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PY_Housing_Covid\Analysis\Paper\"/>
    </mc:Choice>
  </mc:AlternateContent>
  <xr:revisionPtr revIDLastSave="0" documentId="13_ncr:1_{A929A19B-B778-4056-B925-70D6A168B474}" xr6:coauthVersionLast="47" xr6:coauthVersionMax="47" xr10:uidLastSave="{00000000-0000-0000-0000-000000000000}"/>
  <bookViews>
    <workbookView xWindow="-120" yWindow="-120" windowWidth="29040" windowHeight="15990" firstSheet="1" activeTab="9" xr2:uid="{48A4CCAE-0847-4C78-9634-78F6030D6BD2}"/>
  </bookViews>
  <sheets>
    <sheet name="Sheet1" sheetId="1" r:id="rId1"/>
    <sheet name="Sheet3" sheetId="3" r:id="rId2"/>
    <sheet name="Sheet9" sheetId="10" r:id="rId3"/>
    <sheet name="Table One" sheetId="2" r:id="rId4"/>
    <sheet name="Sheet2" sheetId="4" r:id="rId5"/>
    <sheet name="Table Two" sheetId="5" r:id="rId6"/>
    <sheet name="Sheet5" sheetId="6" r:id="rId7"/>
    <sheet name="Table Two (2)" sheetId="7" r:id="rId8"/>
    <sheet name="Sheet7" sheetId="8" r:id="rId9"/>
    <sheet name="Table Two (3)" sheetId="9" r:id="rId10"/>
    <sheet name="Sheet10" sheetId="11" r:id="rId11"/>
    <sheet name="Table Two (4)" sheetId="12" r:id="rId12"/>
  </sheets>
  <definedNames>
    <definedName name="_xlnm.Print_Area" localSheetId="3">'Table One'!$A$2:$Z$81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2" l="1"/>
  <c r="G22" i="12"/>
  <c r="F22" i="12"/>
  <c r="E22" i="12"/>
  <c r="D22" i="12"/>
  <c r="H21" i="12"/>
  <c r="G21" i="12"/>
  <c r="F21" i="12"/>
  <c r="E21" i="12"/>
  <c r="D21" i="12"/>
  <c r="E23" i="12"/>
  <c r="F23" i="12"/>
  <c r="E24" i="12"/>
  <c r="F24" i="12"/>
  <c r="H122" i="12"/>
  <c r="G122" i="12"/>
  <c r="F122" i="12"/>
  <c r="E122" i="12"/>
  <c r="D122" i="12"/>
  <c r="C122" i="12"/>
  <c r="F121" i="12"/>
  <c r="H120" i="12"/>
  <c r="H118" i="12"/>
  <c r="H116" i="12"/>
  <c r="H114" i="12"/>
  <c r="H112" i="12"/>
  <c r="H110" i="12"/>
  <c r="H108" i="12"/>
  <c r="H106" i="12"/>
  <c r="G106" i="12"/>
  <c r="H105" i="12"/>
  <c r="H104" i="12"/>
  <c r="G104" i="12"/>
  <c r="H103" i="12"/>
  <c r="H102" i="12"/>
  <c r="G102" i="12"/>
  <c r="H101" i="12"/>
  <c r="H100" i="12"/>
  <c r="G100" i="12"/>
  <c r="H99" i="12"/>
  <c r="H98" i="12"/>
  <c r="G98" i="12"/>
  <c r="H97" i="12"/>
  <c r="H96" i="12"/>
  <c r="G96" i="12"/>
  <c r="H95" i="12"/>
  <c r="H94" i="12"/>
  <c r="G94" i="12"/>
  <c r="H93" i="12"/>
  <c r="H92" i="12"/>
  <c r="G92" i="12"/>
  <c r="F92" i="12"/>
  <c r="H90" i="12"/>
  <c r="G90" i="12"/>
  <c r="F90" i="12"/>
  <c r="H88" i="12"/>
  <c r="G88" i="12"/>
  <c r="F88" i="12"/>
  <c r="H86" i="12"/>
  <c r="G86" i="12"/>
  <c r="F86" i="12"/>
  <c r="H84" i="12"/>
  <c r="G84" i="12"/>
  <c r="F84" i="12"/>
  <c r="H82" i="12"/>
  <c r="G82" i="12"/>
  <c r="F82" i="12"/>
  <c r="H80" i="12"/>
  <c r="G80" i="12"/>
  <c r="F80" i="12"/>
  <c r="H78" i="12"/>
  <c r="G78" i="12"/>
  <c r="F78" i="12"/>
  <c r="H76" i="12"/>
  <c r="G76" i="12"/>
  <c r="F76" i="12"/>
  <c r="H74" i="12"/>
  <c r="G74" i="12"/>
  <c r="F74" i="12"/>
  <c r="H72" i="12"/>
  <c r="G72" i="12"/>
  <c r="F72" i="12"/>
  <c r="H70" i="12"/>
  <c r="G70" i="12"/>
  <c r="F70" i="12"/>
  <c r="H68" i="12"/>
  <c r="G68" i="12"/>
  <c r="F68" i="12"/>
  <c r="H66" i="12"/>
  <c r="G66" i="12"/>
  <c r="F66" i="12"/>
  <c r="H64" i="12"/>
  <c r="G64" i="12"/>
  <c r="F64" i="12"/>
  <c r="H62" i="12"/>
  <c r="G62" i="12"/>
  <c r="F62" i="12"/>
  <c r="H60" i="12"/>
  <c r="G60" i="12"/>
  <c r="F60" i="12"/>
  <c r="H58" i="12"/>
  <c r="G58" i="12"/>
  <c r="F58" i="12"/>
  <c r="H56" i="12"/>
  <c r="G56" i="12"/>
  <c r="F56" i="12"/>
  <c r="H54" i="12"/>
  <c r="G54" i="12"/>
  <c r="F54" i="12"/>
  <c r="H52" i="12"/>
  <c r="G52" i="12"/>
  <c r="F52" i="12"/>
  <c r="H50" i="12"/>
  <c r="G50" i="12"/>
  <c r="F50" i="12"/>
  <c r="H48" i="12"/>
  <c r="G48" i="12"/>
  <c r="F48" i="12"/>
  <c r="H46" i="12"/>
  <c r="G46" i="12"/>
  <c r="F46" i="12"/>
  <c r="E46" i="12"/>
  <c r="H45" i="12"/>
  <c r="H44" i="12"/>
  <c r="G44" i="12"/>
  <c r="F44" i="12"/>
  <c r="E44" i="12"/>
  <c r="H43" i="12"/>
  <c r="H42" i="12"/>
  <c r="G42" i="12"/>
  <c r="F42" i="12"/>
  <c r="E42" i="12"/>
  <c r="H41" i="12"/>
  <c r="H40" i="12"/>
  <c r="G40" i="12"/>
  <c r="F40" i="12"/>
  <c r="E40" i="12"/>
  <c r="H39" i="12"/>
  <c r="H38" i="12"/>
  <c r="G38" i="12"/>
  <c r="F38" i="12"/>
  <c r="E38" i="12"/>
  <c r="H37" i="12"/>
  <c r="H36" i="12"/>
  <c r="G36" i="12"/>
  <c r="F36" i="12"/>
  <c r="E36" i="12"/>
  <c r="H35" i="12"/>
  <c r="H34" i="12"/>
  <c r="G34" i="12"/>
  <c r="F34" i="12"/>
  <c r="E34" i="12"/>
  <c r="H33" i="12"/>
  <c r="H32" i="12"/>
  <c r="G32" i="12"/>
  <c r="F32" i="12"/>
  <c r="E32" i="12"/>
  <c r="H31" i="12"/>
  <c r="H30" i="12"/>
  <c r="G30" i="12"/>
  <c r="F30" i="12"/>
  <c r="E30" i="12"/>
  <c r="H29" i="12"/>
  <c r="H28" i="12"/>
  <c r="G28" i="12"/>
  <c r="F28" i="12"/>
  <c r="E28" i="12"/>
  <c r="H27" i="12"/>
  <c r="H26" i="12"/>
  <c r="G26" i="12"/>
  <c r="F26" i="12"/>
  <c r="E26" i="12"/>
  <c r="H25" i="12"/>
  <c r="H20" i="12"/>
  <c r="G20" i="12"/>
  <c r="F20" i="12"/>
  <c r="E20" i="12"/>
  <c r="D20" i="12"/>
  <c r="H18" i="12"/>
  <c r="G18" i="12"/>
  <c r="F18" i="12"/>
  <c r="E18" i="12"/>
  <c r="D18" i="12"/>
  <c r="H16" i="12"/>
  <c r="G16" i="12"/>
  <c r="F16" i="12"/>
  <c r="E16" i="12"/>
  <c r="D16" i="12"/>
  <c r="H14" i="12"/>
  <c r="G14" i="12"/>
  <c r="F14" i="12"/>
  <c r="E14" i="12"/>
  <c r="D14" i="12"/>
  <c r="H12" i="12"/>
  <c r="G12" i="12"/>
  <c r="F12" i="12"/>
  <c r="E12" i="12"/>
  <c r="D12" i="12"/>
  <c r="H10" i="12"/>
  <c r="G10" i="12"/>
  <c r="F10" i="12"/>
  <c r="E10" i="12"/>
  <c r="D10" i="12"/>
  <c r="H8" i="12"/>
  <c r="G8" i="12"/>
  <c r="F8" i="12"/>
  <c r="E8" i="12"/>
  <c r="D8" i="12"/>
  <c r="AF60" i="11"/>
  <c r="AE60" i="11"/>
  <c r="AD60" i="11"/>
  <c r="AC60" i="11"/>
  <c r="AB60" i="11"/>
  <c r="AA60" i="11"/>
  <c r="H119" i="12" s="1"/>
  <c r="AF59" i="11"/>
  <c r="AE59" i="11"/>
  <c r="AD59" i="11"/>
  <c r="AC59" i="11"/>
  <c r="AB59" i="11"/>
  <c r="AA59" i="11"/>
  <c r="H117" i="12" s="1"/>
  <c r="AF58" i="11"/>
  <c r="AE58" i="11"/>
  <c r="AD58" i="11"/>
  <c r="AC58" i="11"/>
  <c r="AB58" i="11"/>
  <c r="AA58" i="11"/>
  <c r="H115" i="12" s="1"/>
  <c r="AF57" i="11"/>
  <c r="AE57" i="11"/>
  <c r="AD57" i="11"/>
  <c r="AC57" i="11"/>
  <c r="AB57" i="11"/>
  <c r="AA57" i="11"/>
  <c r="H113" i="12" s="1"/>
  <c r="AF56" i="11"/>
  <c r="AE56" i="11"/>
  <c r="AD56" i="11"/>
  <c r="AC56" i="11"/>
  <c r="AB56" i="11"/>
  <c r="AA56" i="11"/>
  <c r="H111" i="12" s="1"/>
  <c r="AF55" i="11"/>
  <c r="AE55" i="11"/>
  <c r="AD55" i="11"/>
  <c r="AC55" i="11"/>
  <c r="AB55" i="11"/>
  <c r="AA55" i="11"/>
  <c r="H109" i="12" s="1"/>
  <c r="AF54" i="11"/>
  <c r="AE54" i="11"/>
  <c r="AD54" i="11"/>
  <c r="AC54" i="11"/>
  <c r="AB54" i="11"/>
  <c r="AA54" i="11"/>
  <c r="H107" i="12" s="1"/>
  <c r="AF53" i="11"/>
  <c r="AE53" i="11"/>
  <c r="AD53" i="11"/>
  <c r="AC53" i="11"/>
  <c r="AB53" i="11"/>
  <c r="G105" i="12" s="1"/>
  <c r="AA53" i="11"/>
  <c r="AF52" i="11"/>
  <c r="AE52" i="11"/>
  <c r="AD52" i="11"/>
  <c r="AC52" i="11"/>
  <c r="AB52" i="11"/>
  <c r="G103" i="12" s="1"/>
  <c r="AA52" i="11"/>
  <c r="AF51" i="11"/>
  <c r="AE51" i="11"/>
  <c r="AD51" i="11"/>
  <c r="AC51" i="11"/>
  <c r="AB51" i="11"/>
  <c r="G101" i="12" s="1"/>
  <c r="AA51" i="11"/>
  <c r="AF50" i="11"/>
  <c r="AE50" i="11"/>
  <c r="AD50" i="11"/>
  <c r="AC50" i="11"/>
  <c r="AB50" i="11"/>
  <c r="G99" i="12" s="1"/>
  <c r="AA50" i="11"/>
  <c r="AF49" i="11"/>
  <c r="AE49" i="11"/>
  <c r="AD49" i="11"/>
  <c r="AC49" i="11"/>
  <c r="AB49" i="11"/>
  <c r="G97" i="12" s="1"/>
  <c r="AA49" i="11"/>
  <c r="AF48" i="11"/>
  <c r="AE48" i="11"/>
  <c r="AD48" i="11"/>
  <c r="AC48" i="11"/>
  <c r="AB48" i="11"/>
  <c r="G95" i="12" s="1"/>
  <c r="AA48" i="11"/>
  <c r="AF47" i="11"/>
  <c r="AE47" i="11"/>
  <c r="AD47" i="11"/>
  <c r="AC47" i="11"/>
  <c r="AB47" i="11"/>
  <c r="G93" i="12" s="1"/>
  <c r="AA47" i="11"/>
  <c r="AF46" i="11"/>
  <c r="AE46" i="11"/>
  <c r="AD46" i="11"/>
  <c r="AC46" i="11"/>
  <c r="F91" i="12" s="1"/>
  <c r="AB46" i="11"/>
  <c r="G91" i="12" s="1"/>
  <c r="AA46" i="11"/>
  <c r="H91" i="12" s="1"/>
  <c r="AF45" i="11"/>
  <c r="AE45" i="11"/>
  <c r="AD45" i="11"/>
  <c r="AC45" i="11"/>
  <c r="F89" i="12" s="1"/>
  <c r="AB45" i="11"/>
  <c r="G89" i="12" s="1"/>
  <c r="AA45" i="11"/>
  <c r="H89" i="12" s="1"/>
  <c r="AF44" i="11"/>
  <c r="AE44" i="11"/>
  <c r="AD44" i="11"/>
  <c r="AC44" i="11"/>
  <c r="F87" i="12" s="1"/>
  <c r="AB44" i="11"/>
  <c r="G87" i="12" s="1"/>
  <c r="AA44" i="11"/>
  <c r="H87" i="12" s="1"/>
  <c r="AF43" i="11"/>
  <c r="AE43" i="11"/>
  <c r="AD43" i="11"/>
  <c r="AC43" i="11"/>
  <c r="F85" i="12" s="1"/>
  <c r="AB43" i="11"/>
  <c r="G85" i="12" s="1"/>
  <c r="AA43" i="11"/>
  <c r="H85" i="12" s="1"/>
  <c r="AF42" i="11"/>
  <c r="AE42" i="11"/>
  <c r="AD42" i="11"/>
  <c r="AC42" i="11"/>
  <c r="F83" i="12" s="1"/>
  <c r="AB42" i="11"/>
  <c r="G83" i="12" s="1"/>
  <c r="AA42" i="11"/>
  <c r="H83" i="12" s="1"/>
  <c r="AF41" i="11"/>
  <c r="AE41" i="11"/>
  <c r="AD41" i="11"/>
  <c r="AC41" i="11"/>
  <c r="F81" i="12" s="1"/>
  <c r="AB41" i="11"/>
  <c r="G81" i="12" s="1"/>
  <c r="AA41" i="11"/>
  <c r="H81" i="12" s="1"/>
  <c r="AF40" i="11"/>
  <c r="AE40" i="11"/>
  <c r="AD40" i="11"/>
  <c r="AC40" i="11"/>
  <c r="F79" i="12" s="1"/>
  <c r="AB40" i="11"/>
  <c r="G79" i="12" s="1"/>
  <c r="AA40" i="11"/>
  <c r="H79" i="12" s="1"/>
  <c r="AF39" i="11"/>
  <c r="AE39" i="11"/>
  <c r="AD39" i="11"/>
  <c r="AC39" i="11"/>
  <c r="F77" i="12" s="1"/>
  <c r="AB39" i="11"/>
  <c r="G77" i="12" s="1"/>
  <c r="AA39" i="11"/>
  <c r="H77" i="12" s="1"/>
  <c r="AF38" i="11"/>
  <c r="AE38" i="11"/>
  <c r="AD38" i="11"/>
  <c r="AC38" i="11"/>
  <c r="F75" i="12" s="1"/>
  <c r="AB38" i="11"/>
  <c r="G75" i="12" s="1"/>
  <c r="AA38" i="11"/>
  <c r="H75" i="12" s="1"/>
  <c r="AF37" i="11"/>
  <c r="AE37" i="11"/>
  <c r="AD37" i="11"/>
  <c r="AC37" i="11"/>
  <c r="F73" i="12" s="1"/>
  <c r="AB37" i="11"/>
  <c r="G73" i="12" s="1"/>
  <c r="AA37" i="11"/>
  <c r="H73" i="12" s="1"/>
  <c r="AF36" i="11"/>
  <c r="AE36" i="11"/>
  <c r="AD36" i="11"/>
  <c r="AC36" i="11"/>
  <c r="F71" i="12" s="1"/>
  <c r="AB36" i="11"/>
  <c r="G71" i="12" s="1"/>
  <c r="AA36" i="11"/>
  <c r="H71" i="12" s="1"/>
  <c r="AF35" i="11"/>
  <c r="AE35" i="11"/>
  <c r="AD35" i="11"/>
  <c r="AC35" i="11"/>
  <c r="F69" i="12" s="1"/>
  <c r="AB35" i="11"/>
  <c r="G69" i="12" s="1"/>
  <c r="AA35" i="11"/>
  <c r="H69" i="12" s="1"/>
  <c r="AF34" i="11"/>
  <c r="AE34" i="11"/>
  <c r="AD34" i="11"/>
  <c r="AC34" i="11"/>
  <c r="F67" i="12" s="1"/>
  <c r="AB34" i="11"/>
  <c r="G67" i="12" s="1"/>
  <c r="AA34" i="11"/>
  <c r="H67" i="12" s="1"/>
  <c r="AF33" i="11"/>
  <c r="AE33" i="11"/>
  <c r="AD33" i="11"/>
  <c r="AC33" i="11"/>
  <c r="F65" i="12" s="1"/>
  <c r="AB33" i="11"/>
  <c r="G65" i="12" s="1"/>
  <c r="AA33" i="11"/>
  <c r="H65" i="12" s="1"/>
  <c r="AF32" i="11"/>
  <c r="AE32" i="11"/>
  <c r="AD32" i="11"/>
  <c r="AC32" i="11"/>
  <c r="F63" i="12" s="1"/>
  <c r="AB32" i="11"/>
  <c r="G63" i="12" s="1"/>
  <c r="AA32" i="11"/>
  <c r="H63" i="12" s="1"/>
  <c r="AF31" i="11"/>
  <c r="AE31" i="11"/>
  <c r="AD31" i="11"/>
  <c r="AC31" i="11"/>
  <c r="F61" i="12" s="1"/>
  <c r="AB31" i="11"/>
  <c r="G61" i="12" s="1"/>
  <c r="AA31" i="11"/>
  <c r="H61" i="12" s="1"/>
  <c r="AF30" i="11"/>
  <c r="AE30" i="11"/>
  <c r="AD30" i="11"/>
  <c r="AC30" i="11"/>
  <c r="F59" i="12" s="1"/>
  <c r="AB30" i="11"/>
  <c r="G59" i="12" s="1"/>
  <c r="AA30" i="11"/>
  <c r="H59" i="12" s="1"/>
  <c r="AF29" i="11"/>
  <c r="AE29" i="11"/>
  <c r="AD29" i="11"/>
  <c r="AC29" i="11"/>
  <c r="F57" i="12" s="1"/>
  <c r="AB29" i="11"/>
  <c r="G57" i="12" s="1"/>
  <c r="AA29" i="11"/>
  <c r="H57" i="12" s="1"/>
  <c r="AF28" i="11"/>
  <c r="AE28" i="11"/>
  <c r="AD28" i="11"/>
  <c r="AC28" i="11"/>
  <c r="F55" i="12" s="1"/>
  <c r="AB28" i="11"/>
  <c r="G55" i="12" s="1"/>
  <c r="AA28" i="11"/>
  <c r="H55" i="12" s="1"/>
  <c r="AF27" i="11"/>
  <c r="AE27" i="11"/>
  <c r="AD27" i="11"/>
  <c r="AC27" i="11"/>
  <c r="F53" i="12" s="1"/>
  <c r="AB27" i="11"/>
  <c r="G53" i="12" s="1"/>
  <c r="AA27" i="11"/>
  <c r="H53" i="12" s="1"/>
  <c r="AF26" i="11"/>
  <c r="AE26" i="11"/>
  <c r="AD26" i="11"/>
  <c r="AC26" i="11"/>
  <c r="F51" i="12" s="1"/>
  <c r="AB26" i="11"/>
  <c r="G51" i="12" s="1"/>
  <c r="AA26" i="11"/>
  <c r="H51" i="12" s="1"/>
  <c r="AF25" i="11"/>
  <c r="AE25" i="11"/>
  <c r="AD25" i="11"/>
  <c r="AC25" i="11"/>
  <c r="F49" i="12" s="1"/>
  <c r="AB25" i="11"/>
  <c r="G49" i="12" s="1"/>
  <c r="AA25" i="11"/>
  <c r="H49" i="12" s="1"/>
  <c r="AF24" i="11"/>
  <c r="AE24" i="11"/>
  <c r="AD24" i="11"/>
  <c r="AC24" i="11"/>
  <c r="F47" i="12" s="1"/>
  <c r="AB24" i="11"/>
  <c r="G47" i="12" s="1"/>
  <c r="AA24" i="11"/>
  <c r="H47" i="12" s="1"/>
  <c r="AF23" i="11"/>
  <c r="AE23" i="11"/>
  <c r="AD23" i="11"/>
  <c r="E45" i="12" s="1"/>
  <c r="AC23" i="11"/>
  <c r="F45" i="12" s="1"/>
  <c r="AB23" i="11"/>
  <c r="G45" i="12" s="1"/>
  <c r="AA23" i="11"/>
  <c r="AF22" i="11"/>
  <c r="AE22" i="11"/>
  <c r="AD22" i="11"/>
  <c r="E43" i="12" s="1"/>
  <c r="AC22" i="11"/>
  <c r="F43" i="12" s="1"/>
  <c r="AB22" i="11"/>
  <c r="G43" i="12" s="1"/>
  <c r="AA22" i="11"/>
  <c r="AF21" i="11"/>
  <c r="AE21" i="11"/>
  <c r="AD21" i="11"/>
  <c r="E41" i="12" s="1"/>
  <c r="AC21" i="11"/>
  <c r="F41" i="12" s="1"/>
  <c r="AB21" i="11"/>
  <c r="G41" i="12" s="1"/>
  <c r="AA21" i="11"/>
  <c r="AF20" i="11"/>
  <c r="AE20" i="11"/>
  <c r="AD20" i="11"/>
  <c r="E39" i="12" s="1"/>
  <c r="AC20" i="11"/>
  <c r="F39" i="12" s="1"/>
  <c r="AB20" i="11"/>
  <c r="G39" i="12" s="1"/>
  <c r="AA20" i="11"/>
  <c r="AF19" i="11"/>
  <c r="AE19" i="11"/>
  <c r="AD19" i="11"/>
  <c r="E37" i="12" s="1"/>
  <c r="AC19" i="11"/>
  <c r="F37" i="12" s="1"/>
  <c r="AB19" i="11"/>
  <c r="G37" i="12" s="1"/>
  <c r="AA19" i="11"/>
  <c r="AF18" i="11"/>
  <c r="AE18" i="11"/>
  <c r="AD18" i="11"/>
  <c r="E35" i="12" s="1"/>
  <c r="AC18" i="11"/>
  <c r="F35" i="12" s="1"/>
  <c r="AB18" i="11"/>
  <c r="G35" i="12" s="1"/>
  <c r="AA18" i="11"/>
  <c r="AF17" i="11"/>
  <c r="AE17" i="11"/>
  <c r="AD17" i="11"/>
  <c r="E33" i="12" s="1"/>
  <c r="AC17" i="11"/>
  <c r="F33" i="12" s="1"/>
  <c r="AB17" i="11"/>
  <c r="G33" i="12" s="1"/>
  <c r="AA17" i="11"/>
  <c r="AF16" i="11"/>
  <c r="AE16" i="11"/>
  <c r="AD16" i="11"/>
  <c r="E31" i="12" s="1"/>
  <c r="AC16" i="11"/>
  <c r="F31" i="12" s="1"/>
  <c r="AB16" i="11"/>
  <c r="G31" i="12" s="1"/>
  <c r="AA16" i="11"/>
  <c r="AF15" i="11"/>
  <c r="AE15" i="11"/>
  <c r="AD15" i="11"/>
  <c r="E29" i="12" s="1"/>
  <c r="AC15" i="11"/>
  <c r="F29" i="12" s="1"/>
  <c r="AB15" i="11"/>
  <c r="G29" i="12" s="1"/>
  <c r="AA15" i="11"/>
  <c r="AF14" i="11"/>
  <c r="AE14" i="11"/>
  <c r="AD14" i="11"/>
  <c r="E27" i="12" s="1"/>
  <c r="AC14" i="11"/>
  <c r="F27" i="12" s="1"/>
  <c r="AB14" i="11"/>
  <c r="G27" i="12" s="1"/>
  <c r="AA14" i="11"/>
  <c r="AF13" i="11"/>
  <c r="AE13" i="11"/>
  <c r="AD13" i="11"/>
  <c r="E25" i="12" s="1"/>
  <c r="AC13" i="11"/>
  <c r="F25" i="12" s="1"/>
  <c r="AB13" i="11"/>
  <c r="G25" i="12" s="1"/>
  <c r="AA13" i="11"/>
  <c r="AF12" i="11"/>
  <c r="AE12" i="11"/>
  <c r="AD12" i="11"/>
  <c r="AC12" i="11"/>
  <c r="AB12" i="11"/>
  <c r="AA12" i="11"/>
  <c r="AF11" i="11"/>
  <c r="AE11" i="11"/>
  <c r="AD11" i="11"/>
  <c r="AC11" i="11"/>
  <c r="AB11" i="11"/>
  <c r="AA11" i="11"/>
  <c r="AF10" i="11"/>
  <c r="AE10" i="11"/>
  <c r="D19" i="12" s="1"/>
  <c r="AD10" i="11"/>
  <c r="E19" i="12" s="1"/>
  <c r="AC10" i="11"/>
  <c r="F19" i="12" s="1"/>
  <c r="AB10" i="11"/>
  <c r="G19" i="12" s="1"/>
  <c r="AA10" i="11"/>
  <c r="H19" i="12" s="1"/>
  <c r="AF9" i="11"/>
  <c r="AE9" i="11"/>
  <c r="D17" i="12" s="1"/>
  <c r="AD9" i="11"/>
  <c r="E17" i="12" s="1"/>
  <c r="AC9" i="11"/>
  <c r="F17" i="12" s="1"/>
  <c r="AB9" i="11"/>
  <c r="G17" i="12" s="1"/>
  <c r="AA9" i="11"/>
  <c r="H17" i="12" s="1"/>
  <c r="AF8" i="11"/>
  <c r="AE8" i="11"/>
  <c r="D15" i="12" s="1"/>
  <c r="AD8" i="11"/>
  <c r="E15" i="12" s="1"/>
  <c r="AC8" i="11"/>
  <c r="F15" i="12" s="1"/>
  <c r="AB8" i="11"/>
  <c r="G15" i="12" s="1"/>
  <c r="AA8" i="11"/>
  <c r="H15" i="12" s="1"/>
  <c r="AF7" i="11"/>
  <c r="AE7" i="11"/>
  <c r="D13" i="12" s="1"/>
  <c r="AD7" i="11"/>
  <c r="E13" i="12" s="1"/>
  <c r="AC7" i="11"/>
  <c r="F13" i="12" s="1"/>
  <c r="AB7" i="11"/>
  <c r="G13" i="12" s="1"/>
  <c r="AA7" i="11"/>
  <c r="H13" i="12" s="1"/>
  <c r="AF6" i="11"/>
  <c r="AE6" i="11"/>
  <c r="D11" i="12" s="1"/>
  <c r="AD6" i="11"/>
  <c r="E11" i="12" s="1"/>
  <c r="AC6" i="11"/>
  <c r="F11" i="12" s="1"/>
  <c r="AB6" i="11"/>
  <c r="G11" i="12" s="1"/>
  <c r="AA6" i="11"/>
  <c r="H11" i="12" s="1"/>
  <c r="AF5" i="11"/>
  <c r="AE5" i="11"/>
  <c r="D9" i="12" s="1"/>
  <c r="AD5" i="11"/>
  <c r="E9" i="12" s="1"/>
  <c r="AC5" i="11"/>
  <c r="F9" i="12" s="1"/>
  <c r="AB5" i="11"/>
  <c r="G9" i="12" s="1"/>
  <c r="AA5" i="11"/>
  <c r="H9" i="12" s="1"/>
  <c r="AF4" i="11"/>
  <c r="AE4" i="11"/>
  <c r="D7" i="12" s="1"/>
  <c r="AD4" i="11"/>
  <c r="E7" i="12" s="1"/>
  <c r="AC4" i="11"/>
  <c r="F7" i="12" s="1"/>
  <c r="AB4" i="11"/>
  <c r="G7" i="12" s="1"/>
  <c r="AA4" i="11"/>
  <c r="H7" i="12" s="1"/>
  <c r="AF3" i="11"/>
  <c r="AE3" i="11"/>
  <c r="AD3" i="11"/>
  <c r="AC3" i="11"/>
  <c r="AB3" i="11"/>
  <c r="AA3" i="11"/>
  <c r="AF2" i="11"/>
  <c r="C121" i="12" s="1"/>
  <c r="AE2" i="11"/>
  <c r="D121" i="12" s="1"/>
  <c r="AD2" i="11"/>
  <c r="E121" i="12" s="1"/>
  <c r="AC2" i="11"/>
  <c r="AB2" i="11"/>
  <c r="G121" i="12" s="1"/>
  <c r="AA2" i="11"/>
  <c r="H121" i="12" s="1"/>
  <c r="H127" i="12"/>
  <c r="G127" i="12"/>
  <c r="F127" i="12"/>
  <c r="E127" i="12"/>
  <c r="C127" i="12"/>
  <c r="H126" i="12"/>
  <c r="G126" i="12"/>
  <c r="F126" i="12"/>
  <c r="E126" i="12"/>
  <c r="C126" i="12"/>
  <c r="H125" i="12"/>
  <c r="G125" i="12"/>
  <c r="F125" i="12"/>
  <c r="E125" i="12"/>
  <c r="C125" i="12"/>
  <c r="H124" i="12"/>
  <c r="G124" i="12"/>
  <c r="F124" i="12"/>
  <c r="E124" i="12"/>
  <c r="C124" i="12"/>
  <c r="H123" i="12"/>
  <c r="G123" i="12"/>
  <c r="F123" i="12"/>
  <c r="E123" i="12"/>
  <c r="C123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0" i="12"/>
  <c r="A11" i="12" s="1"/>
  <c r="A8" i="12"/>
  <c r="A9" i="12" s="1"/>
  <c r="A7" i="12"/>
  <c r="B5" i="12"/>
  <c r="F6" i="12" s="1"/>
  <c r="AJ92" i="2"/>
  <c r="AI92" i="2"/>
  <c r="AH92" i="2"/>
  <c r="AG92" i="2"/>
  <c r="AF92" i="2"/>
  <c r="AE92" i="2"/>
  <c r="AD92" i="2"/>
  <c r="AC92" i="2"/>
  <c r="AB92" i="2"/>
  <c r="AA92" i="2"/>
  <c r="AJ91" i="2"/>
  <c r="AI91" i="2"/>
  <c r="AH91" i="2"/>
  <c r="AG91" i="2"/>
  <c r="AF91" i="2"/>
  <c r="AE91" i="2"/>
  <c r="AD91" i="2"/>
  <c r="AC91" i="2"/>
  <c r="AB91" i="2"/>
  <c r="AA91" i="2"/>
  <c r="AJ90" i="2"/>
  <c r="AI90" i="2"/>
  <c r="AH90" i="2"/>
  <c r="AG90" i="2"/>
  <c r="AF90" i="2"/>
  <c r="AE90" i="2"/>
  <c r="AD90" i="2"/>
  <c r="AC90" i="2"/>
  <c r="AB90" i="2"/>
  <c r="AA90" i="2"/>
  <c r="AJ89" i="2"/>
  <c r="AI89" i="2"/>
  <c r="AH89" i="2"/>
  <c r="AG89" i="2"/>
  <c r="AF89" i="2"/>
  <c r="AE89" i="2"/>
  <c r="AD89" i="2"/>
  <c r="AC89" i="2"/>
  <c r="AB89" i="2"/>
  <c r="AA89" i="2"/>
  <c r="AJ88" i="2"/>
  <c r="AI88" i="2"/>
  <c r="AH88" i="2"/>
  <c r="AG88" i="2"/>
  <c r="AF88" i="2"/>
  <c r="AE88" i="2"/>
  <c r="AD88" i="2"/>
  <c r="AC88" i="2"/>
  <c r="AB88" i="2"/>
  <c r="AA88" i="2"/>
  <c r="AJ87" i="2"/>
  <c r="AI87" i="2"/>
  <c r="AH87" i="2"/>
  <c r="AG87" i="2"/>
  <c r="AF87" i="2"/>
  <c r="AE87" i="2"/>
  <c r="AD87" i="2"/>
  <c r="AC87" i="2"/>
  <c r="AB87" i="2"/>
  <c r="AA87" i="2"/>
  <c r="AJ86" i="2"/>
  <c r="AI86" i="2"/>
  <c r="AH86" i="2"/>
  <c r="AG86" i="2"/>
  <c r="AF86" i="2"/>
  <c r="AE86" i="2"/>
  <c r="AD86" i="2"/>
  <c r="AC86" i="2"/>
  <c r="AB86" i="2"/>
  <c r="AA86" i="2"/>
  <c r="AJ85" i="2"/>
  <c r="AI85" i="2"/>
  <c r="AH85" i="2"/>
  <c r="AG85" i="2"/>
  <c r="AF85" i="2"/>
  <c r="AE85" i="2"/>
  <c r="AD85" i="2"/>
  <c r="AC85" i="2"/>
  <c r="AB85" i="2"/>
  <c r="AA85" i="2"/>
  <c r="AI81" i="2"/>
  <c r="AE81" i="2"/>
  <c r="AA81" i="2"/>
  <c r="AJ79" i="2"/>
  <c r="AI79" i="2"/>
  <c r="AH79" i="2"/>
  <c r="AG79" i="2"/>
  <c r="AF79" i="2"/>
  <c r="AE79" i="2"/>
  <c r="AD79" i="2"/>
  <c r="AC79" i="2"/>
  <c r="AB79" i="2"/>
  <c r="AA79" i="2"/>
  <c r="AJ78" i="2"/>
  <c r="AI78" i="2"/>
  <c r="AH78" i="2"/>
  <c r="AG78" i="2"/>
  <c r="AF78" i="2"/>
  <c r="AE78" i="2"/>
  <c r="AD78" i="2"/>
  <c r="AC78" i="2"/>
  <c r="AB78" i="2"/>
  <c r="AA78" i="2"/>
  <c r="AJ77" i="2"/>
  <c r="AI77" i="2"/>
  <c r="AH77" i="2"/>
  <c r="AG77" i="2"/>
  <c r="AF77" i="2"/>
  <c r="AE77" i="2"/>
  <c r="AD77" i="2"/>
  <c r="AC77" i="2"/>
  <c r="AB77" i="2"/>
  <c r="AA77" i="2"/>
  <c r="AJ76" i="2"/>
  <c r="AI76" i="2"/>
  <c r="AH76" i="2"/>
  <c r="AG76" i="2"/>
  <c r="AF76" i="2"/>
  <c r="AE76" i="2"/>
  <c r="AD76" i="2"/>
  <c r="AC76" i="2"/>
  <c r="AB76" i="2"/>
  <c r="AA76" i="2"/>
  <c r="AJ75" i="2"/>
  <c r="AI75" i="2"/>
  <c r="AH75" i="2"/>
  <c r="AG75" i="2"/>
  <c r="AF75" i="2"/>
  <c r="AE75" i="2"/>
  <c r="AD75" i="2"/>
  <c r="AC75" i="2"/>
  <c r="AB75" i="2"/>
  <c r="AA75" i="2"/>
  <c r="AJ74" i="2"/>
  <c r="AI74" i="2"/>
  <c r="AH74" i="2"/>
  <c r="AG74" i="2"/>
  <c r="AF74" i="2"/>
  <c r="AE74" i="2"/>
  <c r="AD74" i="2"/>
  <c r="AC74" i="2"/>
  <c r="AB74" i="2"/>
  <c r="AA74" i="2"/>
  <c r="AJ73" i="2"/>
  <c r="AI73" i="2"/>
  <c r="AH73" i="2"/>
  <c r="AG73" i="2"/>
  <c r="AF73" i="2"/>
  <c r="AE73" i="2"/>
  <c r="AD73" i="2"/>
  <c r="AC73" i="2"/>
  <c r="AB73" i="2"/>
  <c r="AA73" i="2"/>
  <c r="AJ72" i="2"/>
  <c r="AI72" i="2"/>
  <c r="AH72" i="2"/>
  <c r="AG72" i="2"/>
  <c r="AF72" i="2"/>
  <c r="AE72" i="2"/>
  <c r="AD72" i="2"/>
  <c r="AC72" i="2"/>
  <c r="AB72" i="2"/>
  <c r="AA72" i="2"/>
  <c r="AJ71" i="2"/>
  <c r="AI71" i="2"/>
  <c r="AH71" i="2"/>
  <c r="AG71" i="2"/>
  <c r="AF71" i="2"/>
  <c r="AE71" i="2"/>
  <c r="AD71" i="2"/>
  <c r="AC71" i="2"/>
  <c r="AB71" i="2"/>
  <c r="AA71" i="2"/>
  <c r="AJ70" i="2"/>
  <c r="AI70" i="2"/>
  <c r="AH70" i="2"/>
  <c r="AG70" i="2"/>
  <c r="AF70" i="2"/>
  <c r="AE70" i="2"/>
  <c r="AD70" i="2"/>
  <c r="AC70" i="2"/>
  <c r="AB70" i="2"/>
  <c r="AA70" i="2"/>
  <c r="AJ69" i="2"/>
  <c r="AI69" i="2"/>
  <c r="AH69" i="2"/>
  <c r="AG69" i="2"/>
  <c r="AF69" i="2"/>
  <c r="AE69" i="2"/>
  <c r="AD69" i="2"/>
  <c r="AC69" i="2"/>
  <c r="AB69" i="2"/>
  <c r="AA69" i="2"/>
  <c r="AJ68" i="2"/>
  <c r="AI68" i="2"/>
  <c r="AH68" i="2"/>
  <c r="AG68" i="2"/>
  <c r="AF68" i="2"/>
  <c r="AE68" i="2"/>
  <c r="AD68" i="2"/>
  <c r="AC68" i="2"/>
  <c r="AB68" i="2"/>
  <c r="AA68" i="2"/>
  <c r="AJ67" i="2"/>
  <c r="AI67" i="2"/>
  <c r="AH67" i="2"/>
  <c r="AG67" i="2"/>
  <c r="AF67" i="2"/>
  <c r="AE67" i="2"/>
  <c r="AD67" i="2"/>
  <c r="AC67" i="2"/>
  <c r="AB67" i="2"/>
  <c r="AA67" i="2"/>
  <c r="AJ66" i="2"/>
  <c r="AI66" i="2"/>
  <c r="AH66" i="2"/>
  <c r="AG66" i="2"/>
  <c r="AF66" i="2"/>
  <c r="AE66" i="2"/>
  <c r="AD66" i="2"/>
  <c r="AC66" i="2"/>
  <c r="AB66" i="2"/>
  <c r="AA66" i="2"/>
  <c r="AJ65" i="2"/>
  <c r="AI65" i="2"/>
  <c r="AH65" i="2"/>
  <c r="AG65" i="2"/>
  <c r="AF65" i="2"/>
  <c r="AE65" i="2"/>
  <c r="AD65" i="2"/>
  <c r="AC65" i="2"/>
  <c r="AB65" i="2"/>
  <c r="AA65" i="2"/>
  <c r="AJ64" i="2"/>
  <c r="AI64" i="2"/>
  <c r="AH64" i="2"/>
  <c r="AG64" i="2"/>
  <c r="AF64" i="2"/>
  <c r="AE64" i="2"/>
  <c r="AD64" i="2"/>
  <c r="AC64" i="2"/>
  <c r="AB64" i="2"/>
  <c r="AA64" i="2"/>
  <c r="AJ63" i="2"/>
  <c r="AI63" i="2"/>
  <c r="AH63" i="2"/>
  <c r="AG63" i="2"/>
  <c r="AF63" i="2"/>
  <c r="AE63" i="2"/>
  <c r="AD63" i="2"/>
  <c r="AC63" i="2"/>
  <c r="AB63" i="2"/>
  <c r="AA63" i="2"/>
  <c r="AJ62" i="2"/>
  <c r="AI62" i="2"/>
  <c r="AH62" i="2"/>
  <c r="AG62" i="2"/>
  <c r="AF62" i="2"/>
  <c r="AE62" i="2"/>
  <c r="AD62" i="2"/>
  <c r="AC62" i="2"/>
  <c r="AB62" i="2"/>
  <c r="AA62" i="2"/>
  <c r="AJ61" i="2"/>
  <c r="AI61" i="2"/>
  <c r="AH61" i="2"/>
  <c r="AG61" i="2"/>
  <c r="AF61" i="2"/>
  <c r="AE61" i="2"/>
  <c r="AD61" i="2"/>
  <c r="AC61" i="2"/>
  <c r="AB61" i="2"/>
  <c r="AA61" i="2"/>
  <c r="AJ60" i="2"/>
  <c r="AI60" i="2"/>
  <c r="AH60" i="2"/>
  <c r="AG60" i="2"/>
  <c r="AF60" i="2"/>
  <c r="AE60" i="2"/>
  <c r="AD60" i="2"/>
  <c r="AC60" i="2"/>
  <c r="AB60" i="2"/>
  <c r="AA60" i="2"/>
  <c r="AJ59" i="2"/>
  <c r="AI59" i="2"/>
  <c r="AH59" i="2"/>
  <c r="AG59" i="2"/>
  <c r="AF59" i="2"/>
  <c r="AE59" i="2"/>
  <c r="AD59" i="2"/>
  <c r="AC59" i="2"/>
  <c r="AB59" i="2"/>
  <c r="AA59" i="2"/>
  <c r="AJ58" i="2"/>
  <c r="AI58" i="2"/>
  <c r="AH58" i="2"/>
  <c r="AG58" i="2"/>
  <c r="AF58" i="2"/>
  <c r="AE58" i="2"/>
  <c r="AD58" i="2"/>
  <c r="AC58" i="2"/>
  <c r="AB58" i="2"/>
  <c r="AA58" i="2"/>
  <c r="AJ57" i="2"/>
  <c r="AI57" i="2"/>
  <c r="AH57" i="2"/>
  <c r="AG57" i="2"/>
  <c r="AF57" i="2"/>
  <c r="AE57" i="2"/>
  <c r="AD57" i="2"/>
  <c r="AC57" i="2"/>
  <c r="AB57" i="2"/>
  <c r="AA57" i="2"/>
  <c r="AJ56" i="2"/>
  <c r="AI56" i="2"/>
  <c r="AH56" i="2"/>
  <c r="AG56" i="2"/>
  <c r="AF56" i="2"/>
  <c r="AE56" i="2"/>
  <c r="AD56" i="2"/>
  <c r="AC56" i="2"/>
  <c r="AB56" i="2"/>
  <c r="AA56" i="2"/>
  <c r="AJ55" i="2"/>
  <c r="AI55" i="2"/>
  <c r="AH55" i="2"/>
  <c r="AG55" i="2"/>
  <c r="AF55" i="2"/>
  <c r="AE55" i="2"/>
  <c r="AD55" i="2"/>
  <c r="AC55" i="2"/>
  <c r="AB55" i="2"/>
  <c r="AA55" i="2"/>
  <c r="AJ54" i="2"/>
  <c r="AI54" i="2"/>
  <c r="AH54" i="2"/>
  <c r="AG54" i="2"/>
  <c r="AF54" i="2"/>
  <c r="AE54" i="2"/>
  <c r="AD54" i="2"/>
  <c r="AC54" i="2"/>
  <c r="AB54" i="2"/>
  <c r="AA54" i="2"/>
  <c r="AJ53" i="2"/>
  <c r="AI53" i="2"/>
  <c r="AH53" i="2"/>
  <c r="AG53" i="2"/>
  <c r="AF53" i="2"/>
  <c r="AE53" i="2"/>
  <c r="AD53" i="2"/>
  <c r="AC53" i="2"/>
  <c r="AB53" i="2"/>
  <c r="AA53" i="2"/>
  <c r="AJ52" i="2"/>
  <c r="AI52" i="2"/>
  <c r="AH52" i="2"/>
  <c r="AG52" i="2"/>
  <c r="AF52" i="2"/>
  <c r="AE52" i="2"/>
  <c r="AD52" i="2"/>
  <c r="AC52" i="2"/>
  <c r="AB52" i="2"/>
  <c r="AA52" i="2"/>
  <c r="AJ51" i="2"/>
  <c r="AI51" i="2"/>
  <c r="AH51" i="2"/>
  <c r="AG51" i="2"/>
  <c r="AF51" i="2"/>
  <c r="AE51" i="2"/>
  <c r="AD51" i="2"/>
  <c r="AC51" i="2"/>
  <c r="AB51" i="2"/>
  <c r="AA51" i="2"/>
  <c r="AJ50" i="2"/>
  <c r="AI50" i="2"/>
  <c r="AH50" i="2"/>
  <c r="AG50" i="2"/>
  <c r="AF50" i="2"/>
  <c r="AE50" i="2"/>
  <c r="AD50" i="2"/>
  <c r="AC50" i="2"/>
  <c r="AB50" i="2"/>
  <c r="AA50" i="2"/>
  <c r="AJ49" i="2"/>
  <c r="AI49" i="2"/>
  <c r="AH49" i="2"/>
  <c r="AG49" i="2"/>
  <c r="AF49" i="2"/>
  <c r="AE49" i="2"/>
  <c r="AD49" i="2"/>
  <c r="AC49" i="2"/>
  <c r="AB49" i="2"/>
  <c r="AA49" i="2"/>
  <c r="AJ48" i="2"/>
  <c r="AI48" i="2"/>
  <c r="AH48" i="2"/>
  <c r="AG48" i="2"/>
  <c r="AF48" i="2"/>
  <c r="AE48" i="2"/>
  <c r="AD48" i="2"/>
  <c r="AC48" i="2"/>
  <c r="AB48" i="2"/>
  <c r="AA48" i="2"/>
  <c r="AJ47" i="2"/>
  <c r="AI47" i="2"/>
  <c r="AH47" i="2"/>
  <c r="AG47" i="2"/>
  <c r="AF47" i="2"/>
  <c r="AE47" i="2"/>
  <c r="AD47" i="2"/>
  <c r="AC47" i="2"/>
  <c r="AB47" i="2"/>
  <c r="AA47" i="2"/>
  <c r="AJ46" i="2"/>
  <c r="AI46" i="2"/>
  <c r="AH46" i="2"/>
  <c r="AG46" i="2"/>
  <c r="AF46" i="2"/>
  <c r="AE46" i="2"/>
  <c r="AD46" i="2"/>
  <c r="AC46" i="2"/>
  <c r="AB46" i="2"/>
  <c r="AA46" i="2"/>
  <c r="AJ45" i="2"/>
  <c r="AI45" i="2"/>
  <c r="AH45" i="2"/>
  <c r="AG45" i="2"/>
  <c r="AF45" i="2"/>
  <c r="AE45" i="2"/>
  <c r="AD45" i="2"/>
  <c r="AC45" i="2"/>
  <c r="AB45" i="2"/>
  <c r="AA45" i="2"/>
  <c r="AJ44" i="2"/>
  <c r="AI44" i="2"/>
  <c r="AH44" i="2"/>
  <c r="AG44" i="2"/>
  <c r="AF44" i="2"/>
  <c r="AE44" i="2"/>
  <c r="AD44" i="2"/>
  <c r="AC44" i="2"/>
  <c r="AB44" i="2"/>
  <c r="AA44" i="2"/>
  <c r="AJ43" i="2"/>
  <c r="AI43" i="2"/>
  <c r="AH43" i="2"/>
  <c r="AG43" i="2"/>
  <c r="AF43" i="2"/>
  <c r="AE43" i="2"/>
  <c r="AD43" i="2"/>
  <c r="AC43" i="2"/>
  <c r="AB43" i="2"/>
  <c r="AA43" i="2"/>
  <c r="AJ42" i="2"/>
  <c r="AI42" i="2"/>
  <c r="AH42" i="2"/>
  <c r="AG42" i="2"/>
  <c r="AF42" i="2"/>
  <c r="AE42" i="2"/>
  <c r="AD42" i="2"/>
  <c r="AC42" i="2"/>
  <c r="AB42" i="2"/>
  <c r="AA42" i="2"/>
  <c r="AJ41" i="2"/>
  <c r="AI41" i="2"/>
  <c r="AH41" i="2"/>
  <c r="AG41" i="2"/>
  <c r="AF41" i="2"/>
  <c r="AE41" i="2"/>
  <c r="AD41" i="2"/>
  <c r="AC41" i="2"/>
  <c r="AB41" i="2"/>
  <c r="AA41" i="2"/>
  <c r="AJ40" i="2"/>
  <c r="AI40" i="2"/>
  <c r="AH40" i="2"/>
  <c r="AG40" i="2"/>
  <c r="AF40" i="2"/>
  <c r="AE40" i="2"/>
  <c r="AD40" i="2"/>
  <c r="AC40" i="2"/>
  <c r="AB40" i="2"/>
  <c r="AA40" i="2"/>
  <c r="AJ39" i="2"/>
  <c r="AI39" i="2"/>
  <c r="AH39" i="2"/>
  <c r="AG39" i="2"/>
  <c r="AF39" i="2"/>
  <c r="AE39" i="2"/>
  <c r="AD39" i="2"/>
  <c r="AC39" i="2"/>
  <c r="AB39" i="2"/>
  <c r="AA39" i="2"/>
  <c r="AJ38" i="2"/>
  <c r="AI38" i="2"/>
  <c r="AH38" i="2"/>
  <c r="AG38" i="2"/>
  <c r="AF38" i="2"/>
  <c r="AE38" i="2"/>
  <c r="AD38" i="2"/>
  <c r="AC38" i="2"/>
  <c r="AB38" i="2"/>
  <c r="AA38" i="2"/>
  <c r="AJ37" i="2"/>
  <c r="AI37" i="2"/>
  <c r="AH37" i="2"/>
  <c r="AG37" i="2"/>
  <c r="AF37" i="2"/>
  <c r="AE37" i="2"/>
  <c r="AD37" i="2"/>
  <c r="AC37" i="2"/>
  <c r="AB37" i="2"/>
  <c r="AA37" i="2"/>
  <c r="AJ36" i="2"/>
  <c r="AI36" i="2"/>
  <c r="AH36" i="2"/>
  <c r="AG36" i="2"/>
  <c r="AF36" i="2"/>
  <c r="AE36" i="2"/>
  <c r="AD36" i="2"/>
  <c r="AC36" i="2"/>
  <c r="AB36" i="2"/>
  <c r="AA36" i="2"/>
  <c r="AJ35" i="2"/>
  <c r="AI35" i="2"/>
  <c r="AH35" i="2"/>
  <c r="AG35" i="2"/>
  <c r="AF35" i="2"/>
  <c r="AE35" i="2"/>
  <c r="AD35" i="2"/>
  <c r="AC35" i="2"/>
  <c r="AB35" i="2"/>
  <c r="AA35" i="2"/>
  <c r="AJ34" i="2"/>
  <c r="AI34" i="2"/>
  <c r="AH34" i="2"/>
  <c r="AG34" i="2"/>
  <c r="AF34" i="2"/>
  <c r="AE34" i="2"/>
  <c r="AD34" i="2"/>
  <c r="AC34" i="2"/>
  <c r="AB34" i="2"/>
  <c r="AA34" i="2"/>
  <c r="AJ33" i="2"/>
  <c r="AI33" i="2"/>
  <c r="AH33" i="2"/>
  <c r="AG33" i="2"/>
  <c r="AF33" i="2"/>
  <c r="AE33" i="2"/>
  <c r="AD33" i="2"/>
  <c r="AC33" i="2"/>
  <c r="AB33" i="2"/>
  <c r="AA33" i="2"/>
  <c r="AJ32" i="2"/>
  <c r="AI32" i="2"/>
  <c r="AH32" i="2"/>
  <c r="AG32" i="2"/>
  <c r="AF32" i="2"/>
  <c r="AE32" i="2"/>
  <c r="AD32" i="2"/>
  <c r="AC32" i="2"/>
  <c r="AB32" i="2"/>
  <c r="AA32" i="2"/>
  <c r="AJ31" i="2"/>
  <c r="AI31" i="2"/>
  <c r="AH31" i="2"/>
  <c r="AG31" i="2"/>
  <c r="AF31" i="2"/>
  <c r="AE31" i="2"/>
  <c r="AD31" i="2"/>
  <c r="AC31" i="2"/>
  <c r="AB31" i="2"/>
  <c r="AA31" i="2"/>
  <c r="AJ30" i="2"/>
  <c r="AI30" i="2"/>
  <c r="AH30" i="2"/>
  <c r="AG30" i="2"/>
  <c r="AF30" i="2"/>
  <c r="AE30" i="2"/>
  <c r="AD30" i="2"/>
  <c r="AC30" i="2"/>
  <c r="AB30" i="2"/>
  <c r="AA30" i="2"/>
  <c r="AJ29" i="2"/>
  <c r="AI29" i="2"/>
  <c r="AH29" i="2"/>
  <c r="AG29" i="2"/>
  <c r="AF29" i="2"/>
  <c r="AE29" i="2"/>
  <c r="AD29" i="2"/>
  <c r="AC29" i="2"/>
  <c r="AB29" i="2"/>
  <c r="AA29" i="2"/>
  <c r="AJ28" i="2"/>
  <c r="AI28" i="2"/>
  <c r="AH28" i="2"/>
  <c r="AG28" i="2"/>
  <c r="AF28" i="2"/>
  <c r="AE28" i="2"/>
  <c r="AD28" i="2"/>
  <c r="AC28" i="2"/>
  <c r="AB28" i="2"/>
  <c r="AA28" i="2"/>
  <c r="AJ27" i="2"/>
  <c r="AI27" i="2"/>
  <c r="AH27" i="2"/>
  <c r="AG27" i="2"/>
  <c r="AF27" i="2"/>
  <c r="AE27" i="2"/>
  <c r="AD27" i="2"/>
  <c r="AC27" i="2"/>
  <c r="AB27" i="2"/>
  <c r="AA27" i="2"/>
  <c r="AJ26" i="2"/>
  <c r="AI26" i="2"/>
  <c r="AH26" i="2"/>
  <c r="AG26" i="2"/>
  <c r="AF26" i="2"/>
  <c r="AE26" i="2"/>
  <c r="AD26" i="2"/>
  <c r="AC26" i="2"/>
  <c r="AB26" i="2"/>
  <c r="AA26" i="2"/>
  <c r="AJ25" i="2"/>
  <c r="AI25" i="2"/>
  <c r="AH25" i="2"/>
  <c r="AG25" i="2"/>
  <c r="AF25" i="2"/>
  <c r="AE25" i="2"/>
  <c r="AD25" i="2"/>
  <c r="AC25" i="2"/>
  <c r="AB25" i="2"/>
  <c r="AA25" i="2"/>
  <c r="AJ24" i="2"/>
  <c r="AI24" i="2"/>
  <c r="AH24" i="2"/>
  <c r="AG24" i="2"/>
  <c r="AF24" i="2"/>
  <c r="AE24" i="2"/>
  <c r="AD24" i="2"/>
  <c r="AC24" i="2"/>
  <c r="AB24" i="2"/>
  <c r="AA24" i="2"/>
  <c r="AJ23" i="2"/>
  <c r="AI23" i="2"/>
  <c r="AH23" i="2"/>
  <c r="AG23" i="2"/>
  <c r="AF23" i="2"/>
  <c r="AE23" i="2"/>
  <c r="AD23" i="2"/>
  <c r="AC23" i="2"/>
  <c r="AB23" i="2"/>
  <c r="AA23" i="2"/>
  <c r="AJ22" i="2"/>
  <c r="AI22" i="2"/>
  <c r="AH22" i="2"/>
  <c r="AG22" i="2"/>
  <c r="AF22" i="2"/>
  <c r="AE22" i="2"/>
  <c r="AD22" i="2"/>
  <c r="AC22" i="2"/>
  <c r="AB22" i="2"/>
  <c r="AA22" i="2"/>
  <c r="AJ21" i="2"/>
  <c r="AI21" i="2"/>
  <c r="AH21" i="2"/>
  <c r="AG21" i="2"/>
  <c r="AF21" i="2"/>
  <c r="AE21" i="2"/>
  <c r="AD21" i="2"/>
  <c r="AC21" i="2"/>
  <c r="AB21" i="2"/>
  <c r="AA21" i="2"/>
  <c r="AJ20" i="2"/>
  <c r="AI20" i="2"/>
  <c r="AH20" i="2"/>
  <c r="AG20" i="2"/>
  <c r="AF20" i="2"/>
  <c r="AE20" i="2"/>
  <c r="AD20" i="2"/>
  <c r="AC20" i="2"/>
  <c r="AB20" i="2"/>
  <c r="AA20" i="2"/>
  <c r="AJ19" i="2"/>
  <c r="AI19" i="2"/>
  <c r="AH19" i="2"/>
  <c r="AG19" i="2"/>
  <c r="AF19" i="2"/>
  <c r="AE19" i="2"/>
  <c r="AD19" i="2"/>
  <c r="AC19" i="2"/>
  <c r="AB19" i="2"/>
  <c r="AA19" i="2"/>
  <c r="AJ18" i="2"/>
  <c r="AI18" i="2"/>
  <c r="AH18" i="2"/>
  <c r="AG18" i="2"/>
  <c r="AF18" i="2"/>
  <c r="AE18" i="2"/>
  <c r="AD18" i="2"/>
  <c r="AC18" i="2"/>
  <c r="AB18" i="2"/>
  <c r="AA18" i="2"/>
  <c r="AJ17" i="2"/>
  <c r="AI17" i="2"/>
  <c r="AH17" i="2"/>
  <c r="AG17" i="2"/>
  <c r="AF17" i="2"/>
  <c r="AE17" i="2"/>
  <c r="AD17" i="2"/>
  <c r="AC17" i="2"/>
  <c r="AB17" i="2"/>
  <c r="AA17" i="2"/>
  <c r="AJ16" i="2"/>
  <c r="AI16" i="2"/>
  <c r="AH16" i="2"/>
  <c r="AG16" i="2"/>
  <c r="AF16" i="2"/>
  <c r="AE16" i="2"/>
  <c r="AD16" i="2"/>
  <c r="AC16" i="2"/>
  <c r="AB16" i="2"/>
  <c r="AA16" i="2"/>
  <c r="AJ15" i="2"/>
  <c r="AI15" i="2"/>
  <c r="AH15" i="2"/>
  <c r="AG15" i="2"/>
  <c r="AF15" i="2"/>
  <c r="AE15" i="2"/>
  <c r="AD15" i="2"/>
  <c r="AC15" i="2"/>
  <c r="AB15" i="2"/>
  <c r="AA15" i="2"/>
  <c r="AJ14" i="2"/>
  <c r="AI14" i="2"/>
  <c r="AH14" i="2"/>
  <c r="AG14" i="2"/>
  <c r="AF14" i="2"/>
  <c r="AE14" i="2"/>
  <c r="AD14" i="2"/>
  <c r="AC14" i="2"/>
  <c r="AB14" i="2"/>
  <c r="AA14" i="2"/>
  <c r="AJ13" i="2"/>
  <c r="AI13" i="2"/>
  <c r="AH13" i="2"/>
  <c r="AG13" i="2"/>
  <c r="AF13" i="2"/>
  <c r="AE13" i="2"/>
  <c r="AD13" i="2"/>
  <c r="AC13" i="2"/>
  <c r="AB13" i="2"/>
  <c r="AA13" i="2"/>
  <c r="AJ12" i="2"/>
  <c r="AI12" i="2"/>
  <c r="AH12" i="2"/>
  <c r="AG12" i="2"/>
  <c r="AF12" i="2"/>
  <c r="AE12" i="2"/>
  <c r="AD12" i="2"/>
  <c r="AC12" i="2"/>
  <c r="AB12" i="2"/>
  <c r="AA12" i="2"/>
  <c r="AJ11" i="2"/>
  <c r="AI11" i="2"/>
  <c r="AH11" i="2"/>
  <c r="AG11" i="2"/>
  <c r="AF11" i="2"/>
  <c r="AE11" i="2"/>
  <c r="AD11" i="2"/>
  <c r="AC11" i="2"/>
  <c r="AB11" i="2"/>
  <c r="AA11" i="2"/>
  <c r="AJ10" i="2"/>
  <c r="AI10" i="2"/>
  <c r="AH10" i="2"/>
  <c r="AG10" i="2"/>
  <c r="AF10" i="2"/>
  <c r="AE10" i="2"/>
  <c r="AD10" i="2"/>
  <c r="AC10" i="2"/>
  <c r="AB10" i="2"/>
  <c r="AA10" i="2"/>
  <c r="AJ9" i="2"/>
  <c r="AI9" i="2"/>
  <c r="AH9" i="2"/>
  <c r="AG9" i="2"/>
  <c r="AF9" i="2"/>
  <c r="AE9" i="2"/>
  <c r="AD9" i="2"/>
  <c r="AC9" i="2"/>
  <c r="AB9" i="2"/>
  <c r="AA9" i="2"/>
  <c r="AJ8" i="2"/>
  <c r="AI8" i="2"/>
  <c r="AH8" i="2"/>
  <c r="AG8" i="2"/>
  <c r="AF8" i="2"/>
  <c r="AE8" i="2"/>
  <c r="AD8" i="2"/>
  <c r="AC8" i="2"/>
  <c r="AB8" i="2"/>
  <c r="AA8" i="2"/>
  <c r="AJ7" i="2"/>
  <c r="AI7" i="2"/>
  <c r="AH7" i="2"/>
  <c r="AG7" i="2"/>
  <c r="AF7" i="2"/>
  <c r="AE7" i="2"/>
  <c r="AD7" i="2"/>
  <c r="AC7" i="2"/>
  <c r="AB7" i="2"/>
  <c r="AA7" i="2"/>
  <c r="AL92" i="2"/>
  <c r="AK92" i="2"/>
  <c r="AL91" i="2"/>
  <c r="AK91" i="2"/>
  <c r="AL90" i="2"/>
  <c r="AK90" i="2"/>
  <c r="AL89" i="2"/>
  <c r="AK89" i="2"/>
  <c r="AL88" i="2"/>
  <c r="AK88" i="2"/>
  <c r="AL87" i="2"/>
  <c r="AK87" i="2"/>
  <c r="AL86" i="2"/>
  <c r="AK86" i="2"/>
  <c r="AL85" i="2"/>
  <c r="AK85" i="2"/>
  <c r="AL79" i="2"/>
  <c r="AK79" i="2"/>
  <c r="AL78" i="2"/>
  <c r="AK78" i="2"/>
  <c r="AL77" i="2"/>
  <c r="AK77" i="2"/>
  <c r="AL76" i="2"/>
  <c r="AK76" i="2"/>
  <c r="AL75" i="2"/>
  <c r="AK75" i="2"/>
  <c r="AL74" i="2"/>
  <c r="AK74" i="2"/>
  <c r="AL73" i="2"/>
  <c r="AK73" i="2"/>
  <c r="AL72" i="2"/>
  <c r="AK72" i="2"/>
  <c r="AL71" i="2"/>
  <c r="AK71" i="2"/>
  <c r="AL70" i="2"/>
  <c r="AK70" i="2"/>
  <c r="AL69" i="2"/>
  <c r="AK69" i="2"/>
  <c r="AL68" i="2"/>
  <c r="AK68" i="2"/>
  <c r="AL67" i="2"/>
  <c r="AK67" i="2"/>
  <c r="AL66" i="2"/>
  <c r="AK66" i="2"/>
  <c r="AL65" i="2"/>
  <c r="AK65" i="2"/>
  <c r="AL64" i="2"/>
  <c r="AK64" i="2"/>
  <c r="AL63" i="2"/>
  <c r="AK63" i="2"/>
  <c r="AL62" i="2"/>
  <c r="AK62" i="2"/>
  <c r="AL61" i="2"/>
  <c r="AK61" i="2"/>
  <c r="AL60" i="2"/>
  <c r="AK60" i="2"/>
  <c r="AL59" i="2"/>
  <c r="AK59" i="2"/>
  <c r="AL58" i="2"/>
  <c r="AK58" i="2"/>
  <c r="AL57" i="2"/>
  <c r="AK57" i="2"/>
  <c r="AL56" i="2"/>
  <c r="AK56" i="2"/>
  <c r="AL55" i="2"/>
  <c r="AK55" i="2"/>
  <c r="AL54" i="2"/>
  <c r="AK54" i="2"/>
  <c r="AL53" i="2"/>
  <c r="AK53" i="2"/>
  <c r="AL52" i="2"/>
  <c r="AK52" i="2"/>
  <c r="AL51" i="2"/>
  <c r="AK51" i="2"/>
  <c r="AL50" i="2"/>
  <c r="AK50" i="2"/>
  <c r="AL49" i="2"/>
  <c r="AK49" i="2"/>
  <c r="AL48" i="2"/>
  <c r="AK48" i="2"/>
  <c r="AL47" i="2"/>
  <c r="AK47" i="2"/>
  <c r="AL46" i="2"/>
  <c r="AK46" i="2"/>
  <c r="AL45" i="2"/>
  <c r="AK45" i="2"/>
  <c r="AL44" i="2"/>
  <c r="AK44" i="2"/>
  <c r="AL43" i="2"/>
  <c r="AK43" i="2"/>
  <c r="AL42" i="2"/>
  <c r="AK42" i="2"/>
  <c r="AL41" i="2"/>
  <c r="AK41" i="2"/>
  <c r="AL40" i="2"/>
  <c r="AK40" i="2"/>
  <c r="AL39" i="2"/>
  <c r="AK39" i="2"/>
  <c r="AL38" i="2"/>
  <c r="AK38" i="2"/>
  <c r="AL37" i="2"/>
  <c r="AK37" i="2"/>
  <c r="AL36" i="2"/>
  <c r="AK36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K23" i="2"/>
  <c r="AL22" i="2"/>
  <c r="AK22" i="2"/>
  <c r="AL21" i="2"/>
  <c r="AK21" i="2"/>
  <c r="AL20" i="2"/>
  <c r="AK20" i="2"/>
  <c r="AL19" i="2"/>
  <c r="AK19" i="2"/>
  <c r="AL18" i="2"/>
  <c r="AK18" i="2"/>
  <c r="AL17" i="2"/>
  <c r="AK17" i="2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8" i="2"/>
  <c r="AK8" i="2"/>
  <c r="AL7" i="2"/>
  <c r="AK7" i="2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F92" i="9"/>
  <c r="H91" i="9"/>
  <c r="G91" i="9"/>
  <c r="F91" i="9"/>
  <c r="H90" i="9"/>
  <c r="G90" i="9"/>
  <c r="F90" i="9"/>
  <c r="H89" i="9"/>
  <c r="G89" i="9"/>
  <c r="F89" i="9"/>
  <c r="H88" i="9"/>
  <c r="G88" i="9"/>
  <c r="F88" i="9"/>
  <c r="H87" i="9"/>
  <c r="G87" i="9"/>
  <c r="F87" i="9"/>
  <c r="H86" i="9"/>
  <c r="G86" i="9"/>
  <c r="F86" i="9"/>
  <c r="H85" i="9"/>
  <c r="G85" i="9"/>
  <c r="F85" i="9"/>
  <c r="H84" i="9"/>
  <c r="G84" i="9"/>
  <c r="F84" i="9"/>
  <c r="H83" i="9"/>
  <c r="G83" i="9"/>
  <c r="F83" i="9"/>
  <c r="H82" i="9"/>
  <c r="G82" i="9"/>
  <c r="F82" i="9"/>
  <c r="H81" i="9"/>
  <c r="G81" i="9"/>
  <c r="F81" i="9"/>
  <c r="H80" i="9"/>
  <c r="G80" i="9"/>
  <c r="F80" i="9"/>
  <c r="H79" i="9"/>
  <c r="G79" i="9"/>
  <c r="F79" i="9"/>
  <c r="H78" i="9"/>
  <c r="G78" i="9"/>
  <c r="F78" i="9"/>
  <c r="H77" i="9"/>
  <c r="G77" i="9"/>
  <c r="F77" i="9"/>
  <c r="H76" i="9"/>
  <c r="G76" i="9"/>
  <c r="F76" i="9"/>
  <c r="H75" i="9"/>
  <c r="G75" i="9"/>
  <c r="F75" i="9"/>
  <c r="H74" i="9"/>
  <c r="G74" i="9"/>
  <c r="F74" i="9"/>
  <c r="H73" i="9"/>
  <c r="G73" i="9"/>
  <c r="F73" i="9"/>
  <c r="H72" i="9"/>
  <c r="G72" i="9"/>
  <c r="F72" i="9"/>
  <c r="H71" i="9"/>
  <c r="G71" i="9"/>
  <c r="F71" i="9"/>
  <c r="H70" i="9"/>
  <c r="G70" i="9"/>
  <c r="F70" i="9"/>
  <c r="H69" i="9"/>
  <c r="G69" i="9"/>
  <c r="F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H57" i="9"/>
  <c r="G57" i="9"/>
  <c r="F57" i="9"/>
  <c r="H56" i="9"/>
  <c r="G56" i="9"/>
  <c r="F56" i="9"/>
  <c r="H55" i="9"/>
  <c r="G55" i="9"/>
  <c r="F55" i="9"/>
  <c r="H54" i="9"/>
  <c r="G54" i="9"/>
  <c r="F54" i="9"/>
  <c r="H53" i="9"/>
  <c r="G53" i="9"/>
  <c r="F53" i="9"/>
  <c r="H52" i="9"/>
  <c r="G52" i="9"/>
  <c r="F52" i="9"/>
  <c r="H51" i="9"/>
  <c r="G51" i="9"/>
  <c r="F51" i="9"/>
  <c r="H50" i="9"/>
  <c r="G50" i="9"/>
  <c r="F50" i="9"/>
  <c r="H49" i="9"/>
  <c r="G49" i="9"/>
  <c r="F49" i="9"/>
  <c r="H48" i="9"/>
  <c r="G48" i="9"/>
  <c r="F48" i="9"/>
  <c r="H47" i="9"/>
  <c r="G47" i="9"/>
  <c r="F47" i="9"/>
  <c r="H46" i="9"/>
  <c r="G46" i="9"/>
  <c r="F46" i="9"/>
  <c r="E46" i="9"/>
  <c r="H45" i="9"/>
  <c r="G45" i="9"/>
  <c r="F45" i="9"/>
  <c r="E45" i="9"/>
  <c r="H44" i="9"/>
  <c r="G44" i="9"/>
  <c r="F44" i="9"/>
  <c r="E44" i="9"/>
  <c r="H43" i="9"/>
  <c r="G43" i="9"/>
  <c r="F43" i="9"/>
  <c r="E43" i="9"/>
  <c r="H42" i="9"/>
  <c r="G42" i="9"/>
  <c r="F42" i="9"/>
  <c r="E42" i="9"/>
  <c r="H41" i="9"/>
  <c r="G41" i="9"/>
  <c r="F41" i="9"/>
  <c r="E41" i="9"/>
  <c r="H40" i="9"/>
  <c r="G40" i="9"/>
  <c r="F40" i="9"/>
  <c r="E40" i="9"/>
  <c r="H39" i="9"/>
  <c r="G39" i="9"/>
  <c r="F39" i="9"/>
  <c r="E39" i="9"/>
  <c r="H38" i="9"/>
  <c r="G38" i="9"/>
  <c r="F38" i="9"/>
  <c r="E38" i="9"/>
  <c r="H37" i="9"/>
  <c r="G37" i="9"/>
  <c r="F37" i="9"/>
  <c r="E37" i="9"/>
  <c r="H36" i="9"/>
  <c r="G36" i="9"/>
  <c r="F36" i="9"/>
  <c r="E36" i="9"/>
  <c r="H35" i="9"/>
  <c r="G35" i="9"/>
  <c r="F35" i="9"/>
  <c r="E35" i="9"/>
  <c r="H34" i="9"/>
  <c r="G34" i="9"/>
  <c r="F34" i="9"/>
  <c r="E34" i="9"/>
  <c r="H33" i="9"/>
  <c r="G33" i="9"/>
  <c r="F33" i="9"/>
  <c r="E33" i="9"/>
  <c r="H32" i="9"/>
  <c r="G32" i="9"/>
  <c r="F32" i="9"/>
  <c r="E32" i="9"/>
  <c r="H31" i="9"/>
  <c r="G31" i="9"/>
  <c r="F31" i="9"/>
  <c r="E31" i="9"/>
  <c r="H30" i="9"/>
  <c r="G30" i="9"/>
  <c r="F30" i="9"/>
  <c r="E30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AF60" i="8"/>
  <c r="AE60" i="8"/>
  <c r="AD60" i="8"/>
  <c r="AC60" i="8"/>
  <c r="AB60" i="8"/>
  <c r="AA60" i="8"/>
  <c r="AF59" i="8"/>
  <c r="AE59" i="8"/>
  <c r="AD59" i="8"/>
  <c r="AC59" i="8"/>
  <c r="AB59" i="8"/>
  <c r="AA59" i="8"/>
  <c r="AF58" i="8"/>
  <c r="AE58" i="8"/>
  <c r="AD58" i="8"/>
  <c r="AC58" i="8"/>
  <c r="AB58" i="8"/>
  <c r="AA58" i="8"/>
  <c r="AF57" i="8"/>
  <c r="AE57" i="8"/>
  <c r="AD57" i="8"/>
  <c r="AC57" i="8"/>
  <c r="AB57" i="8"/>
  <c r="AA57" i="8"/>
  <c r="AF56" i="8"/>
  <c r="AE56" i="8"/>
  <c r="AD56" i="8"/>
  <c r="AC56" i="8"/>
  <c r="AB56" i="8"/>
  <c r="AA56" i="8"/>
  <c r="AF55" i="8"/>
  <c r="AE55" i="8"/>
  <c r="AD55" i="8"/>
  <c r="AC55" i="8"/>
  <c r="AB55" i="8"/>
  <c r="AA55" i="8"/>
  <c r="AF54" i="8"/>
  <c r="AE54" i="8"/>
  <c r="AD54" i="8"/>
  <c r="AC54" i="8"/>
  <c r="AB54" i="8"/>
  <c r="AA54" i="8"/>
  <c r="AF53" i="8"/>
  <c r="AE53" i="8"/>
  <c r="AD53" i="8"/>
  <c r="AC53" i="8"/>
  <c r="AB53" i="8"/>
  <c r="AA53" i="8"/>
  <c r="AF52" i="8"/>
  <c r="AE52" i="8"/>
  <c r="AD52" i="8"/>
  <c r="AC52" i="8"/>
  <c r="AB52" i="8"/>
  <c r="AA52" i="8"/>
  <c r="AF51" i="8"/>
  <c r="AE51" i="8"/>
  <c r="AD51" i="8"/>
  <c r="AC51" i="8"/>
  <c r="AB51" i="8"/>
  <c r="AA51" i="8"/>
  <c r="AF50" i="8"/>
  <c r="AE50" i="8"/>
  <c r="AD50" i="8"/>
  <c r="AC50" i="8"/>
  <c r="AB50" i="8"/>
  <c r="AA50" i="8"/>
  <c r="AF49" i="8"/>
  <c r="AE49" i="8"/>
  <c r="AD49" i="8"/>
  <c r="AC49" i="8"/>
  <c r="AB49" i="8"/>
  <c r="AA49" i="8"/>
  <c r="AF48" i="8"/>
  <c r="AE48" i="8"/>
  <c r="AD48" i="8"/>
  <c r="AC48" i="8"/>
  <c r="AB48" i="8"/>
  <c r="AA48" i="8"/>
  <c r="AF47" i="8"/>
  <c r="AE47" i="8"/>
  <c r="AD47" i="8"/>
  <c r="AC47" i="8"/>
  <c r="AB47" i="8"/>
  <c r="AA47" i="8"/>
  <c r="AF46" i="8"/>
  <c r="AE46" i="8"/>
  <c r="AD46" i="8"/>
  <c r="AC46" i="8"/>
  <c r="AB46" i="8"/>
  <c r="AA46" i="8"/>
  <c r="AF45" i="8"/>
  <c r="AE45" i="8"/>
  <c r="AD45" i="8"/>
  <c r="AC45" i="8"/>
  <c r="AB45" i="8"/>
  <c r="AA45" i="8"/>
  <c r="AF44" i="8"/>
  <c r="AE44" i="8"/>
  <c r="AD44" i="8"/>
  <c r="AC44" i="8"/>
  <c r="AB44" i="8"/>
  <c r="AA44" i="8"/>
  <c r="AF43" i="8"/>
  <c r="AE43" i="8"/>
  <c r="AD43" i="8"/>
  <c r="AC43" i="8"/>
  <c r="AB43" i="8"/>
  <c r="AA43" i="8"/>
  <c r="AF42" i="8"/>
  <c r="AE42" i="8"/>
  <c r="AD42" i="8"/>
  <c r="AC42" i="8"/>
  <c r="AB42" i="8"/>
  <c r="AA42" i="8"/>
  <c r="AF41" i="8"/>
  <c r="AE41" i="8"/>
  <c r="AD41" i="8"/>
  <c r="AC41" i="8"/>
  <c r="AB41" i="8"/>
  <c r="AA41" i="8"/>
  <c r="AF40" i="8"/>
  <c r="AE40" i="8"/>
  <c r="AD40" i="8"/>
  <c r="AC40" i="8"/>
  <c r="AB40" i="8"/>
  <c r="AA40" i="8"/>
  <c r="AF39" i="8"/>
  <c r="AE39" i="8"/>
  <c r="AD39" i="8"/>
  <c r="AC39" i="8"/>
  <c r="AB39" i="8"/>
  <c r="AA39" i="8"/>
  <c r="AF38" i="8"/>
  <c r="AE38" i="8"/>
  <c r="AD38" i="8"/>
  <c r="AC38" i="8"/>
  <c r="AB38" i="8"/>
  <c r="AA38" i="8"/>
  <c r="AF37" i="8"/>
  <c r="AE37" i="8"/>
  <c r="AD37" i="8"/>
  <c r="AC37" i="8"/>
  <c r="AB37" i="8"/>
  <c r="AA37" i="8"/>
  <c r="AF36" i="8"/>
  <c r="AE36" i="8"/>
  <c r="AD36" i="8"/>
  <c r="AC36" i="8"/>
  <c r="AB36" i="8"/>
  <c r="AA36" i="8"/>
  <c r="AF35" i="8"/>
  <c r="AE35" i="8"/>
  <c r="AD35" i="8"/>
  <c r="AC35" i="8"/>
  <c r="AB35" i="8"/>
  <c r="AA35" i="8"/>
  <c r="AF34" i="8"/>
  <c r="AE34" i="8"/>
  <c r="AD34" i="8"/>
  <c r="AC34" i="8"/>
  <c r="AB34" i="8"/>
  <c r="AA34" i="8"/>
  <c r="AF33" i="8"/>
  <c r="AE33" i="8"/>
  <c r="AD33" i="8"/>
  <c r="AC33" i="8"/>
  <c r="AB33" i="8"/>
  <c r="AA33" i="8"/>
  <c r="AF32" i="8"/>
  <c r="AE32" i="8"/>
  <c r="AD32" i="8"/>
  <c r="AC32" i="8"/>
  <c r="AB32" i="8"/>
  <c r="AA32" i="8"/>
  <c r="AF31" i="8"/>
  <c r="AE31" i="8"/>
  <c r="AD31" i="8"/>
  <c r="AC31" i="8"/>
  <c r="AB31" i="8"/>
  <c r="AA31" i="8"/>
  <c r="AF30" i="8"/>
  <c r="AE30" i="8"/>
  <c r="AD30" i="8"/>
  <c r="AC30" i="8"/>
  <c r="AB30" i="8"/>
  <c r="AA30" i="8"/>
  <c r="AF29" i="8"/>
  <c r="AE29" i="8"/>
  <c r="AD29" i="8"/>
  <c r="AC29" i="8"/>
  <c r="AB29" i="8"/>
  <c r="AA29" i="8"/>
  <c r="AF28" i="8"/>
  <c r="AE28" i="8"/>
  <c r="AD28" i="8"/>
  <c r="AC28" i="8"/>
  <c r="AB28" i="8"/>
  <c r="AA28" i="8"/>
  <c r="AF27" i="8"/>
  <c r="AE27" i="8"/>
  <c r="AD27" i="8"/>
  <c r="AC27" i="8"/>
  <c r="AB27" i="8"/>
  <c r="AA27" i="8"/>
  <c r="AF26" i="8"/>
  <c r="AE26" i="8"/>
  <c r="AD26" i="8"/>
  <c r="AC26" i="8"/>
  <c r="AB26" i="8"/>
  <c r="AA26" i="8"/>
  <c r="AF25" i="8"/>
  <c r="AE25" i="8"/>
  <c r="AD25" i="8"/>
  <c r="AC25" i="8"/>
  <c r="AB25" i="8"/>
  <c r="AA25" i="8"/>
  <c r="AF24" i="8"/>
  <c r="AE24" i="8"/>
  <c r="AD24" i="8"/>
  <c r="AC24" i="8"/>
  <c r="AB24" i="8"/>
  <c r="AA24" i="8"/>
  <c r="AF23" i="8"/>
  <c r="AE23" i="8"/>
  <c r="AD23" i="8"/>
  <c r="AC23" i="8"/>
  <c r="AB23" i="8"/>
  <c r="AA23" i="8"/>
  <c r="AF22" i="8"/>
  <c r="AE22" i="8"/>
  <c r="AD22" i="8"/>
  <c r="AC22" i="8"/>
  <c r="AB22" i="8"/>
  <c r="AA22" i="8"/>
  <c r="AF21" i="8"/>
  <c r="AE21" i="8"/>
  <c r="AD21" i="8"/>
  <c r="AC21" i="8"/>
  <c r="AB21" i="8"/>
  <c r="AA21" i="8"/>
  <c r="AF20" i="8"/>
  <c r="AE20" i="8"/>
  <c r="AD20" i="8"/>
  <c r="AC20" i="8"/>
  <c r="AB20" i="8"/>
  <c r="AA20" i="8"/>
  <c r="AF19" i="8"/>
  <c r="AE19" i="8"/>
  <c r="AD19" i="8"/>
  <c r="AC19" i="8"/>
  <c r="AB19" i="8"/>
  <c r="AA19" i="8"/>
  <c r="AF18" i="8"/>
  <c r="AE18" i="8"/>
  <c r="AD18" i="8"/>
  <c r="AC18" i="8"/>
  <c r="AB18" i="8"/>
  <c r="AA18" i="8"/>
  <c r="AF17" i="8"/>
  <c r="AE17" i="8"/>
  <c r="AD17" i="8"/>
  <c r="AC17" i="8"/>
  <c r="AB17" i="8"/>
  <c r="AA17" i="8"/>
  <c r="AF16" i="8"/>
  <c r="AE16" i="8"/>
  <c r="AD16" i="8"/>
  <c r="AC16" i="8"/>
  <c r="AB16" i="8"/>
  <c r="AA16" i="8"/>
  <c r="AF15" i="8"/>
  <c r="AE15" i="8"/>
  <c r="AD15" i="8"/>
  <c r="AC15" i="8"/>
  <c r="AB15" i="8"/>
  <c r="AA15" i="8"/>
  <c r="AF14" i="8"/>
  <c r="AE14" i="8"/>
  <c r="AD14" i="8"/>
  <c r="AC14" i="8"/>
  <c r="AB14" i="8"/>
  <c r="AA14" i="8"/>
  <c r="AF13" i="8"/>
  <c r="AE13" i="8"/>
  <c r="AD13" i="8"/>
  <c r="AC13" i="8"/>
  <c r="AB13" i="8"/>
  <c r="AA13" i="8"/>
  <c r="AF12" i="8"/>
  <c r="AE12" i="8"/>
  <c r="AD12" i="8"/>
  <c r="AC12" i="8"/>
  <c r="AB12" i="8"/>
  <c r="AA12" i="8"/>
  <c r="AF11" i="8"/>
  <c r="AE11" i="8"/>
  <c r="AD11" i="8"/>
  <c r="AC11" i="8"/>
  <c r="AB11" i="8"/>
  <c r="AA11" i="8"/>
  <c r="AF10" i="8"/>
  <c r="AE10" i="8"/>
  <c r="AD10" i="8"/>
  <c r="AC10" i="8"/>
  <c r="AB10" i="8"/>
  <c r="AA10" i="8"/>
  <c r="AF9" i="8"/>
  <c r="AE9" i="8"/>
  <c r="AD9" i="8"/>
  <c r="AC9" i="8"/>
  <c r="AB9" i="8"/>
  <c r="AA9" i="8"/>
  <c r="AF8" i="8"/>
  <c r="AE8" i="8"/>
  <c r="AD8" i="8"/>
  <c r="AC8" i="8"/>
  <c r="AB8" i="8"/>
  <c r="AA8" i="8"/>
  <c r="AF7" i="8"/>
  <c r="AE7" i="8"/>
  <c r="AD7" i="8"/>
  <c r="AC7" i="8"/>
  <c r="AB7" i="8"/>
  <c r="AA7" i="8"/>
  <c r="AF6" i="8"/>
  <c r="AE6" i="8"/>
  <c r="AD6" i="8"/>
  <c r="AC6" i="8"/>
  <c r="AB6" i="8"/>
  <c r="AA6" i="8"/>
  <c r="AF5" i="8"/>
  <c r="AE5" i="8"/>
  <c r="AD5" i="8"/>
  <c r="AC5" i="8"/>
  <c r="AB5" i="8"/>
  <c r="AA5" i="8"/>
  <c r="AF4" i="8"/>
  <c r="AE4" i="8"/>
  <c r="AD4" i="8"/>
  <c r="AC4" i="8"/>
  <c r="AB4" i="8"/>
  <c r="AA4" i="8"/>
  <c r="AF3" i="8"/>
  <c r="AE3" i="8"/>
  <c r="AD3" i="8"/>
  <c r="AC3" i="8"/>
  <c r="AB3" i="8"/>
  <c r="AA3" i="8"/>
  <c r="AF2" i="8"/>
  <c r="AE2" i="8"/>
  <c r="AD2" i="8"/>
  <c r="AC2" i="8"/>
  <c r="AB2" i="8"/>
  <c r="AA2" i="8"/>
  <c r="H127" i="9"/>
  <c r="G127" i="9"/>
  <c r="F127" i="9"/>
  <c r="E127" i="9"/>
  <c r="C127" i="9"/>
  <c r="H126" i="9"/>
  <c r="G126" i="9"/>
  <c r="F126" i="9"/>
  <c r="E126" i="9"/>
  <c r="C126" i="9"/>
  <c r="H125" i="9"/>
  <c r="G125" i="9"/>
  <c r="F125" i="9"/>
  <c r="E125" i="9"/>
  <c r="C125" i="9"/>
  <c r="H124" i="9"/>
  <c r="G124" i="9"/>
  <c r="F124" i="9"/>
  <c r="E124" i="9"/>
  <c r="C124" i="9"/>
  <c r="H123" i="9"/>
  <c r="G123" i="9"/>
  <c r="F123" i="9"/>
  <c r="E123" i="9"/>
  <c r="C123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B5" i="9"/>
  <c r="G6" i="9" s="1"/>
  <c r="C122" i="7"/>
  <c r="C121" i="7"/>
  <c r="H122" i="7"/>
  <c r="G122" i="7"/>
  <c r="F122" i="7"/>
  <c r="E122" i="7"/>
  <c r="D122" i="7"/>
  <c r="H121" i="7"/>
  <c r="G121" i="7"/>
  <c r="F121" i="7"/>
  <c r="E121" i="7"/>
  <c r="D121" i="7"/>
  <c r="H120" i="7"/>
  <c r="G120" i="7"/>
  <c r="F120" i="7"/>
  <c r="E120" i="7"/>
  <c r="D120" i="7"/>
  <c r="H119" i="7"/>
  <c r="G119" i="7"/>
  <c r="F119" i="7"/>
  <c r="E119" i="7"/>
  <c r="D119" i="7"/>
  <c r="H118" i="7"/>
  <c r="G118" i="7"/>
  <c r="F118" i="7"/>
  <c r="E118" i="7"/>
  <c r="D118" i="7"/>
  <c r="H117" i="7"/>
  <c r="G117" i="7"/>
  <c r="F117" i="7"/>
  <c r="E117" i="7"/>
  <c r="D117" i="7"/>
  <c r="H116" i="7"/>
  <c r="G116" i="7"/>
  <c r="F116" i="7"/>
  <c r="E116" i="7"/>
  <c r="D116" i="7"/>
  <c r="H115" i="7"/>
  <c r="G115" i="7"/>
  <c r="F115" i="7"/>
  <c r="E115" i="7"/>
  <c r="D115" i="7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H96" i="7"/>
  <c r="G96" i="7"/>
  <c r="F96" i="7"/>
  <c r="E96" i="7"/>
  <c r="D96" i="7"/>
  <c r="H95" i="7"/>
  <c r="G95" i="7"/>
  <c r="F95" i="7"/>
  <c r="E95" i="7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H91" i="7"/>
  <c r="G91" i="7"/>
  <c r="F91" i="7"/>
  <c r="E91" i="7"/>
  <c r="D91" i="7"/>
  <c r="H90" i="7"/>
  <c r="G90" i="7"/>
  <c r="F90" i="7"/>
  <c r="E90" i="7"/>
  <c r="D90" i="7"/>
  <c r="H89" i="7"/>
  <c r="G89" i="7"/>
  <c r="F89" i="7"/>
  <c r="E89" i="7"/>
  <c r="D89" i="7"/>
  <c r="H88" i="7"/>
  <c r="G88" i="7"/>
  <c r="F88" i="7"/>
  <c r="E88" i="7"/>
  <c r="D88" i="7"/>
  <c r="H87" i="7"/>
  <c r="G87" i="7"/>
  <c r="F87" i="7"/>
  <c r="E87" i="7"/>
  <c r="D87" i="7"/>
  <c r="H86" i="7"/>
  <c r="G86" i="7"/>
  <c r="F86" i="7"/>
  <c r="E86" i="7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H82" i="7"/>
  <c r="G82" i="7"/>
  <c r="F82" i="7"/>
  <c r="E82" i="7"/>
  <c r="D82" i="7"/>
  <c r="H81" i="7"/>
  <c r="G81" i="7"/>
  <c r="F81" i="7"/>
  <c r="E81" i="7"/>
  <c r="D81" i="7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H57" i="7"/>
  <c r="G57" i="7"/>
  <c r="F57" i="7"/>
  <c r="E57" i="7"/>
  <c r="D57" i="7"/>
  <c r="H56" i="7"/>
  <c r="G56" i="7"/>
  <c r="F56" i="7"/>
  <c r="E56" i="7"/>
  <c r="D56" i="7"/>
  <c r="H55" i="7"/>
  <c r="G55" i="7"/>
  <c r="F55" i="7"/>
  <c r="E55" i="7"/>
  <c r="D55" i="7"/>
  <c r="H54" i="7"/>
  <c r="G54" i="7"/>
  <c r="F54" i="7"/>
  <c r="E54" i="7"/>
  <c r="D54" i="7"/>
  <c r="H53" i="7"/>
  <c r="G53" i="7"/>
  <c r="F53" i="7"/>
  <c r="E53" i="7"/>
  <c r="D53" i="7"/>
  <c r="H52" i="7"/>
  <c r="G52" i="7"/>
  <c r="F52" i="7"/>
  <c r="E52" i="7"/>
  <c r="D52" i="7"/>
  <c r="H51" i="7"/>
  <c r="G51" i="7"/>
  <c r="F51" i="7"/>
  <c r="E51" i="7"/>
  <c r="D51" i="7"/>
  <c r="H50" i="7"/>
  <c r="G50" i="7"/>
  <c r="F50" i="7"/>
  <c r="E50" i="7"/>
  <c r="D50" i="7"/>
  <c r="H49" i="7"/>
  <c r="G49" i="7"/>
  <c r="F49" i="7"/>
  <c r="E49" i="7"/>
  <c r="D49" i="7"/>
  <c r="H48" i="7"/>
  <c r="G48" i="7"/>
  <c r="F48" i="7"/>
  <c r="E48" i="7"/>
  <c r="D48" i="7"/>
  <c r="H47" i="7"/>
  <c r="G47" i="7"/>
  <c r="F47" i="7"/>
  <c r="E47" i="7"/>
  <c r="D47" i="7"/>
  <c r="H46" i="7"/>
  <c r="G46" i="7"/>
  <c r="F46" i="7"/>
  <c r="E46" i="7"/>
  <c r="D46" i="7"/>
  <c r="H45" i="7"/>
  <c r="G45" i="7"/>
  <c r="F45" i="7"/>
  <c r="E45" i="7"/>
  <c r="D45" i="7"/>
  <c r="H44" i="7"/>
  <c r="G44" i="7"/>
  <c r="F44" i="7"/>
  <c r="E44" i="7"/>
  <c r="D44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D40" i="7"/>
  <c r="H39" i="7"/>
  <c r="G39" i="7"/>
  <c r="F39" i="7"/>
  <c r="E39" i="7"/>
  <c r="D39" i="7"/>
  <c r="H38" i="7"/>
  <c r="G38" i="7"/>
  <c r="F38" i="7"/>
  <c r="E38" i="7"/>
  <c r="D38" i="7"/>
  <c r="H37" i="7"/>
  <c r="G37" i="7"/>
  <c r="F37" i="7"/>
  <c r="E37" i="7"/>
  <c r="D37" i="7"/>
  <c r="H36" i="7"/>
  <c r="G36" i="7"/>
  <c r="F36" i="7"/>
  <c r="E36" i="7"/>
  <c r="D36" i="7"/>
  <c r="H35" i="7"/>
  <c r="G35" i="7"/>
  <c r="F35" i="7"/>
  <c r="E35" i="7"/>
  <c r="D35" i="7"/>
  <c r="H34" i="7"/>
  <c r="G34" i="7"/>
  <c r="F34" i="7"/>
  <c r="E34" i="7"/>
  <c r="D34" i="7"/>
  <c r="H33" i="7"/>
  <c r="G33" i="7"/>
  <c r="F33" i="7"/>
  <c r="E33" i="7"/>
  <c r="D33" i="7"/>
  <c r="H32" i="7"/>
  <c r="G32" i="7"/>
  <c r="F32" i="7"/>
  <c r="E32" i="7"/>
  <c r="D32" i="7"/>
  <c r="H31" i="7"/>
  <c r="G31" i="7"/>
  <c r="F31" i="7"/>
  <c r="E31" i="7"/>
  <c r="D31" i="7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H16" i="7"/>
  <c r="G16" i="7"/>
  <c r="F16" i="7"/>
  <c r="E16" i="7"/>
  <c r="D16" i="7"/>
  <c r="H15" i="7"/>
  <c r="G15" i="7"/>
  <c r="F15" i="7"/>
  <c r="E15" i="7"/>
  <c r="D15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AA4" i="6"/>
  <c r="AB4" i="6"/>
  <c r="AC4" i="6"/>
  <c r="AD4" i="6"/>
  <c r="AE4" i="6"/>
  <c r="AF4" i="6"/>
  <c r="AA5" i="6"/>
  <c r="AB5" i="6"/>
  <c r="AC5" i="6"/>
  <c r="AD5" i="6"/>
  <c r="AE5" i="6"/>
  <c r="AF5" i="6"/>
  <c r="AA6" i="6"/>
  <c r="AB6" i="6"/>
  <c r="AC6" i="6"/>
  <c r="AD6" i="6"/>
  <c r="AE6" i="6"/>
  <c r="AF6" i="6"/>
  <c r="AA7" i="6"/>
  <c r="AB7" i="6"/>
  <c r="AC7" i="6"/>
  <c r="AD7" i="6"/>
  <c r="AE7" i="6"/>
  <c r="AF7" i="6"/>
  <c r="AA8" i="6"/>
  <c r="AB8" i="6"/>
  <c r="AC8" i="6"/>
  <c r="AD8" i="6"/>
  <c r="AE8" i="6"/>
  <c r="AF8" i="6"/>
  <c r="AA9" i="6"/>
  <c r="AB9" i="6"/>
  <c r="AC9" i="6"/>
  <c r="AD9" i="6"/>
  <c r="AE9" i="6"/>
  <c r="AF9" i="6"/>
  <c r="AA10" i="6"/>
  <c r="AB10" i="6"/>
  <c r="AC10" i="6"/>
  <c r="AD10" i="6"/>
  <c r="AE10" i="6"/>
  <c r="AF10" i="6"/>
  <c r="AA11" i="6"/>
  <c r="AB11" i="6"/>
  <c r="AC11" i="6"/>
  <c r="AD11" i="6"/>
  <c r="AE11" i="6"/>
  <c r="AF11" i="6"/>
  <c r="AA12" i="6"/>
  <c r="AB12" i="6"/>
  <c r="AC12" i="6"/>
  <c r="AD12" i="6"/>
  <c r="AE12" i="6"/>
  <c r="AF12" i="6"/>
  <c r="AA13" i="6"/>
  <c r="AB13" i="6"/>
  <c r="AC13" i="6"/>
  <c r="AD13" i="6"/>
  <c r="AE13" i="6"/>
  <c r="AF13" i="6"/>
  <c r="AA14" i="6"/>
  <c r="AB14" i="6"/>
  <c r="AC14" i="6"/>
  <c r="AD14" i="6"/>
  <c r="AE14" i="6"/>
  <c r="AF14" i="6"/>
  <c r="AA15" i="6"/>
  <c r="AB15" i="6"/>
  <c r="AC15" i="6"/>
  <c r="AD15" i="6"/>
  <c r="AE15" i="6"/>
  <c r="AF15" i="6"/>
  <c r="AA16" i="6"/>
  <c r="AB16" i="6"/>
  <c r="AC16" i="6"/>
  <c r="AD16" i="6"/>
  <c r="AE16" i="6"/>
  <c r="AF16" i="6"/>
  <c r="AA17" i="6"/>
  <c r="AB17" i="6"/>
  <c r="AC17" i="6"/>
  <c r="AD17" i="6"/>
  <c r="AE17" i="6"/>
  <c r="AF17" i="6"/>
  <c r="AA18" i="6"/>
  <c r="AB18" i="6"/>
  <c r="AC18" i="6"/>
  <c r="AD18" i="6"/>
  <c r="AE18" i="6"/>
  <c r="AF18" i="6"/>
  <c r="AA19" i="6"/>
  <c r="AB19" i="6"/>
  <c r="AC19" i="6"/>
  <c r="AD19" i="6"/>
  <c r="AE19" i="6"/>
  <c r="AF19" i="6"/>
  <c r="AA20" i="6"/>
  <c r="AB20" i="6"/>
  <c r="AC20" i="6"/>
  <c r="AD20" i="6"/>
  <c r="AE20" i="6"/>
  <c r="AF20" i="6"/>
  <c r="AA21" i="6"/>
  <c r="AB21" i="6"/>
  <c r="AC21" i="6"/>
  <c r="AD21" i="6"/>
  <c r="AE21" i="6"/>
  <c r="AF21" i="6"/>
  <c r="AA22" i="6"/>
  <c r="AB22" i="6"/>
  <c r="AC22" i="6"/>
  <c r="AD22" i="6"/>
  <c r="AE22" i="6"/>
  <c r="AF22" i="6"/>
  <c r="AA23" i="6"/>
  <c r="AB23" i="6"/>
  <c r="AC23" i="6"/>
  <c r="AD23" i="6"/>
  <c r="AE23" i="6"/>
  <c r="AF23" i="6"/>
  <c r="AA24" i="6"/>
  <c r="AB24" i="6"/>
  <c r="AC24" i="6"/>
  <c r="AD24" i="6"/>
  <c r="AE24" i="6"/>
  <c r="AF24" i="6"/>
  <c r="AA25" i="6"/>
  <c r="AB25" i="6"/>
  <c r="AC25" i="6"/>
  <c r="AD25" i="6"/>
  <c r="AE25" i="6"/>
  <c r="AF25" i="6"/>
  <c r="AA26" i="6"/>
  <c r="AB26" i="6"/>
  <c r="AC26" i="6"/>
  <c r="AD26" i="6"/>
  <c r="AE26" i="6"/>
  <c r="AF26" i="6"/>
  <c r="AA27" i="6"/>
  <c r="AB27" i="6"/>
  <c r="AC27" i="6"/>
  <c r="AD27" i="6"/>
  <c r="AE27" i="6"/>
  <c r="AF27" i="6"/>
  <c r="AA28" i="6"/>
  <c r="AB28" i="6"/>
  <c r="AC28" i="6"/>
  <c r="AD28" i="6"/>
  <c r="AE28" i="6"/>
  <c r="AF28" i="6"/>
  <c r="AA29" i="6"/>
  <c r="AB29" i="6"/>
  <c r="AC29" i="6"/>
  <c r="AD29" i="6"/>
  <c r="AE29" i="6"/>
  <c r="AF29" i="6"/>
  <c r="AA30" i="6"/>
  <c r="AB30" i="6"/>
  <c r="AC30" i="6"/>
  <c r="AD30" i="6"/>
  <c r="AE30" i="6"/>
  <c r="AF30" i="6"/>
  <c r="AA31" i="6"/>
  <c r="AB31" i="6"/>
  <c r="AC31" i="6"/>
  <c r="AD31" i="6"/>
  <c r="AE31" i="6"/>
  <c r="AF31" i="6"/>
  <c r="AA32" i="6"/>
  <c r="AB32" i="6"/>
  <c r="AC32" i="6"/>
  <c r="AD32" i="6"/>
  <c r="AE32" i="6"/>
  <c r="AF32" i="6"/>
  <c r="AA33" i="6"/>
  <c r="AB33" i="6"/>
  <c r="AC33" i="6"/>
  <c r="AD33" i="6"/>
  <c r="AE33" i="6"/>
  <c r="AF33" i="6"/>
  <c r="AA34" i="6"/>
  <c r="AB34" i="6"/>
  <c r="AC34" i="6"/>
  <c r="AD34" i="6"/>
  <c r="AE34" i="6"/>
  <c r="AF34" i="6"/>
  <c r="AA35" i="6"/>
  <c r="AB35" i="6"/>
  <c r="AC35" i="6"/>
  <c r="AD35" i="6"/>
  <c r="AE35" i="6"/>
  <c r="AF35" i="6"/>
  <c r="AA36" i="6"/>
  <c r="AB36" i="6"/>
  <c r="AC36" i="6"/>
  <c r="AD36" i="6"/>
  <c r="AE36" i="6"/>
  <c r="AF36" i="6"/>
  <c r="AA37" i="6"/>
  <c r="AB37" i="6"/>
  <c r="AC37" i="6"/>
  <c r="AD37" i="6"/>
  <c r="AE37" i="6"/>
  <c r="AF37" i="6"/>
  <c r="AA38" i="6"/>
  <c r="AB38" i="6"/>
  <c r="AC38" i="6"/>
  <c r="AD38" i="6"/>
  <c r="AE38" i="6"/>
  <c r="AF38" i="6"/>
  <c r="AA39" i="6"/>
  <c r="AB39" i="6"/>
  <c r="AC39" i="6"/>
  <c r="AD39" i="6"/>
  <c r="AE39" i="6"/>
  <c r="AF39" i="6"/>
  <c r="AA40" i="6"/>
  <c r="AB40" i="6"/>
  <c r="AC40" i="6"/>
  <c r="AD40" i="6"/>
  <c r="AE40" i="6"/>
  <c r="AF40" i="6"/>
  <c r="AA41" i="6"/>
  <c r="AB41" i="6"/>
  <c r="AC41" i="6"/>
  <c r="AD41" i="6"/>
  <c r="AE41" i="6"/>
  <c r="AF41" i="6"/>
  <c r="AA42" i="6"/>
  <c r="AB42" i="6"/>
  <c r="AC42" i="6"/>
  <c r="AD42" i="6"/>
  <c r="AE42" i="6"/>
  <c r="AF42" i="6"/>
  <c r="AA43" i="6"/>
  <c r="AB43" i="6"/>
  <c r="AC43" i="6"/>
  <c r="AD43" i="6"/>
  <c r="AE43" i="6"/>
  <c r="AF43" i="6"/>
  <c r="AA44" i="6"/>
  <c r="AB44" i="6"/>
  <c r="AC44" i="6"/>
  <c r="AD44" i="6"/>
  <c r="AE44" i="6"/>
  <c r="AF44" i="6"/>
  <c r="AA45" i="6"/>
  <c r="AB45" i="6"/>
  <c r="AC45" i="6"/>
  <c r="AD45" i="6"/>
  <c r="AE45" i="6"/>
  <c r="AF45" i="6"/>
  <c r="AA46" i="6"/>
  <c r="AB46" i="6"/>
  <c r="AC46" i="6"/>
  <c r="AD46" i="6"/>
  <c r="AE46" i="6"/>
  <c r="AF46" i="6"/>
  <c r="AA47" i="6"/>
  <c r="AB47" i="6"/>
  <c r="AC47" i="6"/>
  <c r="AD47" i="6"/>
  <c r="AE47" i="6"/>
  <c r="AF47" i="6"/>
  <c r="AA48" i="6"/>
  <c r="AB48" i="6"/>
  <c r="AC48" i="6"/>
  <c r="AD48" i="6"/>
  <c r="AE48" i="6"/>
  <c r="AF48" i="6"/>
  <c r="AA49" i="6"/>
  <c r="AB49" i="6"/>
  <c r="AC49" i="6"/>
  <c r="AD49" i="6"/>
  <c r="AE49" i="6"/>
  <c r="AF49" i="6"/>
  <c r="AA50" i="6"/>
  <c r="AB50" i="6"/>
  <c r="AC50" i="6"/>
  <c r="AD50" i="6"/>
  <c r="AE50" i="6"/>
  <c r="AF50" i="6"/>
  <c r="AA51" i="6"/>
  <c r="AB51" i="6"/>
  <c r="AC51" i="6"/>
  <c r="AD51" i="6"/>
  <c r="AE51" i="6"/>
  <c r="AF51" i="6"/>
  <c r="AA52" i="6"/>
  <c r="AB52" i="6"/>
  <c r="AC52" i="6"/>
  <c r="AD52" i="6"/>
  <c r="AE52" i="6"/>
  <c r="AF52" i="6"/>
  <c r="AA53" i="6"/>
  <c r="AB53" i="6"/>
  <c r="AC53" i="6"/>
  <c r="AD53" i="6"/>
  <c r="AE53" i="6"/>
  <c r="AF53" i="6"/>
  <c r="AA54" i="6"/>
  <c r="AB54" i="6"/>
  <c r="AC54" i="6"/>
  <c r="AD54" i="6"/>
  <c r="AE54" i="6"/>
  <c r="AF54" i="6"/>
  <c r="AA55" i="6"/>
  <c r="AB55" i="6"/>
  <c r="AC55" i="6"/>
  <c r="AD55" i="6"/>
  <c r="AE55" i="6"/>
  <c r="AF55" i="6"/>
  <c r="AA56" i="6"/>
  <c r="AB56" i="6"/>
  <c r="AC56" i="6"/>
  <c r="AD56" i="6"/>
  <c r="AE56" i="6"/>
  <c r="AF56" i="6"/>
  <c r="AA57" i="6"/>
  <c r="AB57" i="6"/>
  <c r="AC57" i="6"/>
  <c r="AD57" i="6"/>
  <c r="AE57" i="6"/>
  <c r="AF57" i="6"/>
  <c r="AA58" i="6"/>
  <c r="AB58" i="6"/>
  <c r="AC58" i="6"/>
  <c r="AD58" i="6"/>
  <c r="AE58" i="6"/>
  <c r="AF58" i="6"/>
  <c r="AA59" i="6"/>
  <c r="AB59" i="6"/>
  <c r="AC59" i="6"/>
  <c r="AD59" i="6"/>
  <c r="AE59" i="6"/>
  <c r="AF59" i="6"/>
  <c r="AA60" i="6"/>
  <c r="AB60" i="6"/>
  <c r="AC60" i="6"/>
  <c r="AD60" i="6"/>
  <c r="AE60" i="6"/>
  <c r="AF60" i="6"/>
  <c r="AA61" i="6"/>
  <c r="AB61" i="6"/>
  <c r="AC61" i="6"/>
  <c r="AD61" i="6"/>
  <c r="AE61" i="6"/>
  <c r="AF61" i="6"/>
  <c r="AF3" i="6"/>
  <c r="AE3" i="6"/>
  <c r="AD3" i="6"/>
  <c r="AC3" i="6"/>
  <c r="AB3" i="6"/>
  <c r="AA3" i="6"/>
  <c r="C6" i="12" l="1"/>
  <c r="G6" i="12"/>
  <c r="E5" i="12"/>
  <c r="H6" i="9"/>
  <c r="C5" i="9"/>
  <c r="G5" i="9"/>
  <c r="E6" i="9"/>
  <c r="F5" i="12"/>
  <c r="D6" i="12"/>
  <c r="H6" i="12"/>
  <c r="D6" i="9"/>
  <c r="D5" i="9"/>
  <c r="H5" i="9"/>
  <c r="F6" i="9"/>
  <c r="C5" i="12"/>
  <c r="G5" i="12"/>
  <c r="E6" i="12"/>
  <c r="F5" i="9"/>
  <c r="E5" i="9"/>
  <c r="C6" i="9"/>
  <c r="D5" i="12"/>
  <c r="H5" i="12"/>
  <c r="H127" i="7" l="1"/>
  <c r="G127" i="7"/>
  <c r="F127" i="7"/>
  <c r="E127" i="7"/>
  <c r="C127" i="7"/>
  <c r="H126" i="7"/>
  <c r="G126" i="7"/>
  <c r="F126" i="7"/>
  <c r="E126" i="7"/>
  <c r="C126" i="7"/>
  <c r="H125" i="7"/>
  <c r="G125" i="7"/>
  <c r="F125" i="7"/>
  <c r="E125" i="7"/>
  <c r="C125" i="7"/>
  <c r="H124" i="7"/>
  <c r="G124" i="7"/>
  <c r="F124" i="7"/>
  <c r="E124" i="7"/>
  <c r="C124" i="7"/>
  <c r="H123" i="7"/>
  <c r="G123" i="7"/>
  <c r="F123" i="7"/>
  <c r="E123" i="7"/>
  <c r="C123" i="7"/>
  <c r="A8" i="7"/>
  <c r="A9" i="7" s="1"/>
  <c r="A7" i="7"/>
  <c r="B5" i="7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C124" i="5"/>
  <c r="C125" i="5"/>
  <c r="C126" i="5"/>
  <c r="C127" i="5"/>
  <c r="C123" i="5"/>
  <c r="G6" i="5"/>
  <c r="G5" i="5"/>
  <c r="F6" i="5"/>
  <c r="F5" i="5"/>
  <c r="E6" i="5"/>
  <c r="E5" i="5"/>
  <c r="D7" i="5"/>
  <c r="D6" i="5"/>
  <c r="D5" i="5"/>
  <c r="C6" i="5"/>
  <c r="C5" i="5"/>
  <c r="A7" i="5"/>
  <c r="C7" i="5" s="1"/>
  <c r="B5" i="5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W81" i="2"/>
  <c r="S81" i="2"/>
  <c r="O81" i="2"/>
  <c r="O8" i="2"/>
  <c r="P8" i="2"/>
  <c r="Q8" i="2"/>
  <c r="R8" i="2"/>
  <c r="S8" i="2"/>
  <c r="T8" i="2"/>
  <c r="U8" i="2"/>
  <c r="V8" i="2"/>
  <c r="W8" i="2"/>
  <c r="X8" i="2"/>
  <c r="Y8" i="2"/>
  <c r="Z8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O40" i="2"/>
  <c r="P40" i="2"/>
  <c r="Q40" i="2"/>
  <c r="R40" i="2"/>
  <c r="S40" i="2"/>
  <c r="T40" i="2"/>
  <c r="U40" i="2"/>
  <c r="V40" i="2"/>
  <c r="W40" i="2"/>
  <c r="X40" i="2"/>
  <c r="Y40" i="2"/>
  <c r="Z40" i="2"/>
  <c r="O41" i="2"/>
  <c r="P41" i="2"/>
  <c r="Q41" i="2"/>
  <c r="R41" i="2"/>
  <c r="S41" i="2"/>
  <c r="T41" i="2"/>
  <c r="U41" i="2"/>
  <c r="V41" i="2"/>
  <c r="W41" i="2"/>
  <c r="X41" i="2"/>
  <c r="Y41" i="2"/>
  <c r="Z41" i="2"/>
  <c r="O42" i="2"/>
  <c r="P42" i="2"/>
  <c r="Q42" i="2"/>
  <c r="R42" i="2"/>
  <c r="S42" i="2"/>
  <c r="T42" i="2"/>
  <c r="U42" i="2"/>
  <c r="V42" i="2"/>
  <c r="W42" i="2"/>
  <c r="X42" i="2"/>
  <c r="Y42" i="2"/>
  <c r="Z42" i="2"/>
  <c r="O43" i="2"/>
  <c r="P43" i="2"/>
  <c r="Q43" i="2"/>
  <c r="R43" i="2"/>
  <c r="S43" i="2"/>
  <c r="T43" i="2"/>
  <c r="U43" i="2"/>
  <c r="V43" i="2"/>
  <c r="W43" i="2"/>
  <c r="X43" i="2"/>
  <c r="Y43" i="2"/>
  <c r="Z43" i="2"/>
  <c r="O44" i="2"/>
  <c r="P44" i="2"/>
  <c r="Q44" i="2"/>
  <c r="R44" i="2"/>
  <c r="S44" i="2"/>
  <c r="T44" i="2"/>
  <c r="U44" i="2"/>
  <c r="V44" i="2"/>
  <c r="W44" i="2"/>
  <c r="X44" i="2"/>
  <c r="Y44" i="2"/>
  <c r="Z44" i="2"/>
  <c r="O45" i="2"/>
  <c r="P45" i="2"/>
  <c r="Q45" i="2"/>
  <c r="R45" i="2"/>
  <c r="S45" i="2"/>
  <c r="T45" i="2"/>
  <c r="U45" i="2"/>
  <c r="V45" i="2"/>
  <c r="W45" i="2"/>
  <c r="X45" i="2"/>
  <c r="Y45" i="2"/>
  <c r="Z45" i="2"/>
  <c r="O46" i="2"/>
  <c r="P46" i="2"/>
  <c r="Q46" i="2"/>
  <c r="R46" i="2"/>
  <c r="S46" i="2"/>
  <c r="T46" i="2"/>
  <c r="U46" i="2"/>
  <c r="V46" i="2"/>
  <c r="W46" i="2"/>
  <c r="X46" i="2"/>
  <c r="Y46" i="2"/>
  <c r="Z46" i="2"/>
  <c r="O47" i="2"/>
  <c r="P47" i="2"/>
  <c r="Q47" i="2"/>
  <c r="R47" i="2"/>
  <c r="S47" i="2"/>
  <c r="T47" i="2"/>
  <c r="U47" i="2"/>
  <c r="V47" i="2"/>
  <c r="W47" i="2"/>
  <c r="X47" i="2"/>
  <c r="Y47" i="2"/>
  <c r="Z47" i="2"/>
  <c r="O48" i="2"/>
  <c r="P48" i="2"/>
  <c r="Q48" i="2"/>
  <c r="R48" i="2"/>
  <c r="S48" i="2"/>
  <c r="T48" i="2"/>
  <c r="U48" i="2"/>
  <c r="V48" i="2"/>
  <c r="W48" i="2"/>
  <c r="X48" i="2"/>
  <c r="Y48" i="2"/>
  <c r="Z48" i="2"/>
  <c r="O49" i="2"/>
  <c r="P49" i="2"/>
  <c r="Q49" i="2"/>
  <c r="R49" i="2"/>
  <c r="S49" i="2"/>
  <c r="T49" i="2"/>
  <c r="U49" i="2"/>
  <c r="V49" i="2"/>
  <c r="W49" i="2"/>
  <c r="X49" i="2"/>
  <c r="Y49" i="2"/>
  <c r="Z49" i="2"/>
  <c r="O50" i="2"/>
  <c r="P50" i="2"/>
  <c r="Q50" i="2"/>
  <c r="R50" i="2"/>
  <c r="S50" i="2"/>
  <c r="T50" i="2"/>
  <c r="U50" i="2"/>
  <c r="V50" i="2"/>
  <c r="W50" i="2"/>
  <c r="X50" i="2"/>
  <c r="Y50" i="2"/>
  <c r="Z50" i="2"/>
  <c r="O51" i="2"/>
  <c r="P51" i="2"/>
  <c r="Q51" i="2"/>
  <c r="R51" i="2"/>
  <c r="S51" i="2"/>
  <c r="T51" i="2"/>
  <c r="U51" i="2"/>
  <c r="V51" i="2"/>
  <c r="W51" i="2"/>
  <c r="X51" i="2"/>
  <c r="Y51" i="2"/>
  <c r="Z51" i="2"/>
  <c r="O52" i="2"/>
  <c r="P52" i="2"/>
  <c r="Q52" i="2"/>
  <c r="R52" i="2"/>
  <c r="S52" i="2"/>
  <c r="T52" i="2"/>
  <c r="U52" i="2"/>
  <c r="V52" i="2"/>
  <c r="W52" i="2"/>
  <c r="X52" i="2"/>
  <c r="Y52" i="2"/>
  <c r="Z52" i="2"/>
  <c r="O53" i="2"/>
  <c r="P53" i="2"/>
  <c r="Q53" i="2"/>
  <c r="R53" i="2"/>
  <c r="S53" i="2"/>
  <c r="T53" i="2"/>
  <c r="U53" i="2"/>
  <c r="V53" i="2"/>
  <c r="W53" i="2"/>
  <c r="X53" i="2"/>
  <c r="Y53" i="2"/>
  <c r="Z53" i="2"/>
  <c r="O54" i="2"/>
  <c r="P54" i="2"/>
  <c r="Q54" i="2"/>
  <c r="R54" i="2"/>
  <c r="S54" i="2"/>
  <c r="T54" i="2"/>
  <c r="U54" i="2"/>
  <c r="V54" i="2"/>
  <c r="W54" i="2"/>
  <c r="X54" i="2"/>
  <c r="Y54" i="2"/>
  <c r="Z54" i="2"/>
  <c r="O55" i="2"/>
  <c r="P55" i="2"/>
  <c r="Q55" i="2"/>
  <c r="R55" i="2"/>
  <c r="S55" i="2"/>
  <c r="T55" i="2"/>
  <c r="U55" i="2"/>
  <c r="V55" i="2"/>
  <c r="W55" i="2"/>
  <c r="X55" i="2"/>
  <c r="Y55" i="2"/>
  <c r="Z55" i="2"/>
  <c r="O56" i="2"/>
  <c r="P56" i="2"/>
  <c r="Q56" i="2"/>
  <c r="R56" i="2"/>
  <c r="S56" i="2"/>
  <c r="T56" i="2"/>
  <c r="U56" i="2"/>
  <c r="V56" i="2"/>
  <c r="W56" i="2"/>
  <c r="X56" i="2"/>
  <c r="Y56" i="2"/>
  <c r="Z56" i="2"/>
  <c r="O57" i="2"/>
  <c r="P57" i="2"/>
  <c r="Q57" i="2"/>
  <c r="R57" i="2"/>
  <c r="S57" i="2"/>
  <c r="T57" i="2"/>
  <c r="U57" i="2"/>
  <c r="V57" i="2"/>
  <c r="W57" i="2"/>
  <c r="X57" i="2"/>
  <c r="Y57" i="2"/>
  <c r="Z57" i="2"/>
  <c r="O58" i="2"/>
  <c r="P58" i="2"/>
  <c r="Q58" i="2"/>
  <c r="R58" i="2"/>
  <c r="S58" i="2"/>
  <c r="T58" i="2"/>
  <c r="U58" i="2"/>
  <c r="V58" i="2"/>
  <c r="W58" i="2"/>
  <c r="X58" i="2"/>
  <c r="Y58" i="2"/>
  <c r="Z58" i="2"/>
  <c r="O59" i="2"/>
  <c r="P59" i="2"/>
  <c r="Q59" i="2"/>
  <c r="R59" i="2"/>
  <c r="S59" i="2"/>
  <c r="T59" i="2"/>
  <c r="U59" i="2"/>
  <c r="V59" i="2"/>
  <c r="W59" i="2"/>
  <c r="X59" i="2"/>
  <c r="Y59" i="2"/>
  <c r="Z59" i="2"/>
  <c r="O60" i="2"/>
  <c r="P60" i="2"/>
  <c r="Q60" i="2"/>
  <c r="R60" i="2"/>
  <c r="S60" i="2"/>
  <c r="T60" i="2"/>
  <c r="U60" i="2"/>
  <c r="V60" i="2"/>
  <c r="W60" i="2"/>
  <c r="X60" i="2"/>
  <c r="Y60" i="2"/>
  <c r="Z60" i="2"/>
  <c r="O61" i="2"/>
  <c r="P61" i="2"/>
  <c r="Q61" i="2"/>
  <c r="R61" i="2"/>
  <c r="S61" i="2"/>
  <c r="T61" i="2"/>
  <c r="U61" i="2"/>
  <c r="V61" i="2"/>
  <c r="W61" i="2"/>
  <c r="X61" i="2"/>
  <c r="Y61" i="2"/>
  <c r="Z61" i="2"/>
  <c r="O62" i="2"/>
  <c r="P62" i="2"/>
  <c r="Q62" i="2"/>
  <c r="R62" i="2"/>
  <c r="S62" i="2"/>
  <c r="T62" i="2"/>
  <c r="U62" i="2"/>
  <c r="V62" i="2"/>
  <c r="W62" i="2"/>
  <c r="X62" i="2"/>
  <c r="Y62" i="2"/>
  <c r="Z62" i="2"/>
  <c r="O63" i="2"/>
  <c r="P63" i="2"/>
  <c r="Q63" i="2"/>
  <c r="R63" i="2"/>
  <c r="S63" i="2"/>
  <c r="T63" i="2"/>
  <c r="U63" i="2"/>
  <c r="V63" i="2"/>
  <c r="W63" i="2"/>
  <c r="X63" i="2"/>
  <c r="Y63" i="2"/>
  <c r="Z63" i="2"/>
  <c r="O64" i="2"/>
  <c r="P64" i="2"/>
  <c r="Q64" i="2"/>
  <c r="R64" i="2"/>
  <c r="S64" i="2"/>
  <c r="T64" i="2"/>
  <c r="U64" i="2"/>
  <c r="V64" i="2"/>
  <c r="W64" i="2"/>
  <c r="X64" i="2"/>
  <c r="Y64" i="2"/>
  <c r="Z64" i="2"/>
  <c r="O65" i="2"/>
  <c r="P65" i="2"/>
  <c r="Q65" i="2"/>
  <c r="R65" i="2"/>
  <c r="S65" i="2"/>
  <c r="T65" i="2"/>
  <c r="U65" i="2"/>
  <c r="V65" i="2"/>
  <c r="W65" i="2"/>
  <c r="X65" i="2"/>
  <c r="Y65" i="2"/>
  <c r="Z65" i="2"/>
  <c r="O66" i="2"/>
  <c r="P66" i="2"/>
  <c r="Q66" i="2"/>
  <c r="R66" i="2"/>
  <c r="S66" i="2"/>
  <c r="T66" i="2"/>
  <c r="U66" i="2"/>
  <c r="V66" i="2"/>
  <c r="W66" i="2"/>
  <c r="X66" i="2"/>
  <c r="Y66" i="2"/>
  <c r="Z66" i="2"/>
  <c r="O67" i="2"/>
  <c r="P67" i="2"/>
  <c r="Q67" i="2"/>
  <c r="R67" i="2"/>
  <c r="S67" i="2"/>
  <c r="T67" i="2"/>
  <c r="U67" i="2"/>
  <c r="V67" i="2"/>
  <c r="W67" i="2"/>
  <c r="X67" i="2"/>
  <c r="Y67" i="2"/>
  <c r="Z67" i="2"/>
  <c r="O68" i="2"/>
  <c r="P68" i="2"/>
  <c r="Q68" i="2"/>
  <c r="R68" i="2"/>
  <c r="S68" i="2"/>
  <c r="T68" i="2"/>
  <c r="U68" i="2"/>
  <c r="V68" i="2"/>
  <c r="W68" i="2"/>
  <c r="X68" i="2"/>
  <c r="Y68" i="2"/>
  <c r="Z68" i="2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72" i="2"/>
  <c r="P72" i="2"/>
  <c r="Q72" i="2"/>
  <c r="R72" i="2"/>
  <c r="S72" i="2"/>
  <c r="T72" i="2"/>
  <c r="U72" i="2"/>
  <c r="V72" i="2"/>
  <c r="W72" i="2"/>
  <c r="X72" i="2"/>
  <c r="Y72" i="2"/>
  <c r="Z72" i="2"/>
  <c r="O73" i="2"/>
  <c r="P73" i="2"/>
  <c r="Q73" i="2"/>
  <c r="R73" i="2"/>
  <c r="S73" i="2"/>
  <c r="T73" i="2"/>
  <c r="U73" i="2"/>
  <c r="V73" i="2"/>
  <c r="W73" i="2"/>
  <c r="X73" i="2"/>
  <c r="Y73" i="2"/>
  <c r="Z73" i="2"/>
  <c r="O74" i="2"/>
  <c r="P74" i="2"/>
  <c r="Q74" i="2"/>
  <c r="R74" i="2"/>
  <c r="S74" i="2"/>
  <c r="T74" i="2"/>
  <c r="U74" i="2"/>
  <c r="V74" i="2"/>
  <c r="W74" i="2"/>
  <c r="X74" i="2"/>
  <c r="Y74" i="2"/>
  <c r="Z74" i="2"/>
  <c r="O75" i="2"/>
  <c r="P75" i="2"/>
  <c r="Q75" i="2"/>
  <c r="R75" i="2"/>
  <c r="S75" i="2"/>
  <c r="T75" i="2"/>
  <c r="U75" i="2"/>
  <c r="V75" i="2"/>
  <c r="W75" i="2"/>
  <c r="X75" i="2"/>
  <c r="Y75" i="2"/>
  <c r="Z75" i="2"/>
  <c r="O76" i="2"/>
  <c r="P76" i="2"/>
  <c r="Q76" i="2"/>
  <c r="R76" i="2"/>
  <c r="S76" i="2"/>
  <c r="T76" i="2"/>
  <c r="U76" i="2"/>
  <c r="V76" i="2"/>
  <c r="W76" i="2"/>
  <c r="X76" i="2"/>
  <c r="Y76" i="2"/>
  <c r="Z76" i="2"/>
  <c r="O77" i="2"/>
  <c r="P77" i="2"/>
  <c r="Q77" i="2"/>
  <c r="R77" i="2"/>
  <c r="S77" i="2"/>
  <c r="T77" i="2"/>
  <c r="U77" i="2"/>
  <c r="V77" i="2"/>
  <c r="W77" i="2"/>
  <c r="X77" i="2"/>
  <c r="Y77" i="2"/>
  <c r="Z77" i="2"/>
  <c r="O78" i="2"/>
  <c r="P78" i="2"/>
  <c r="Q78" i="2"/>
  <c r="R78" i="2"/>
  <c r="S78" i="2"/>
  <c r="T78" i="2"/>
  <c r="U78" i="2"/>
  <c r="V78" i="2"/>
  <c r="W78" i="2"/>
  <c r="X78" i="2"/>
  <c r="Y78" i="2"/>
  <c r="Z78" i="2"/>
  <c r="O79" i="2"/>
  <c r="P79" i="2"/>
  <c r="Q79" i="2"/>
  <c r="R79" i="2"/>
  <c r="S79" i="2"/>
  <c r="T79" i="2"/>
  <c r="U79" i="2"/>
  <c r="V79" i="2"/>
  <c r="W79" i="2"/>
  <c r="X79" i="2"/>
  <c r="Y79" i="2"/>
  <c r="Z79" i="2"/>
  <c r="O85" i="2"/>
  <c r="P85" i="2"/>
  <c r="Q85" i="2"/>
  <c r="R85" i="2"/>
  <c r="S85" i="2"/>
  <c r="T85" i="2"/>
  <c r="U85" i="2"/>
  <c r="V85" i="2"/>
  <c r="W85" i="2"/>
  <c r="X85" i="2"/>
  <c r="Y85" i="2"/>
  <c r="Z85" i="2"/>
  <c r="O86" i="2"/>
  <c r="P86" i="2"/>
  <c r="Q86" i="2"/>
  <c r="R86" i="2"/>
  <c r="S86" i="2"/>
  <c r="T86" i="2"/>
  <c r="U86" i="2"/>
  <c r="V86" i="2"/>
  <c r="W86" i="2"/>
  <c r="X86" i="2"/>
  <c r="Y86" i="2"/>
  <c r="Z86" i="2"/>
  <c r="O87" i="2"/>
  <c r="P87" i="2"/>
  <c r="Q87" i="2"/>
  <c r="R87" i="2"/>
  <c r="S87" i="2"/>
  <c r="T87" i="2"/>
  <c r="U87" i="2"/>
  <c r="V87" i="2"/>
  <c r="W87" i="2"/>
  <c r="X87" i="2"/>
  <c r="Y87" i="2"/>
  <c r="Z87" i="2"/>
  <c r="O88" i="2"/>
  <c r="P88" i="2"/>
  <c r="Q88" i="2"/>
  <c r="R88" i="2"/>
  <c r="S88" i="2"/>
  <c r="T88" i="2"/>
  <c r="U88" i="2"/>
  <c r="V88" i="2"/>
  <c r="W88" i="2"/>
  <c r="X88" i="2"/>
  <c r="Y88" i="2"/>
  <c r="Z88" i="2"/>
  <c r="O89" i="2"/>
  <c r="P89" i="2"/>
  <c r="Q89" i="2"/>
  <c r="R89" i="2"/>
  <c r="S89" i="2"/>
  <c r="T89" i="2"/>
  <c r="U89" i="2"/>
  <c r="V89" i="2"/>
  <c r="W89" i="2"/>
  <c r="X89" i="2"/>
  <c r="Y89" i="2"/>
  <c r="Z89" i="2"/>
  <c r="O90" i="2"/>
  <c r="P90" i="2"/>
  <c r="Q90" i="2"/>
  <c r="R90" i="2"/>
  <c r="S90" i="2"/>
  <c r="T90" i="2"/>
  <c r="U90" i="2"/>
  <c r="V90" i="2"/>
  <c r="W90" i="2"/>
  <c r="X90" i="2"/>
  <c r="Y90" i="2"/>
  <c r="Z90" i="2"/>
  <c r="O91" i="2"/>
  <c r="P91" i="2"/>
  <c r="Q91" i="2"/>
  <c r="R91" i="2"/>
  <c r="S91" i="2"/>
  <c r="T91" i="2"/>
  <c r="U91" i="2"/>
  <c r="V91" i="2"/>
  <c r="W91" i="2"/>
  <c r="X91" i="2"/>
  <c r="Y91" i="2"/>
  <c r="Z91" i="2"/>
  <c r="O92" i="2"/>
  <c r="P92" i="2"/>
  <c r="Q92" i="2"/>
  <c r="R92" i="2"/>
  <c r="S92" i="2"/>
  <c r="T92" i="2"/>
  <c r="U92" i="2"/>
  <c r="V92" i="2"/>
  <c r="W92" i="2"/>
  <c r="X92" i="2"/>
  <c r="Y92" i="2"/>
  <c r="Z92" i="2"/>
  <c r="P7" i="2"/>
  <c r="Q7" i="2"/>
  <c r="R7" i="2"/>
  <c r="S7" i="2"/>
  <c r="T7" i="2"/>
  <c r="U7" i="2"/>
  <c r="V7" i="2"/>
  <c r="W7" i="2"/>
  <c r="X7" i="2"/>
  <c r="Y7" i="2"/>
  <c r="Z7" i="2"/>
  <c r="O7" i="2"/>
  <c r="K81" i="2"/>
  <c r="G81" i="2"/>
  <c r="C81" i="2"/>
  <c r="C8" i="2"/>
  <c r="D8" i="2"/>
  <c r="E8" i="2"/>
  <c r="F8" i="2"/>
  <c r="G8" i="2"/>
  <c r="H8" i="2"/>
  <c r="I8" i="2"/>
  <c r="J8" i="2"/>
  <c r="K8" i="2"/>
  <c r="L8" i="2"/>
  <c r="M8" i="2"/>
  <c r="N8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K7" i="2"/>
  <c r="L7" i="2"/>
  <c r="M7" i="2"/>
  <c r="N7" i="2"/>
  <c r="D7" i="2"/>
  <c r="E7" i="2"/>
  <c r="F7" i="2"/>
  <c r="G7" i="2"/>
  <c r="H7" i="2"/>
  <c r="I7" i="2"/>
  <c r="J7" i="2"/>
  <c r="C7" i="2"/>
  <c r="G6" i="7" l="1"/>
  <c r="E6" i="7"/>
  <c r="C6" i="7"/>
  <c r="H5" i="7"/>
  <c r="G5" i="7"/>
  <c r="E5" i="7"/>
  <c r="F5" i="7"/>
  <c r="D6" i="7"/>
  <c r="H6" i="7"/>
  <c r="F6" i="7"/>
  <c r="D5" i="7"/>
  <c r="C5" i="7"/>
  <c r="A10" i="7"/>
  <c r="A8" i="5"/>
  <c r="F7" i="5"/>
  <c r="E7" i="5"/>
  <c r="G7" i="5"/>
  <c r="A11" i="7" l="1"/>
  <c r="A9" i="5"/>
  <c r="C8" i="5"/>
  <c r="G8" i="5"/>
  <c r="F8" i="5"/>
  <c r="E8" i="5"/>
  <c r="D8" i="5"/>
  <c r="A12" i="7" l="1"/>
  <c r="A10" i="5"/>
  <c r="G9" i="5"/>
  <c r="E9" i="5"/>
  <c r="F9" i="5"/>
  <c r="D9" i="5"/>
  <c r="C9" i="5"/>
  <c r="A13" i="7" l="1"/>
  <c r="A11" i="5"/>
  <c r="F10" i="5"/>
  <c r="D10" i="5"/>
  <c r="E10" i="5"/>
  <c r="C10" i="5"/>
  <c r="G10" i="5"/>
  <c r="A14" i="7" l="1"/>
  <c r="A12" i="5"/>
  <c r="F11" i="5"/>
  <c r="D11" i="5"/>
  <c r="G11" i="5"/>
  <c r="E11" i="5"/>
  <c r="C11" i="5"/>
  <c r="A15" i="7" l="1"/>
  <c r="A13" i="5"/>
  <c r="G12" i="5"/>
  <c r="E12" i="5"/>
  <c r="C12" i="5"/>
  <c r="F12" i="5"/>
  <c r="D12" i="5"/>
  <c r="A16" i="7" l="1"/>
  <c r="A14" i="5"/>
  <c r="G13" i="5"/>
  <c r="E13" i="5"/>
  <c r="C13" i="5"/>
  <c r="F13" i="5"/>
  <c r="D13" i="5"/>
  <c r="A17" i="7" l="1"/>
  <c r="A15" i="5"/>
  <c r="F14" i="5"/>
  <c r="D14" i="5"/>
  <c r="G14" i="5"/>
  <c r="E14" i="5"/>
  <c r="C14" i="5"/>
  <c r="A18" i="7" l="1"/>
  <c r="A16" i="5"/>
  <c r="F15" i="5"/>
  <c r="D15" i="5"/>
  <c r="C15" i="5"/>
  <c r="G15" i="5"/>
  <c r="E15" i="5"/>
  <c r="A19" i="7" l="1"/>
  <c r="A17" i="5"/>
  <c r="F16" i="5"/>
  <c r="D16" i="5"/>
  <c r="C16" i="5"/>
  <c r="G16" i="5"/>
  <c r="E16" i="5"/>
  <c r="A20" i="7" l="1"/>
  <c r="A18" i="5"/>
  <c r="G17" i="5"/>
  <c r="E17" i="5"/>
  <c r="F17" i="5"/>
  <c r="D17" i="5"/>
  <c r="C17" i="5"/>
  <c r="A21" i="7" l="1"/>
  <c r="A19" i="5"/>
  <c r="G18" i="5"/>
  <c r="E18" i="5"/>
  <c r="C18" i="5"/>
  <c r="F18" i="5"/>
  <c r="D18" i="5"/>
  <c r="A22" i="7" l="1"/>
  <c r="A20" i="5"/>
  <c r="F19" i="5"/>
  <c r="D19" i="5"/>
  <c r="C19" i="5"/>
  <c r="G19" i="5"/>
  <c r="E19" i="5"/>
  <c r="A23" i="7" l="1"/>
  <c r="A21" i="5"/>
  <c r="C20" i="5"/>
  <c r="F20" i="5"/>
  <c r="D20" i="5"/>
  <c r="G20" i="5"/>
  <c r="E20" i="5"/>
  <c r="A24" i="7" l="1"/>
  <c r="A22" i="5"/>
  <c r="G21" i="5"/>
  <c r="E21" i="5"/>
  <c r="F21" i="5"/>
  <c r="D21" i="5"/>
  <c r="C21" i="5"/>
  <c r="A25" i="7" l="1"/>
  <c r="A23" i="5"/>
  <c r="G22" i="5"/>
  <c r="E22" i="5"/>
  <c r="C22" i="5"/>
  <c r="F22" i="5"/>
  <c r="D22" i="5"/>
  <c r="A26" i="7" l="1"/>
  <c r="A24" i="5"/>
  <c r="F23" i="5"/>
  <c r="D23" i="5"/>
  <c r="E23" i="5"/>
  <c r="G23" i="5"/>
  <c r="A27" i="7" l="1"/>
  <c r="A25" i="5"/>
  <c r="G24" i="5"/>
  <c r="E24" i="5"/>
  <c r="F24" i="5"/>
  <c r="D24" i="5"/>
  <c r="A28" i="7" l="1"/>
  <c r="A26" i="5"/>
  <c r="G25" i="5"/>
  <c r="F25" i="5"/>
  <c r="E25" i="5"/>
  <c r="D25" i="5"/>
  <c r="A29" i="7" l="1"/>
  <c r="A27" i="5"/>
  <c r="G26" i="5"/>
  <c r="E26" i="5"/>
  <c r="D26" i="5"/>
  <c r="F26" i="5"/>
  <c r="A30" i="7" l="1"/>
  <c r="A28" i="5"/>
  <c r="F27" i="5"/>
  <c r="D27" i="5"/>
  <c r="E27" i="5"/>
  <c r="G27" i="5"/>
  <c r="A31" i="7" l="1"/>
  <c r="A29" i="5"/>
  <c r="F28" i="5"/>
  <c r="D28" i="5"/>
  <c r="G28" i="5"/>
  <c r="E28" i="5"/>
  <c r="A32" i="7" l="1"/>
  <c r="A30" i="5"/>
  <c r="G29" i="5"/>
  <c r="F29" i="5"/>
  <c r="E29" i="5"/>
  <c r="D29" i="5"/>
  <c r="A33" i="7" l="1"/>
  <c r="A31" i="5"/>
  <c r="G30" i="5"/>
  <c r="E30" i="5"/>
  <c r="D30" i="5"/>
  <c r="F30" i="5"/>
  <c r="A34" i="7" l="1"/>
  <c r="A32" i="5"/>
  <c r="G31" i="5"/>
  <c r="E31" i="5"/>
  <c r="F31" i="5"/>
  <c r="D31" i="5"/>
  <c r="A35" i="7" l="1"/>
  <c r="A33" i="5"/>
  <c r="F32" i="5"/>
  <c r="D32" i="5"/>
  <c r="G32" i="5"/>
  <c r="E32" i="5"/>
  <c r="A36" i="7" l="1"/>
  <c r="A34" i="5"/>
  <c r="G33" i="5"/>
  <c r="F33" i="5"/>
  <c r="E33" i="5"/>
  <c r="D33" i="5"/>
  <c r="A37" i="7" l="1"/>
  <c r="A35" i="5"/>
  <c r="F34" i="5"/>
  <c r="D34" i="5"/>
  <c r="E34" i="5"/>
  <c r="G34" i="5"/>
  <c r="A38" i="7" l="1"/>
  <c r="A36" i="5"/>
  <c r="G35" i="5"/>
  <c r="E35" i="5"/>
  <c r="F35" i="5"/>
  <c r="D35" i="5"/>
  <c r="A39" i="7" l="1"/>
  <c r="A37" i="5"/>
  <c r="G36" i="5"/>
  <c r="E36" i="5"/>
  <c r="D36" i="5"/>
  <c r="F36" i="5"/>
  <c r="A40" i="7" l="1"/>
  <c r="A38" i="5"/>
  <c r="G37" i="5"/>
  <c r="F37" i="5"/>
  <c r="E37" i="5"/>
  <c r="D37" i="5"/>
  <c r="A41" i="7" l="1"/>
  <c r="A39" i="5"/>
  <c r="F38" i="5"/>
  <c r="D38" i="5"/>
  <c r="G38" i="5"/>
  <c r="E38" i="5"/>
  <c r="A42" i="7" l="1"/>
  <c r="A40" i="5"/>
  <c r="F39" i="5"/>
  <c r="D39" i="5"/>
  <c r="G39" i="5"/>
  <c r="E39" i="5"/>
  <c r="A43" i="7" l="1"/>
  <c r="A41" i="5"/>
  <c r="G40" i="5"/>
  <c r="E40" i="5"/>
  <c r="F40" i="5"/>
  <c r="D40" i="5"/>
  <c r="A44" i="7" l="1"/>
  <c r="A42" i="5"/>
  <c r="G41" i="5"/>
  <c r="F41" i="5"/>
  <c r="E41" i="5"/>
  <c r="D41" i="5"/>
  <c r="A45" i="7" l="1"/>
  <c r="A43" i="5"/>
  <c r="G42" i="5"/>
  <c r="E42" i="5"/>
  <c r="F42" i="5"/>
  <c r="D42" i="5"/>
  <c r="A46" i="7" l="1"/>
  <c r="A44" i="5"/>
  <c r="F43" i="5"/>
  <c r="D43" i="5"/>
  <c r="G43" i="5"/>
  <c r="E43" i="5"/>
  <c r="A47" i="7" l="1"/>
  <c r="A45" i="5"/>
  <c r="F44" i="5"/>
  <c r="D44" i="5"/>
  <c r="E44" i="5"/>
  <c r="G44" i="5"/>
  <c r="A48" i="7" l="1"/>
  <c r="A46" i="5"/>
  <c r="G45" i="5"/>
  <c r="F45" i="5"/>
  <c r="E45" i="5"/>
  <c r="D45" i="5"/>
  <c r="A49" i="7" l="1"/>
  <c r="A47" i="5"/>
  <c r="G46" i="5"/>
  <c r="E46" i="5"/>
  <c r="D46" i="5"/>
  <c r="F46" i="5"/>
  <c r="A50" i="7" l="1"/>
  <c r="A48" i="5"/>
  <c r="F47" i="5"/>
  <c r="E47" i="5"/>
  <c r="G47" i="5"/>
  <c r="A51" i="7" l="1"/>
  <c r="A49" i="5"/>
  <c r="F48" i="5"/>
  <c r="G48" i="5"/>
  <c r="E48" i="5"/>
  <c r="A52" i="7" l="1"/>
  <c r="A50" i="5"/>
  <c r="G49" i="5"/>
  <c r="E49" i="5"/>
  <c r="F49" i="5"/>
  <c r="A53" i="7" l="1"/>
  <c r="A51" i="5"/>
  <c r="G50" i="5"/>
  <c r="E50" i="5"/>
  <c r="F50" i="5"/>
  <c r="A54" i="7" l="1"/>
  <c r="A52" i="5"/>
  <c r="F51" i="5"/>
  <c r="G51" i="5"/>
  <c r="E51" i="5"/>
  <c r="A55" i="7" l="1"/>
  <c r="A53" i="5"/>
  <c r="E52" i="5"/>
  <c r="F52" i="5"/>
  <c r="G52" i="5"/>
  <c r="A56" i="7" l="1"/>
  <c r="A54" i="5"/>
  <c r="G53" i="5"/>
  <c r="E53" i="5"/>
  <c r="F53" i="5"/>
  <c r="A57" i="7" l="1"/>
  <c r="A55" i="5"/>
  <c r="F54" i="5"/>
  <c r="G54" i="5"/>
  <c r="E54" i="5"/>
  <c r="A58" i="7" l="1"/>
  <c r="A56" i="5"/>
  <c r="F55" i="5"/>
  <c r="G55" i="5"/>
  <c r="E55" i="5"/>
  <c r="A59" i="7" l="1"/>
  <c r="A57" i="5"/>
  <c r="G56" i="5"/>
  <c r="E56" i="5"/>
  <c r="F56" i="5"/>
  <c r="A60" i="7" l="1"/>
  <c r="A58" i="5"/>
  <c r="G57" i="5"/>
  <c r="E57" i="5"/>
  <c r="F57" i="5"/>
  <c r="A61" i="7" l="1"/>
  <c r="A59" i="5"/>
  <c r="E58" i="5"/>
  <c r="F58" i="5"/>
  <c r="G58" i="5"/>
  <c r="A62" i="7" l="1"/>
  <c r="A60" i="5"/>
  <c r="F59" i="5"/>
  <c r="G59" i="5"/>
  <c r="E59" i="5"/>
  <c r="A63" i="7" l="1"/>
  <c r="A61" i="5"/>
  <c r="F60" i="5"/>
  <c r="E60" i="5"/>
  <c r="G60" i="5"/>
  <c r="A64" i="7" l="1"/>
  <c r="A62" i="5"/>
  <c r="G61" i="5"/>
  <c r="E61" i="5"/>
  <c r="F61" i="5"/>
  <c r="A65" i="7" l="1"/>
  <c r="A63" i="5"/>
  <c r="G62" i="5"/>
  <c r="E62" i="5"/>
  <c r="F62" i="5"/>
  <c r="A66" i="7" l="1"/>
  <c r="A64" i="5"/>
  <c r="F63" i="5"/>
  <c r="E63" i="5"/>
  <c r="G63" i="5"/>
  <c r="A67" i="7" l="1"/>
  <c r="A65" i="5"/>
  <c r="G64" i="5"/>
  <c r="F64" i="5"/>
  <c r="E64" i="5"/>
  <c r="A68" i="7" l="1"/>
  <c r="A66" i="5"/>
  <c r="G65" i="5"/>
  <c r="E65" i="5"/>
  <c r="F65" i="5"/>
  <c r="A69" i="7" l="1"/>
  <c r="A67" i="5"/>
  <c r="G66" i="5"/>
  <c r="E66" i="5"/>
  <c r="F66" i="5"/>
  <c r="A70" i="7" l="1"/>
  <c r="A68" i="5"/>
  <c r="F67" i="5"/>
  <c r="G67" i="5"/>
  <c r="E67" i="5"/>
  <c r="A71" i="7" l="1"/>
  <c r="A69" i="5"/>
  <c r="E68" i="5"/>
  <c r="F68" i="5"/>
  <c r="G68" i="5"/>
  <c r="A72" i="7" l="1"/>
  <c r="A70" i="5"/>
  <c r="G69" i="5"/>
  <c r="E69" i="5"/>
  <c r="F69" i="5"/>
  <c r="A73" i="7" l="1"/>
  <c r="A71" i="5"/>
  <c r="F70" i="5"/>
  <c r="G70" i="5"/>
  <c r="E70" i="5"/>
  <c r="A74" i="7" l="1"/>
  <c r="A72" i="5"/>
  <c r="F71" i="5"/>
  <c r="E71" i="5"/>
  <c r="G71" i="5"/>
  <c r="A75" i="7" l="1"/>
  <c r="A73" i="5"/>
  <c r="G72" i="5"/>
  <c r="E72" i="5"/>
  <c r="F72" i="5"/>
  <c r="A76" i="7" l="1"/>
  <c r="A74" i="5"/>
  <c r="G73" i="5"/>
  <c r="E73" i="5"/>
  <c r="F73" i="5"/>
  <c r="A77" i="7" l="1"/>
  <c r="A75" i="5"/>
  <c r="E74" i="5"/>
  <c r="F74" i="5"/>
  <c r="G74" i="5"/>
  <c r="A78" i="7" l="1"/>
  <c r="A76" i="5"/>
  <c r="F75" i="5"/>
  <c r="G75" i="5"/>
  <c r="E75" i="5"/>
  <c r="A79" i="7" l="1"/>
  <c r="A77" i="5"/>
  <c r="F76" i="5"/>
  <c r="G76" i="5"/>
  <c r="E76" i="5"/>
  <c r="A80" i="7" l="1"/>
  <c r="A78" i="5"/>
  <c r="G77" i="5"/>
  <c r="E77" i="5"/>
  <c r="F77" i="5"/>
  <c r="A81" i="7" l="1"/>
  <c r="A79" i="5"/>
  <c r="G78" i="5"/>
  <c r="F78" i="5"/>
  <c r="E78" i="5"/>
  <c r="A82" i="7" l="1"/>
  <c r="A80" i="5"/>
  <c r="F79" i="5"/>
  <c r="E79" i="5"/>
  <c r="G79" i="5"/>
  <c r="A83" i="7" l="1"/>
  <c r="A81" i="5"/>
  <c r="F80" i="5"/>
  <c r="G80" i="5"/>
  <c r="E80" i="5"/>
  <c r="A84" i="7" l="1"/>
  <c r="A82" i="5"/>
  <c r="G81" i="5"/>
  <c r="E81" i="5"/>
  <c r="F81" i="5"/>
  <c r="A85" i="7" l="1"/>
  <c r="A83" i="5"/>
  <c r="E82" i="5"/>
  <c r="G82" i="5"/>
  <c r="F82" i="5"/>
  <c r="A86" i="7" l="1"/>
  <c r="A84" i="5"/>
  <c r="F83" i="5"/>
  <c r="G83" i="5"/>
  <c r="E83" i="5"/>
  <c r="A87" i="7" l="1"/>
  <c r="A85" i="5"/>
  <c r="E84" i="5"/>
  <c r="F84" i="5"/>
  <c r="G84" i="5"/>
  <c r="A88" i="7" l="1"/>
  <c r="A86" i="5"/>
  <c r="G85" i="5"/>
  <c r="E85" i="5"/>
  <c r="F85" i="5"/>
  <c r="A89" i="7" l="1"/>
  <c r="A87" i="5"/>
  <c r="F86" i="5"/>
  <c r="G86" i="5"/>
  <c r="E86" i="5"/>
  <c r="A90" i="7" l="1"/>
  <c r="A88" i="5"/>
  <c r="F87" i="5"/>
  <c r="E87" i="5"/>
  <c r="G87" i="5"/>
  <c r="A91" i="7" l="1"/>
  <c r="A89" i="5"/>
  <c r="G88" i="5"/>
  <c r="E88" i="5"/>
  <c r="F88" i="5"/>
  <c r="A92" i="7" l="1"/>
  <c r="A90" i="5"/>
  <c r="G89" i="5"/>
  <c r="E89" i="5"/>
  <c r="F89" i="5"/>
  <c r="A93" i="7" l="1"/>
  <c r="A91" i="5"/>
  <c r="E90" i="5"/>
  <c r="F90" i="5"/>
  <c r="G90" i="5"/>
  <c r="A94" i="7" l="1"/>
  <c r="A92" i="5"/>
  <c r="F91" i="5"/>
  <c r="G91" i="5"/>
  <c r="E91" i="5"/>
  <c r="A95" i="7" l="1"/>
  <c r="A93" i="5"/>
  <c r="F92" i="5"/>
  <c r="G92" i="5"/>
  <c r="E92" i="5"/>
  <c r="A96" i="7" l="1"/>
  <c r="A94" i="5"/>
  <c r="F93" i="5"/>
  <c r="G93" i="5"/>
  <c r="A97" i="7" l="1"/>
  <c r="A95" i="5"/>
  <c r="F94" i="5"/>
  <c r="G94" i="5"/>
  <c r="A98" i="7" l="1"/>
  <c r="A96" i="5"/>
  <c r="G95" i="5"/>
  <c r="F95" i="5"/>
  <c r="A99" i="7" l="1"/>
  <c r="A97" i="5"/>
  <c r="F96" i="5"/>
  <c r="G96" i="5"/>
  <c r="A100" i="7" l="1"/>
  <c r="A98" i="5"/>
  <c r="F97" i="5"/>
  <c r="G97" i="5"/>
  <c r="A101" i="7" l="1"/>
  <c r="A99" i="5"/>
  <c r="F98" i="5"/>
  <c r="G98" i="5"/>
  <c r="A102" i="7" l="1"/>
  <c r="A100" i="5"/>
  <c r="G99" i="5"/>
  <c r="F99" i="5"/>
  <c r="A103" i="7" l="1"/>
  <c r="A101" i="5"/>
  <c r="G100" i="5"/>
  <c r="F100" i="5"/>
  <c r="A104" i="7" l="1"/>
  <c r="A102" i="5"/>
  <c r="F101" i="5"/>
  <c r="G101" i="5"/>
  <c r="A105" i="7" l="1"/>
  <c r="A103" i="5"/>
  <c r="G102" i="5"/>
  <c r="F102" i="5"/>
  <c r="A106" i="7" l="1"/>
  <c r="A104" i="5"/>
  <c r="G103" i="5"/>
  <c r="F103" i="5"/>
  <c r="A107" i="7" l="1"/>
  <c r="A105" i="5"/>
  <c r="F104" i="5"/>
  <c r="G104" i="5"/>
  <c r="A108" i="7" l="1"/>
  <c r="A106" i="5"/>
  <c r="F105" i="5"/>
  <c r="G105" i="5"/>
  <c r="A109" i="7" l="1"/>
  <c r="A107" i="5"/>
  <c r="G106" i="5"/>
  <c r="F106" i="5"/>
  <c r="A110" i="7" l="1"/>
  <c r="A108" i="5"/>
  <c r="G107" i="5"/>
  <c r="F107" i="5"/>
  <c r="A111" i="7" l="1"/>
  <c r="A109" i="5"/>
  <c r="G108" i="5"/>
  <c r="F108" i="5"/>
  <c r="A112" i="7" l="1"/>
  <c r="A110" i="5"/>
  <c r="F109" i="5"/>
  <c r="G109" i="5"/>
  <c r="A113" i="7" l="1"/>
  <c r="A111" i="5"/>
  <c r="F110" i="5"/>
  <c r="G110" i="5"/>
  <c r="A114" i="7" l="1"/>
  <c r="A112" i="5"/>
  <c r="G111" i="5"/>
  <c r="A115" i="7" l="1"/>
  <c r="A113" i="5"/>
  <c r="G112" i="5"/>
  <c r="A116" i="7" l="1"/>
  <c r="A114" i="5"/>
  <c r="G113" i="5"/>
  <c r="A117" i="7" l="1"/>
  <c r="A115" i="5"/>
  <c r="G114" i="5"/>
  <c r="A118" i="7" l="1"/>
  <c r="A116" i="5"/>
  <c r="G115" i="5"/>
  <c r="A119" i="7" l="1"/>
  <c r="A117" i="5"/>
  <c r="G116" i="5"/>
  <c r="A120" i="7" l="1"/>
  <c r="A118" i="5"/>
  <c r="G117" i="5"/>
  <c r="A121" i="7" l="1"/>
  <c r="A119" i="5"/>
  <c r="G118" i="5"/>
  <c r="A122" i="7" l="1"/>
  <c r="A120" i="5"/>
  <c r="G119" i="5"/>
  <c r="A121" i="5" l="1"/>
  <c r="G120" i="5"/>
  <c r="F121" i="5" l="1"/>
  <c r="D121" i="5"/>
  <c r="E121" i="5"/>
  <c r="C121" i="5"/>
  <c r="A122" i="5"/>
  <c r="G121" i="5"/>
  <c r="G122" i="5" l="1"/>
  <c r="F122" i="5"/>
  <c r="D122" i="5"/>
  <c r="E122" i="5"/>
  <c r="C122" i="5"/>
  <c r="G23" i="12"/>
  <c r="H23" i="12"/>
  <c r="G24" i="12"/>
  <c r="H24" i="1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<sst xmlns="http://schemas.openxmlformats.org/spreadsheetml/2006/main" count="1937" uniqueCount="422">
  <si>
    <t>Statistic</t>
  </si>
  <si>
    <t>N</t>
  </si>
  <si>
    <t>Mean</t>
  </si>
  <si>
    <t>St. Dev.</t>
  </si>
  <si>
    <t>Min</t>
  </si>
  <si>
    <t>Max</t>
  </si>
  <si>
    <t>----------------------------</t>
  </si>
  <si>
    <t>------</t>
  </si>
  <si>
    <t>--------------</t>
  </si>
  <si>
    <t>---------------</t>
  </si>
  <si>
    <t>num_sale</t>
  </si>
  <si>
    <t>Covid</t>
  </si>
  <si>
    <t>Covid2</t>
  </si>
  <si>
    <t>BathsFull</t>
  </si>
  <si>
    <t>BathsHalf</t>
  </si>
  <si>
    <t>BedsTotal</t>
  </si>
  <si>
    <t>DOM</t>
  </si>
  <si>
    <t>SQFTGarageCarport</t>
  </si>
  <si>
    <t>SqftTotal</t>
  </si>
  <si>
    <t>real.list.price</t>
  </si>
  <si>
    <t>real.close.price</t>
  </si>
  <si>
    <t>Basement</t>
  </si>
  <si>
    <t>Split</t>
  </si>
  <si>
    <t>PUD</t>
  </si>
  <si>
    <t>LowRise</t>
  </si>
  <si>
    <t>HighRise</t>
  </si>
  <si>
    <t>Townhouse</t>
  </si>
  <si>
    <t>Condotel</t>
  </si>
  <si>
    <t>SingleFam</t>
  </si>
  <si>
    <t>Duplex</t>
  </si>
  <si>
    <t>MultiDwell</t>
  </si>
  <si>
    <t>WalkUP</t>
  </si>
  <si>
    <t>pool</t>
  </si>
  <si>
    <t>Age</t>
  </si>
  <si>
    <t>Age2</t>
  </si>
  <si>
    <t>Age.r</t>
  </si>
  <si>
    <t>Cases</t>
  </si>
  <si>
    <t>par_area</t>
  </si>
  <si>
    <t>Beach</t>
  </si>
  <si>
    <t>park</t>
  </si>
  <si>
    <t>hospital</t>
  </si>
  <si>
    <t>airport</t>
  </si>
  <si>
    <t>per_white</t>
  </si>
  <si>
    <t>per_black</t>
  </si>
  <si>
    <t>per_asian</t>
  </si>
  <si>
    <t>per_hawaian</t>
  </si>
  <si>
    <t>per_occupied</t>
  </si>
  <si>
    <t>per_vacant</t>
  </si>
  <si>
    <t>per_owner</t>
  </si>
  <si>
    <t>per_renter</t>
  </si>
  <si>
    <t>HOA</t>
  </si>
  <si>
    <t>Elevator</t>
  </si>
  <si>
    <t>remod</t>
  </si>
  <si>
    <t>lat</t>
  </si>
  <si>
    <t>lon</t>
  </si>
  <si>
    <t>PropertyTypeCondo/Townhouse</t>
  </si>
  <si>
    <t>PropertyTypeCondo_Townhouse</t>
  </si>
  <si>
    <t>PropertyTypeSingle Family</t>
  </si>
  <si>
    <t>StoriesOne</t>
  </si>
  <si>
    <t>StoriesTwo</t>
  </si>
  <si>
    <t>StoriesMulti</t>
  </si>
  <si>
    <t>year</t>
  </si>
  <si>
    <t>LUCResidential</t>
  </si>
  <si>
    <t>LUCAgriculture</t>
  </si>
  <si>
    <t>LUCApartment-HD</t>
  </si>
  <si>
    <t>LUCApartment-LD</t>
  </si>
  <si>
    <t>LUCApartment-MD</t>
  </si>
  <si>
    <t>LUCBusiness</t>
  </si>
  <si>
    <t>LUCOther</t>
  </si>
  <si>
    <t>LUCResort</t>
  </si>
  <si>
    <t>condAverage</t>
  </si>
  <si>
    <t>condExcellent</t>
  </si>
  <si>
    <t>condAbove Average</t>
  </si>
  <si>
    <t>condFair</t>
  </si>
  <si>
    <t>parking0</t>
  </si>
  <si>
    <t>parking1</t>
  </si>
  <si>
    <t>parking2</t>
  </si>
  <si>
    <t>parking3</t>
  </si>
  <si>
    <t>parking4</t>
  </si>
  <si>
    <t>fld_zoneAE</t>
  </si>
  <si>
    <t>fld_zoneA</t>
  </si>
  <si>
    <t>fld_zoneAH</t>
  </si>
  <si>
    <t>fld_zoneAO</t>
  </si>
  <si>
    <t>fld_zoneD</t>
  </si>
  <si>
    <t>fld_zoneVE</t>
  </si>
  <si>
    <t>fld_zoneX</t>
  </si>
  <si>
    <t>Number of times sold</t>
  </si>
  <si>
    <t>Variable</t>
  </si>
  <si>
    <t>Description</t>
  </si>
  <si>
    <t>Std. Dev.</t>
  </si>
  <si>
    <t>Min.</t>
  </si>
  <si>
    <t>Max.</t>
  </si>
  <si>
    <t>Full Sample</t>
  </si>
  <si>
    <t>Post Covid (March, 2020 and after)</t>
  </si>
  <si>
    <t>Pre Covid (upto March, 2022)</t>
  </si>
  <si>
    <t>=1 for sales during or after 3/2020</t>
  </si>
  <si>
    <t>=1 for sales during or after 3/2020 but before 1/2023</t>
  </si>
  <si>
    <t>Number of Full Bathrooms</t>
  </si>
  <si>
    <t>Number of Half Bathrooms</t>
  </si>
  <si>
    <t>Total Number of Bedrooms</t>
  </si>
  <si>
    <t>Days on the Market</t>
  </si>
  <si>
    <t>Squarefootage of Garage or Carport</t>
  </si>
  <si>
    <t>Total Squarefootage</t>
  </si>
  <si>
    <t>Real List Price</t>
  </si>
  <si>
    <t>Real Closing Price</t>
  </si>
  <si>
    <t>=1 if Basement Exists</t>
  </si>
  <si>
    <t>=1 for Splitlevel Home</t>
  </si>
  <si>
    <t>=1 for PUD type Home</t>
  </si>
  <si>
    <t>=1 for unit in Low Rise building</t>
  </si>
  <si>
    <t>=1 for unit in High Rise Building</t>
  </si>
  <si>
    <t>=1 for Townhouse Home</t>
  </si>
  <si>
    <t>=1 for classification as Condo-Hotel</t>
  </si>
  <si>
    <t>=1 for Classification as Single Family Unit</t>
  </si>
  <si>
    <t>=1 for Classification as a Duplex</t>
  </si>
  <si>
    <t>=1 for Classification as a Multi-Dwelling Unit</t>
  </si>
  <si>
    <t>=1 for Classification as a Walk up Unit</t>
  </si>
  <si>
    <t>=1 if Pool is included</t>
  </si>
  <si>
    <t>Age of the home</t>
  </si>
  <si>
    <t>Age of the home - squared</t>
  </si>
  <si>
    <t>Age of most recent remodel</t>
  </si>
  <si>
    <t>Number of Covid Cases when Home Sold</t>
  </si>
  <si>
    <t>Census Tract Percentage of Whites</t>
  </si>
  <si>
    <t>Census Tract Percentage of Blacks</t>
  </si>
  <si>
    <t>Census Tract Percentage of Asian</t>
  </si>
  <si>
    <t>Census Tract Percentage of Hawaian</t>
  </si>
  <si>
    <t>Census Tract Propertytypecondocentage of Townhouse</t>
  </si>
  <si>
    <t>Census Tract Percentage of Housing Units Occupied</t>
  </si>
  <si>
    <t>Census Tract Percentage of Housing Units Vacant</t>
  </si>
  <si>
    <t>Census Tract Percentage of Housing Units Owner Occupied</t>
  </si>
  <si>
    <t>Census Tract Percentage of Housing Units Renter Occupied</t>
  </si>
  <si>
    <t>=1 if HOA fees are listed</t>
  </si>
  <si>
    <t>Number of Elevators in Building</t>
  </si>
  <si>
    <t>=1 if Remodeled</t>
  </si>
  <si>
    <t>=1 if Property Type Listed as Condo/Townhouse</t>
  </si>
  <si>
    <t>=1 if Property Type listed as Single Family</t>
  </si>
  <si>
    <t>=1 if One Story Unit</t>
  </si>
  <si>
    <t>=1 if Two Story Unit</t>
  </si>
  <si>
    <t>Year of Home Slae</t>
  </si>
  <si>
    <t>Squarefootage of the Parcel (m2)</t>
  </si>
  <si>
    <t>=1 if LUC is Residential</t>
  </si>
  <si>
    <t>=1 if LUC is Apartment-HD</t>
  </si>
  <si>
    <t>=1 if LUC is Apartment-LD</t>
  </si>
  <si>
    <t>=1 if LUC is Apartment-MD</t>
  </si>
  <si>
    <t>=1 if LUC is Business</t>
  </si>
  <si>
    <t>=1 if LUC is Other</t>
  </si>
  <si>
    <t>=1 if LUC is Resort</t>
  </si>
  <si>
    <t>=1 if LUC is Agriculture</t>
  </si>
  <si>
    <t>=1 if Building Condition is Average</t>
  </si>
  <si>
    <t>=1 if Building Condition is Excellent</t>
  </si>
  <si>
    <t>=1 if Building Condition is Above Average</t>
  </si>
  <si>
    <t>=1 if Building Condition is Fair</t>
  </si>
  <si>
    <t>=1 if there are zero parking spaces</t>
  </si>
  <si>
    <t>=1 if there is one parking space</t>
  </si>
  <si>
    <t>=1 if there are two parking spaces</t>
  </si>
  <si>
    <t>=1 if there are three parking spaces</t>
  </si>
  <si>
    <t>=1 if there are four parking spaces</t>
  </si>
  <si>
    <t>=1 if located in flood zone AE</t>
  </si>
  <si>
    <t>=1 if located in flood zone A</t>
  </si>
  <si>
    <t>=1 if located in flood zone AH</t>
  </si>
  <si>
    <t>=1 if located in flood zone AO</t>
  </si>
  <si>
    <t>=1 if located in flood zone D</t>
  </si>
  <si>
    <t>=1 if located in flood zone VE</t>
  </si>
  <si>
    <t>=1 if located in flood zone X</t>
  </si>
  <si>
    <t>------------</t>
  </si>
  <si>
    <t>livSQFT</t>
  </si>
  <si>
    <t>beach</t>
  </si>
  <si>
    <t>Parking0</t>
  </si>
  <si>
    <t>Parking1</t>
  </si>
  <si>
    <t>Parking2</t>
  </si>
  <si>
    <t>Parking3</t>
  </si>
  <si>
    <t>Parking4</t>
  </si>
  <si>
    <t>Parking5 or More</t>
  </si>
  <si>
    <t>-----</t>
  </si>
  <si>
    <t>=1 if more than Two Stories</t>
  </si>
  <si>
    <t>elem_sch</t>
  </si>
  <si>
    <t>mid_sch</t>
  </si>
  <si>
    <t>high_sch</t>
  </si>
  <si>
    <t>=1 if there are five or more parking spaces</t>
  </si>
  <si>
    <t>Distance to closest park (km)</t>
  </si>
  <si>
    <t>Distance to closest hospital (km)</t>
  </si>
  <si>
    <t>Distance to closest airport (km)</t>
  </si>
  <si>
    <t>Distance to assigned Elementary School (km)</t>
  </si>
  <si>
    <t>Distance to assigned Middle School (km)</t>
  </si>
  <si>
    <t>Distance to assigned High School (km)</t>
  </si>
  <si>
    <t>Latitude of Parcel Centroid (per projection)</t>
  </si>
  <si>
    <t>Longitude of Parcel Centroid (per projection)</t>
  </si>
  <si>
    <t>Shortest, straight line distance to Ocean (km)</t>
  </si>
  <si>
    <t>n</t>
  </si>
  <si>
    <t>Observations</t>
  </si>
  <si>
    <t>Table One</t>
  </si>
  <si>
    <t>Summary Statistics for Full and Restricted Samples for entire sample period and pre- and post-Covid Subsamples</t>
  </si>
  <si>
    <t>diff.price</t>
  </si>
  <si>
    <t>Difference betweeen real list and real close price</t>
  </si>
  <si>
    <t>=========================</t>
  </si>
  <si>
    <t>==========================</t>
  </si>
  <si>
    <t>==============================</t>
  </si>
  <si>
    <t>Dependent variable:</t>
  </si>
  <si>
    <t>-------------------------</t>
  </si>
  <si>
    <t>------------------------------</t>
  </si>
  <si>
    <t>ln.r.close</t>
  </si>
  <si>
    <t>--------------------------</t>
  </si>
  <si>
    <t>0.020*</t>
  </si>
  <si>
    <t>0.018*</t>
  </si>
  <si>
    <t>0.019**</t>
  </si>
  <si>
    <t>0.977***</t>
  </si>
  <si>
    <t>0.061**</t>
  </si>
  <si>
    <t>0.095***</t>
  </si>
  <si>
    <t>0.042*</t>
  </si>
  <si>
    <t>factor(year)2017</t>
  </si>
  <si>
    <t>0.055***</t>
  </si>
  <si>
    <t>0.025***</t>
  </si>
  <si>
    <t>0.022***</t>
  </si>
  <si>
    <t>0.028***</t>
  </si>
  <si>
    <t>factor(year)2018</t>
  </si>
  <si>
    <t>0.044***</t>
  </si>
  <si>
    <t>0.026***</t>
  </si>
  <si>
    <t>0.037***</t>
  </si>
  <si>
    <t>0.035***</t>
  </si>
  <si>
    <t>factor(year)2019</t>
  </si>
  <si>
    <t>0.016***</t>
  </si>
  <si>
    <t>0.010*</t>
  </si>
  <si>
    <t>factor(year)2020</t>
  </si>
  <si>
    <t>factor(year)2021</t>
  </si>
  <si>
    <t>0.085***</t>
  </si>
  <si>
    <t>0.071***</t>
  </si>
  <si>
    <t>0.061***</t>
  </si>
  <si>
    <t>0.076***</t>
  </si>
  <si>
    <t>0.073***</t>
  </si>
  <si>
    <t>factor(year)2022</t>
  </si>
  <si>
    <t>0.101***</t>
  </si>
  <si>
    <t>0.107***</t>
  </si>
  <si>
    <t>0.117***</t>
  </si>
  <si>
    <t>0.114***</t>
  </si>
  <si>
    <t>factor(year)2023</t>
  </si>
  <si>
    <t>0.421***</t>
  </si>
  <si>
    <t>0.112***</t>
  </si>
  <si>
    <t>0.043**</t>
  </si>
  <si>
    <t>0.078***</t>
  </si>
  <si>
    <t>0.086***</t>
  </si>
  <si>
    <t>0.031***</t>
  </si>
  <si>
    <t>-0.012***</t>
  </si>
  <si>
    <t>0.015***</t>
  </si>
  <si>
    <t>0.093***</t>
  </si>
  <si>
    <t>0.087***</t>
  </si>
  <si>
    <t>0.058***</t>
  </si>
  <si>
    <t>0.049***</t>
  </si>
  <si>
    <t>0.075***</t>
  </si>
  <si>
    <t>0.059***</t>
  </si>
  <si>
    <t>0.069***</t>
  </si>
  <si>
    <t>-0.199***</t>
  </si>
  <si>
    <t>-0.121***</t>
  </si>
  <si>
    <t>-0.112***</t>
  </si>
  <si>
    <t>-0.109***</t>
  </si>
  <si>
    <t>-0.068***</t>
  </si>
  <si>
    <t>-0.040***</t>
  </si>
  <si>
    <t>-0.067***</t>
  </si>
  <si>
    <t>-0.062***</t>
  </si>
  <si>
    <t>0.0003***</t>
  </si>
  <si>
    <t>0.0002***</t>
  </si>
  <si>
    <t>-0.018***</t>
  </si>
  <si>
    <t>-0.016***</t>
  </si>
  <si>
    <t>0.222***</t>
  </si>
  <si>
    <t>0.170***</t>
  </si>
  <si>
    <t>0.179***</t>
  </si>
  <si>
    <t>0.173***</t>
  </si>
  <si>
    <t>-0.029**</t>
  </si>
  <si>
    <t>-0.056***</t>
  </si>
  <si>
    <t>-0.044***</t>
  </si>
  <si>
    <t>factor(cond)Excellent</t>
  </si>
  <si>
    <t>0.153***</t>
  </si>
  <si>
    <t>0.152***</t>
  </si>
  <si>
    <t>0.120***</t>
  </si>
  <si>
    <t>factor(cond)Above Average</t>
  </si>
  <si>
    <t>0.065***</t>
  </si>
  <si>
    <t>0.068***</t>
  </si>
  <si>
    <t>0.052***</t>
  </si>
  <si>
    <t>factor(cond)Fair</t>
  </si>
  <si>
    <t>-0.028***</t>
  </si>
  <si>
    <t>-0.054***</t>
  </si>
  <si>
    <t>-0.055***</t>
  </si>
  <si>
    <t>0.042***</t>
  </si>
  <si>
    <t>0.020***</t>
  </si>
  <si>
    <t>-0.057***</t>
  </si>
  <si>
    <t>-0.061***</t>
  </si>
  <si>
    <t>-0.138***</t>
  </si>
  <si>
    <t>-0.177***</t>
  </si>
  <si>
    <t>-0.184***</t>
  </si>
  <si>
    <t>-0.071***</t>
  </si>
  <si>
    <t>-0.111***</t>
  </si>
  <si>
    <t>-0.137***</t>
  </si>
  <si>
    <t>-0.118***</t>
  </si>
  <si>
    <t>-0.115***</t>
  </si>
  <si>
    <t>-0.128***</t>
  </si>
  <si>
    <t>-0.144***</t>
  </si>
  <si>
    <t>-0.141***</t>
  </si>
  <si>
    <t>-0.101***</t>
  </si>
  <si>
    <t>-0.066***</t>
  </si>
  <si>
    <t>-0.059***</t>
  </si>
  <si>
    <t>factor(LUC)Agriculture</t>
  </si>
  <si>
    <t>factor(LUC)Apartment-HD</t>
  </si>
  <si>
    <t>-0.042***</t>
  </si>
  <si>
    <t>-0.095***</t>
  </si>
  <si>
    <t>-0.081***</t>
  </si>
  <si>
    <t>factor(LUC)Apartment-LD</t>
  </si>
  <si>
    <t>-0.084***</t>
  </si>
  <si>
    <t>-0.063***</t>
  </si>
  <si>
    <t>factor(LUC)Apartment-MD</t>
  </si>
  <si>
    <t>-0.113***</t>
  </si>
  <si>
    <t>-0.125***</t>
  </si>
  <si>
    <t>factor(LUC)Business</t>
  </si>
  <si>
    <t>0.047***</t>
  </si>
  <si>
    <t>-0.046***</t>
  </si>
  <si>
    <t>factor(LUC)Other</t>
  </si>
  <si>
    <t>0.155***</t>
  </si>
  <si>
    <t>0.056***</t>
  </si>
  <si>
    <t>factor(LUC)Resort</t>
  </si>
  <si>
    <t>0.595***</t>
  </si>
  <si>
    <t>0.513***</t>
  </si>
  <si>
    <t>0.229***</t>
  </si>
  <si>
    <t>0.356***</t>
  </si>
  <si>
    <t>0.350***</t>
  </si>
  <si>
    <t>0.395***</t>
  </si>
  <si>
    <t>0.612***</t>
  </si>
  <si>
    <t>0.590***</t>
  </si>
  <si>
    <t>0.633***</t>
  </si>
  <si>
    <t>0.600***</t>
  </si>
  <si>
    <t>0.587***</t>
  </si>
  <si>
    <t>0.632***</t>
  </si>
  <si>
    <t>0.623***</t>
  </si>
  <si>
    <t>0.615***</t>
  </si>
  <si>
    <t>0.657***</t>
  </si>
  <si>
    <t>0.532***</t>
  </si>
  <si>
    <t>0.530***</t>
  </si>
  <si>
    <t>0.581***</t>
  </si>
  <si>
    <t>-0.0002***</t>
  </si>
  <si>
    <t>0.0001***</t>
  </si>
  <si>
    <t>-0.011***</t>
  </si>
  <si>
    <t>0.017***</t>
  </si>
  <si>
    <t>0.013***</t>
  </si>
  <si>
    <t>-0.010***</t>
  </si>
  <si>
    <t>-0.007***</t>
  </si>
  <si>
    <t>-0.026***</t>
  </si>
  <si>
    <t>-0.009***</t>
  </si>
  <si>
    <t>-0.006***</t>
  </si>
  <si>
    <t>-0.001*</t>
  </si>
  <si>
    <t>-0.001***</t>
  </si>
  <si>
    <t>0.027***</t>
  </si>
  <si>
    <t>0.021***</t>
  </si>
  <si>
    <t>0.012***</t>
  </si>
  <si>
    <t>0.007***</t>
  </si>
  <si>
    <t>0.00001***</t>
  </si>
  <si>
    <t>0.00000***</t>
  </si>
  <si>
    <t>-0.512***</t>
  </si>
  <si>
    <t>-0.157***</t>
  </si>
  <si>
    <t>-0.382***</t>
  </si>
  <si>
    <t>0.204***</t>
  </si>
  <si>
    <t>-0.603***</t>
  </si>
  <si>
    <t>Constant</t>
  </si>
  <si>
    <t>13.447***</t>
  </si>
  <si>
    <t>13.024***</t>
  </si>
  <si>
    <t>12.582***</t>
  </si>
  <si>
    <t>-7.871***</t>
  </si>
  <si>
    <t>-5.312***</t>
  </si>
  <si>
    <t>R2</t>
  </si>
  <si>
    <t>Adjusted R2</t>
  </si>
  <si>
    <t>Residual Std. Error</t>
  </si>
  <si>
    <t>0.587 (df = 50792)</t>
  </si>
  <si>
    <t>0.356 (df = 50780)</t>
  </si>
  <si>
    <t>0.315 (df = 50757)</t>
  </si>
  <si>
    <t>0.276 (df = 50748)</t>
  </si>
  <si>
    <t>0.263 (df = 50743)</t>
  </si>
  <si>
    <t>F Statistic</t>
  </si>
  <si>
    <t>84.147*** (df = 9; 50792)</t>
  </si>
  <si>
    <t>4,234.002*** (df = 21; 50780)</t>
  </si>
  <si>
    <t>2,924.298*** (df = 44; 50757)</t>
  </si>
  <si>
    <t>3,425.596*** (df = 53; 50748)</t>
  </si>
  <si>
    <t>3,546.647*** (df = 58; 50743)</t>
  </si>
  <si>
    <t>Note:</t>
  </si>
  <si>
    <t>*p&lt;0.1; **p&lt;0.05; ***p&lt;0.01</t>
  </si>
  <si>
    <t>(1)</t>
  </si>
  <si>
    <t>(2)</t>
  </si>
  <si>
    <t>(3)</t>
  </si>
  <si>
    <t>(4)</t>
  </si>
  <si>
    <t>(5)</t>
  </si>
  <si>
    <t>Coefficient</t>
  </si>
  <si>
    <t>Regression on LN of Real Closing Price</t>
  </si>
  <si>
    <t>Table Two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</si>
  <si>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</si>
  <si>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Adjusted R</t>
    </r>
    <r>
      <rPr>
        <vertAlign val="superscript"/>
        <sz val="11"/>
        <color theme="1"/>
        <rFont val="Calibri"/>
        <family val="2"/>
        <scheme val="minor"/>
      </rPr>
      <t>2</t>
    </r>
  </si>
  <si>
    <t>(Intercept)</t>
  </si>
  <si>
    <t>term</t>
  </si>
  <si>
    <t>estimate.x</t>
  </si>
  <si>
    <t>std.error.x</t>
  </si>
  <si>
    <t>statistic.x</t>
  </si>
  <si>
    <t>p.value.x</t>
  </si>
  <si>
    <t>estimate.y</t>
  </si>
  <si>
    <t>std.error.y</t>
  </si>
  <si>
    <t>statistic.y</t>
  </si>
  <si>
    <t>p.value.y</t>
  </si>
  <si>
    <t>estimate.x.x</t>
  </si>
  <si>
    <t>std.error.x.x</t>
  </si>
  <si>
    <t>statistic.x.x</t>
  </si>
  <si>
    <t>p.value.x.x</t>
  </si>
  <si>
    <t>estimate.y.y</t>
  </si>
  <si>
    <t>std.error.y.y</t>
  </si>
  <si>
    <t>statistic.y.y</t>
  </si>
  <si>
    <t>p.value.y.y</t>
  </si>
  <si>
    <t>estimate.x.x.x</t>
  </si>
  <si>
    <t>std.error.x.x.x</t>
  </si>
  <si>
    <t>statistic.x.x.x</t>
  </si>
  <si>
    <t>p.value.x.x.x</t>
  </si>
  <si>
    <t>estimate.y.y.y</t>
  </si>
  <si>
    <t>std.error.y.y.y</t>
  </si>
  <si>
    <t>statistic.y.y.y</t>
  </si>
  <si>
    <t>p.value.y.y.y</t>
  </si>
  <si>
    <t>Significant Dots</t>
  </si>
  <si>
    <t>(6)</t>
  </si>
  <si>
    <t>Regression on LN of Real Closing Price; Standard Errors Clustered by Zip Code</t>
  </si>
  <si>
    <t>Regression on LN of Real Closing Price; Standard Errors Clustered by Zip Code; Restricted Sample</t>
  </si>
  <si>
    <t>Restricted Sample (First Sale)</t>
  </si>
  <si>
    <t>Restricted Sample (Last Sale)</t>
  </si>
  <si>
    <t>Regression on LN of Real Closing Price; Standard Errors Clustered by Zip Code; Restricted Sample (First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</si>
</sst>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/>
    <xf numFmtId="0" fontId="5" fillId="0" borderId="0" xfId="0" quotePrefix="1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78BD-2186-436E-AEB3-368A6ACCD17F}">
  <dimension ref="A1:R85"/>
  <sheetViews>
    <sheetView workbookViewId="0">
      <selection activeCell="G6" sqref="G6:L6"/>
    </sheetView>
  </sheetViews>
  <sheetFormatPr defaultRowHeight="15" x14ac:dyDescent="0.25"/>
  <cols>
    <col min="1" max="1" width="30.7109375" bestFit="1" customWidth="1"/>
    <col min="2" max="2" width="6.5703125" bestFit="1" customWidth="1"/>
    <col min="3" max="5" width="11.7109375" bestFit="1" customWidth="1"/>
    <col min="6" max="6" width="12.7109375" bestFit="1" customWidth="1"/>
    <col min="7" max="7" width="30.7109375" bestFit="1" customWidth="1"/>
    <col min="8" max="8" width="6.5703125" bestFit="1" customWidth="1"/>
    <col min="9" max="11" width="11.7109375" bestFit="1" customWidth="1"/>
    <col min="12" max="12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163</v>
      </c>
      <c r="E2" t="s">
        <v>9</v>
      </c>
      <c r="F2" t="s">
        <v>9</v>
      </c>
      <c r="G2" t="s">
        <v>6</v>
      </c>
      <c r="H2" t="s">
        <v>7</v>
      </c>
      <c r="I2" t="s">
        <v>8</v>
      </c>
      <c r="J2" t="s">
        <v>163</v>
      </c>
      <c r="K2" t="s">
        <v>8</v>
      </c>
      <c r="L2" t="s">
        <v>9</v>
      </c>
      <c r="M2" t="s">
        <v>6</v>
      </c>
      <c r="N2" t="s">
        <v>7</v>
      </c>
      <c r="O2" t="s">
        <v>8</v>
      </c>
      <c r="P2" t="s">
        <v>163</v>
      </c>
      <c r="Q2" t="s">
        <v>9</v>
      </c>
      <c r="R2" t="s">
        <v>9</v>
      </c>
    </row>
    <row r="3" spans="1:18" x14ac:dyDescent="0.25">
      <c r="A3" t="s">
        <v>10</v>
      </c>
      <c r="B3" s="1">
        <v>50802</v>
      </c>
      <c r="C3">
        <v>1.319</v>
      </c>
      <c r="D3">
        <v>0.55000000000000004</v>
      </c>
      <c r="E3">
        <v>1</v>
      </c>
      <c r="F3">
        <v>5</v>
      </c>
      <c r="G3" t="s">
        <v>10</v>
      </c>
      <c r="H3" s="1">
        <v>29452</v>
      </c>
      <c r="I3">
        <v>1.3160000000000001</v>
      </c>
      <c r="J3">
        <v>0.54900000000000004</v>
      </c>
      <c r="K3">
        <v>1</v>
      </c>
      <c r="L3">
        <v>5</v>
      </c>
      <c r="M3" t="s">
        <v>10</v>
      </c>
      <c r="N3" s="1">
        <v>21350</v>
      </c>
      <c r="O3">
        <v>1.323</v>
      </c>
      <c r="P3">
        <v>0.55100000000000005</v>
      </c>
      <c r="Q3">
        <v>1</v>
      </c>
      <c r="R3">
        <v>5</v>
      </c>
    </row>
    <row r="4" spans="1:18" x14ac:dyDescent="0.25">
      <c r="A4" t="s">
        <v>11</v>
      </c>
      <c r="B4" s="1">
        <v>50802</v>
      </c>
      <c r="C4">
        <v>0.42</v>
      </c>
      <c r="D4">
        <v>0.49399999999999999</v>
      </c>
      <c r="E4">
        <v>0</v>
      </c>
      <c r="F4">
        <v>1</v>
      </c>
      <c r="G4" t="s">
        <v>11</v>
      </c>
      <c r="H4" s="1">
        <v>29452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21350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50802</v>
      </c>
      <c r="C5">
        <v>0.372</v>
      </c>
      <c r="D5">
        <v>0.48299999999999998</v>
      </c>
      <c r="E5">
        <v>0</v>
      </c>
      <c r="F5">
        <v>1</v>
      </c>
      <c r="G5" t="s">
        <v>12</v>
      </c>
      <c r="H5" s="1">
        <v>29452</v>
      </c>
      <c r="I5">
        <v>1E-3</v>
      </c>
      <c r="J5">
        <v>3.7999999999999999E-2</v>
      </c>
      <c r="K5">
        <v>0</v>
      </c>
      <c r="L5">
        <v>1</v>
      </c>
      <c r="M5" t="s">
        <v>12</v>
      </c>
      <c r="N5" s="1">
        <v>21350</v>
      </c>
      <c r="O5">
        <v>0.88400000000000001</v>
      </c>
      <c r="P5">
        <v>0.32</v>
      </c>
      <c r="Q5">
        <v>0</v>
      </c>
      <c r="R5">
        <v>1</v>
      </c>
    </row>
    <row r="6" spans="1:18" x14ac:dyDescent="0.25">
      <c r="A6" t="s">
        <v>36</v>
      </c>
      <c r="B6" s="1">
        <v>21350</v>
      </c>
      <c r="C6">
        <v>301.93799999999999</v>
      </c>
      <c r="D6">
        <v>559.36900000000003</v>
      </c>
      <c r="E6">
        <v>0</v>
      </c>
      <c r="F6" s="1">
        <v>4021</v>
      </c>
      <c r="H6" s="1"/>
      <c r="M6" t="s">
        <v>36</v>
      </c>
      <c r="N6" s="1">
        <v>21350</v>
      </c>
      <c r="O6">
        <v>301.93799999999999</v>
      </c>
      <c r="P6">
        <v>559.36900000000003</v>
      </c>
      <c r="Q6">
        <v>0</v>
      </c>
      <c r="R6" s="1">
        <v>4021</v>
      </c>
    </row>
    <row r="7" spans="1:18" x14ac:dyDescent="0.25">
      <c r="A7" t="s">
        <v>13</v>
      </c>
      <c r="B7" s="1">
        <v>50802</v>
      </c>
      <c r="C7">
        <v>1.909</v>
      </c>
      <c r="D7">
        <v>0.89100000000000001</v>
      </c>
      <c r="E7">
        <v>0</v>
      </c>
      <c r="F7">
        <v>17</v>
      </c>
      <c r="G7" t="s">
        <v>13</v>
      </c>
      <c r="H7" s="1">
        <v>29452</v>
      </c>
      <c r="I7">
        <v>1.895</v>
      </c>
      <c r="J7">
        <v>0.86399999999999999</v>
      </c>
      <c r="K7">
        <v>0</v>
      </c>
      <c r="L7">
        <v>17</v>
      </c>
      <c r="M7" t="s">
        <v>13</v>
      </c>
      <c r="N7" s="1">
        <v>21350</v>
      </c>
      <c r="O7">
        <v>1.93</v>
      </c>
      <c r="P7">
        <v>0.92600000000000005</v>
      </c>
      <c r="Q7">
        <v>0</v>
      </c>
      <c r="R7">
        <v>15</v>
      </c>
    </row>
    <row r="8" spans="1:18" x14ac:dyDescent="0.25">
      <c r="A8" t="s">
        <v>14</v>
      </c>
      <c r="B8" s="1">
        <v>50802</v>
      </c>
      <c r="C8">
        <v>0.27700000000000002</v>
      </c>
      <c r="D8">
        <v>0.46800000000000003</v>
      </c>
      <c r="E8">
        <v>0</v>
      </c>
      <c r="F8">
        <v>5</v>
      </c>
      <c r="G8" t="s">
        <v>14</v>
      </c>
      <c r="H8" s="1">
        <v>29452</v>
      </c>
      <c r="I8">
        <v>0.27900000000000003</v>
      </c>
      <c r="J8">
        <v>0.46600000000000003</v>
      </c>
      <c r="K8">
        <v>0</v>
      </c>
      <c r="L8">
        <v>5</v>
      </c>
      <c r="M8" t="s">
        <v>14</v>
      </c>
      <c r="N8" s="1">
        <v>21350</v>
      </c>
      <c r="O8">
        <v>0.27300000000000002</v>
      </c>
      <c r="P8">
        <v>0.47099999999999997</v>
      </c>
      <c r="Q8">
        <v>0</v>
      </c>
      <c r="R8">
        <v>5</v>
      </c>
    </row>
    <row r="9" spans="1:18" x14ac:dyDescent="0.25">
      <c r="A9" t="s">
        <v>15</v>
      </c>
      <c r="B9" s="1">
        <v>50802</v>
      </c>
      <c r="C9">
        <v>2.7120000000000002</v>
      </c>
      <c r="D9">
        <v>1.456</v>
      </c>
      <c r="E9">
        <v>0</v>
      </c>
      <c r="F9" s="1">
        <v>25</v>
      </c>
      <c r="G9" t="s">
        <v>15</v>
      </c>
      <c r="H9" s="1">
        <v>29452</v>
      </c>
      <c r="I9">
        <v>2.6920000000000002</v>
      </c>
      <c r="J9">
        <v>1.4159999999999999</v>
      </c>
      <c r="K9">
        <v>0</v>
      </c>
      <c r="L9">
        <v>18</v>
      </c>
      <c r="M9" t="s">
        <v>15</v>
      </c>
      <c r="N9" s="1">
        <v>21350</v>
      </c>
      <c r="O9">
        <v>2.74</v>
      </c>
      <c r="P9">
        <v>1.508</v>
      </c>
      <c r="Q9">
        <v>0</v>
      </c>
      <c r="R9" s="1">
        <v>25</v>
      </c>
    </row>
    <row r="10" spans="1:18" x14ac:dyDescent="0.25">
      <c r="A10" t="s">
        <v>16</v>
      </c>
      <c r="B10" s="1">
        <v>50802</v>
      </c>
      <c r="C10">
        <v>44.234000000000002</v>
      </c>
      <c r="D10">
        <v>59.066000000000003</v>
      </c>
      <c r="E10">
        <v>0</v>
      </c>
      <c r="F10" s="1">
        <v>1402</v>
      </c>
      <c r="G10" t="s">
        <v>16</v>
      </c>
      <c r="H10" s="1">
        <v>29452</v>
      </c>
      <c r="I10">
        <v>50.701000000000001</v>
      </c>
      <c r="J10">
        <v>59.095999999999997</v>
      </c>
      <c r="K10">
        <v>0</v>
      </c>
      <c r="L10" s="1">
        <v>1402</v>
      </c>
      <c r="M10" t="s">
        <v>16</v>
      </c>
      <c r="N10" s="1">
        <v>21350</v>
      </c>
      <c r="O10">
        <v>35.313000000000002</v>
      </c>
      <c r="P10">
        <v>57.850999999999999</v>
      </c>
      <c r="Q10">
        <v>0</v>
      </c>
      <c r="R10" s="1">
        <v>1040</v>
      </c>
    </row>
    <row r="11" spans="1:18" x14ac:dyDescent="0.25">
      <c r="A11" t="s">
        <v>164</v>
      </c>
      <c r="B11" s="1">
        <v>50802</v>
      </c>
      <c r="C11" s="2">
        <v>1332.8620000000001</v>
      </c>
      <c r="D11">
        <v>830.99</v>
      </c>
      <c r="E11">
        <v>120</v>
      </c>
      <c r="F11" s="1">
        <v>17408</v>
      </c>
      <c r="G11" t="s">
        <v>164</v>
      </c>
      <c r="H11" s="1">
        <v>29452</v>
      </c>
      <c r="I11" s="2">
        <v>1322.703</v>
      </c>
      <c r="J11">
        <v>804.40300000000002</v>
      </c>
      <c r="K11">
        <v>160</v>
      </c>
      <c r="L11" s="1">
        <v>17408</v>
      </c>
      <c r="M11" t="s">
        <v>164</v>
      </c>
      <c r="N11" s="1">
        <v>21350</v>
      </c>
      <c r="O11" s="2">
        <v>1346.876</v>
      </c>
      <c r="P11" s="2">
        <v>866.15200000000004</v>
      </c>
      <c r="Q11">
        <v>120</v>
      </c>
      <c r="R11" s="1">
        <v>16703</v>
      </c>
    </row>
    <row r="12" spans="1:18" x14ac:dyDescent="0.25">
      <c r="A12" t="s">
        <v>17</v>
      </c>
      <c r="B12" s="1">
        <v>50802</v>
      </c>
      <c r="C12" s="2">
        <v>163.37100000000001</v>
      </c>
      <c r="D12" s="2">
        <v>228.92400000000001</v>
      </c>
      <c r="E12" s="2">
        <v>0</v>
      </c>
      <c r="F12" s="2">
        <v>5000</v>
      </c>
      <c r="G12" t="s">
        <v>17</v>
      </c>
      <c r="H12" s="1">
        <v>29452</v>
      </c>
      <c r="I12" s="2">
        <v>160.21899999999999</v>
      </c>
      <c r="J12">
        <v>228.12100000000001</v>
      </c>
      <c r="K12">
        <v>0</v>
      </c>
      <c r="L12" s="1">
        <v>5000</v>
      </c>
      <c r="M12" t="s">
        <v>17</v>
      </c>
      <c r="N12" s="1">
        <v>21350</v>
      </c>
      <c r="O12" s="2">
        <v>167.71899999999999</v>
      </c>
      <c r="P12" s="2">
        <v>229.96100000000001</v>
      </c>
      <c r="Q12" s="2">
        <v>0</v>
      </c>
      <c r="R12" s="2">
        <v>3200</v>
      </c>
    </row>
    <row r="13" spans="1:18" x14ac:dyDescent="0.25">
      <c r="A13" t="s">
        <v>19</v>
      </c>
      <c r="B13" s="1">
        <v>50802</v>
      </c>
      <c r="C13" s="2">
        <v>956534</v>
      </c>
      <c r="D13" s="2">
        <v>921826.8</v>
      </c>
      <c r="E13" s="2">
        <v>85418.51</v>
      </c>
      <c r="F13" s="2">
        <v>28197546</v>
      </c>
      <c r="G13" t="s">
        <v>19</v>
      </c>
      <c r="H13" s="1">
        <v>29452</v>
      </c>
      <c r="I13" s="2">
        <v>932476</v>
      </c>
      <c r="J13" s="2">
        <v>914326.8</v>
      </c>
      <c r="K13" s="2">
        <v>99684.44</v>
      </c>
      <c r="L13" s="1">
        <v>28197546</v>
      </c>
      <c r="M13" t="s">
        <v>19</v>
      </c>
      <c r="N13" s="1">
        <v>21350</v>
      </c>
      <c r="O13" s="2">
        <v>989721.7</v>
      </c>
      <c r="P13" s="2">
        <v>931075.7</v>
      </c>
      <c r="Q13" s="2">
        <v>85418.51</v>
      </c>
      <c r="R13" s="2">
        <v>22166108</v>
      </c>
    </row>
    <row r="14" spans="1:18" x14ac:dyDescent="0.25">
      <c r="A14" t="s">
        <v>20</v>
      </c>
      <c r="B14" s="1">
        <v>50802</v>
      </c>
      <c r="C14" s="2">
        <v>945364.9</v>
      </c>
      <c r="D14" s="2">
        <v>874112.1</v>
      </c>
      <c r="E14" s="2">
        <v>85418.51</v>
      </c>
      <c r="F14" s="2">
        <v>28197546</v>
      </c>
      <c r="G14" t="s">
        <v>20</v>
      </c>
      <c r="H14" s="1">
        <v>29452</v>
      </c>
      <c r="I14" s="2">
        <v>914636.4</v>
      </c>
      <c r="J14" s="2">
        <v>866774</v>
      </c>
      <c r="K14" s="2">
        <v>118448.6</v>
      </c>
      <c r="L14" s="2">
        <v>28197546</v>
      </c>
      <c r="M14" t="s">
        <v>20</v>
      </c>
      <c r="N14" s="1">
        <v>21350</v>
      </c>
      <c r="O14" s="2">
        <v>987754.3</v>
      </c>
      <c r="P14" s="2">
        <v>882400.7</v>
      </c>
      <c r="Q14" s="2">
        <v>85418.51</v>
      </c>
      <c r="R14" s="2">
        <v>22166108</v>
      </c>
    </row>
    <row r="15" spans="1:18" x14ac:dyDescent="0.25">
      <c r="A15" t="s">
        <v>191</v>
      </c>
      <c r="B15" s="1">
        <v>50802</v>
      </c>
      <c r="C15" s="2">
        <v>9134.1919999999991</v>
      </c>
      <c r="D15" s="2">
        <v>89236.06</v>
      </c>
      <c r="E15" s="2">
        <v>-2010000</v>
      </c>
      <c r="F15" s="2">
        <v>6900000</v>
      </c>
      <c r="G15" t="s">
        <v>191</v>
      </c>
      <c r="H15" s="1">
        <v>29452</v>
      </c>
      <c r="I15" s="2">
        <v>14659.16</v>
      </c>
      <c r="J15" s="2">
        <v>68867.490000000005</v>
      </c>
      <c r="K15" s="2">
        <v>-1850000</v>
      </c>
      <c r="L15" s="2">
        <v>2950000</v>
      </c>
      <c r="M15" t="s">
        <v>191</v>
      </c>
      <c r="N15" s="1">
        <v>21350</v>
      </c>
      <c r="O15" s="2">
        <v>1512.5909999999999</v>
      </c>
      <c r="P15" s="2">
        <v>110931.1</v>
      </c>
      <c r="Q15" s="2">
        <v>-2010000</v>
      </c>
      <c r="R15" s="2">
        <v>6900000</v>
      </c>
    </row>
    <row r="16" spans="1:18" x14ac:dyDescent="0.25">
      <c r="A16" t="s">
        <v>21</v>
      </c>
      <c r="B16" s="1">
        <v>50802</v>
      </c>
      <c r="C16">
        <v>1.2999999999999999E-2</v>
      </c>
      <c r="D16">
        <v>0.111</v>
      </c>
      <c r="E16">
        <v>0</v>
      </c>
      <c r="F16">
        <v>1</v>
      </c>
      <c r="G16" t="s">
        <v>21</v>
      </c>
      <c r="H16" s="1">
        <v>29452</v>
      </c>
      <c r="I16">
        <v>1.0999999999999999E-2</v>
      </c>
      <c r="J16">
        <v>0.105</v>
      </c>
      <c r="K16">
        <v>0</v>
      </c>
      <c r="L16">
        <v>1</v>
      </c>
      <c r="M16" t="s">
        <v>21</v>
      </c>
      <c r="N16" s="1">
        <v>21350</v>
      </c>
      <c r="O16">
        <v>1.4E-2</v>
      </c>
      <c r="P16">
        <v>0.11899999999999999</v>
      </c>
      <c r="Q16">
        <v>0</v>
      </c>
      <c r="R16">
        <v>1</v>
      </c>
    </row>
    <row r="17" spans="1:18" x14ac:dyDescent="0.25">
      <c r="A17" t="s">
        <v>22</v>
      </c>
      <c r="B17" s="1">
        <v>50802</v>
      </c>
      <c r="C17">
        <v>3.5999999999999997E-2</v>
      </c>
      <c r="D17">
        <v>0.185</v>
      </c>
      <c r="E17">
        <v>0</v>
      </c>
      <c r="F17">
        <v>1</v>
      </c>
      <c r="G17" t="s">
        <v>22</v>
      </c>
      <c r="H17" s="1">
        <v>29452</v>
      </c>
      <c r="I17">
        <v>3.5999999999999997E-2</v>
      </c>
      <c r="J17">
        <v>0.186</v>
      </c>
      <c r="K17">
        <v>0</v>
      </c>
      <c r="L17">
        <v>1</v>
      </c>
      <c r="M17" t="s">
        <v>22</v>
      </c>
      <c r="N17" s="1">
        <v>21350</v>
      </c>
      <c r="O17">
        <v>3.5999999999999997E-2</v>
      </c>
      <c r="P17">
        <v>0.185</v>
      </c>
      <c r="Q17">
        <v>0</v>
      </c>
      <c r="R17">
        <v>1</v>
      </c>
    </row>
    <row r="18" spans="1:18" x14ac:dyDescent="0.25">
      <c r="A18" t="s">
        <v>23</v>
      </c>
      <c r="B18" s="1">
        <v>50802</v>
      </c>
      <c r="C18">
        <v>7.0000000000000001E-3</v>
      </c>
      <c r="D18">
        <v>8.5999999999999993E-2</v>
      </c>
      <c r="E18">
        <v>0</v>
      </c>
      <c r="F18">
        <v>1</v>
      </c>
      <c r="G18" t="s">
        <v>23</v>
      </c>
      <c r="H18" s="1">
        <v>29452</v>
      </c>
      <c r="I18">
        <v>8.0000000000000002E-3</v>
      </c>
      <c r="J18">
        <v>8.7999999999999995E-2</v>
      </c>
      <c r="K18">
        <v>0</v>
      </c>
      <c r="L18">
        <v>1</v>
      </c>
      <c r="M18" t="s">
        <v>23</v>
      </c>
      <c r="N18" s="1">
        <v>21350</v>
      </c>
      <c r="O18">
        <v>7.0000000000000001E-3</v>
      </c>
      <c r="P18">
        <v>8.3000000000000004E-2</v>
      </c>
      <c r="Q18">
        <v>0</v>
      </c>
      <c r="R18">
        <v>1</v>
      </c>
    </row>
    <row r="19" spans="1:18" x14ac:dyDescent="0.25">
      <c r="A19" t="s">
        <v>24</v>
      </c>
      <c r="B19" s="1">
        <v>50802</v>
      </c>
      <c r="C19">
        <v>9.0999999999999998E-2</v>
      </c>
      <c r="D19">
        <v>0.28799999999999998</v>
      </c>
      <c r="E19">
        <v>0</v>
      </c>
      <c r="F19">
        <v>1</v>
      </c>
      <c r="G19" t="s">
        <v>24</v>
      </c>
      <c r="H19" s="1">
        <v>29452</v>
      </c>
      <c r="I19">
        <v>9.4E-2</v>
      </c>
      <c r="J19">
        <v>0.29099999999999998</v>
      </c>
      <c r="K19">
        <v>0</v>
      </c>
      <c r="L19">
        <v>1</v>
      </c>
      <c r="M19" t="s">
        <v>24</v>
      </c>
      <c r="N19" s="1">
        <v>21350</v>
      </c>
      <c r="O19">
        <v>8.7999999999999995E-2</v>
      </c>
      <c r="P19">
        <v>0.28299999999999997</v>
      </c>
      <c r="Q19">
        <v>0</v>
      </c>
      <c r="R19">
        <v>1</v>
      </c>
    </row>
    <row r="20" spans="1:18" x14ac:dyDescent="0.25">
      <c r="A20" t="s">
        <v>25</v>
      </c>
      <c r="B20" s="1">
        <v>50802</v>
      </c>
      <c r="C20">
        <v>0.28699999999999998</v>
      </c>
      <c r="D20">
        <v>0.45300000000000001</v>
      </c>
      <c r="E20">
        <v>0</v>
      </c>
      <c r="F20">
        <v>1</v>
      </c>
      <c r="G20" t="s">
        <v>25</v>
      </c>
      <c r="H20" s="1">
        <v>29452</v>
      </c>
      <c r="I20">
        <v>0.28399999999999997</v>
      </c>
      <c r="J20">
        <v>0.45100000000000001</v>
      </c>
      <c r="K20">
        <v>0</v>
      </c>
      <c r="L20">
        <v>1</v>
      </c>
      <c r="M20" t="s">
        <v>25</v>
      </c>
      <c r="N20" s="1">
        <v>21350</v>
      </c>
      <c r="O20">
        <v>0.29199999999999998</v>
      </c>
      <c r="P20">
        <v>0.45500000000000002</v>
      </c>
      <c r="Q20">
        <v>0</v>
      </c>
      <c r="R20">
        <v>1</v>
      </c>
    </row>
    <row r="21" spans="1:18" x14ac:dyDescent="0.25">
      <c r="A21" t="s">
        <v>26</v>
      </c>
      <c r="B21" s="1">
        <v>50802</v>
      </c>
      <c r="C21">
        <v>0.17199999999999999</v>
      </c>
      <c r="D21">
        <v>0.377</v>
      </c>
      <c r="E21">
        <v>0</v>
      </c>
      <c r="F21">
        <v>1</v>
      </c>
      <c r="G21" t="s">
        <v>26</v>
      </c>
      <c r="H21" s="1">
        <v>29452</v>
      </c>
      <c r="I21">
        <v>0.17599999999999999</v>
      </c>
      <c r="J21">
        <v>0.38</v>
      </c>
      <c r="K21">
        <v>0</v>
      </c>
      <c r="L21">
        <v>1</v>
      </c>
      <c r="M21" t="s">
        <v>26</v>
      </c>
      <c r="N21" s="1">
        <v>21350</v>
      </c>
      <c r="O21">
        <v>0.16600000000000001</v>
      </c>
      <c r="P21">
        <v>0.372</v>
      </c>
      <c r="Q21">
        <v>0</v>
      </c>
      <c r="R21">
        <v>1</v>
      </c>
    </row>
    <row r="22" spans="1:18" x14ac:dyDescent="0.25">
      <c r="A22" t="s">
        <v>27</v>
      </c>
      <c r="B22" s="1">
        <v>50802</v>
      </c>
      <c r="C22">
        <v>3.5000000000000003E-2</v>
      </c>
      <c r="D22">
        <v>0.184</v>
      </c>
      <c r="E22">
        <v>0</v>
      </c>
      <c r="F22">
        <v>1</v>
      </c>
      <c r="G22" t="s">
        <v>27</v>
      </c>
      <c r="H22" s="1">
        <v>29452</v>
      </c>
      <c r="I22">
        <v>3.5999999999999997E-2</v>
      </c>
      <c r="J22">
        <v>0.185</v>
      </c>
      <c r="K22">
        <v>0</v>
      </c>
      <c r="L22">
        <v>1</v>
      </c>
      <c r="M22" t="s">
        <v>27</v>
      </c>
      <c r="N22" s="1">
        <v>21350</v>
      </c>
      <c r="O22">
        <v>3.4000000000000002E-2</v>
      </c>
      <c r="P22">
        <v>0.18099999999999999</v>
      </c>
      <c r="Q22">
        <v>0</v>
      </c>
      <c r="R22">
        <v>1</v>
      </c>
    </row>
    <row r="23" spans="1:18" x14ac:dyDescent="0.25">
      <c r="A23" t="s">
        <v>28</v>
      </c>
      <c r="B23" s="1">
        <v>50802</v>
      </c>
      <c r="C23">
        <v>0.41699999999999998</v>
      </c>
      <c r="D23">
        <v>0.49299999999999999</v>
      </c>
      <c r="E23">
        <v>0</v>
      </c>
      <c r="F23">
        <v>1</v>
      </c>
      <c r="G23" t="s">
        <v>28</v>
      </c>
      <c r="H23" s="1">
        <v>29452</v>
      </c>
      <c r="I23">
        <v>0.41499999999999998</v>
      </c>
      <c r="J23">
        <v>0.49299999999999999</v>
      </c>
      <c r="K23">
        <v>0</v>
      </c>
      <c r="L23">
        <v>1</v>
      </c>
      <c r="M23" t="s">
        <v>28</v>
      </c>
      <c r="N23" s="1">
        <v>21350</v>
      </c>
      <c r="O23">
        <v>0.42</v>
      </c>
      <c r="P23">
        <v>0.49399999999999999</v>
      </c>
      <c r="Q23">
        <v>0</v>
      </c>
      <c r="R23">
        <v>1</v>
      </c>
    </row>
    <row r="24" spans="1:18" x14ac:dyDescent="0.25">
      <c r="A24" t="s">
        <v>29</v>
      </c>
      <c r="B24" s="1">
        <v>50802</v>
      </c>
      <c r="C24">
        <v>8.9999999999999993E-3</v>
      </c>
      <c r="D24">
        <v>9.1999999999999998E-2</v>
      </c>
      <c r="E24">
        <v>0</v>
      </c>
      <c r="F24">
        <v>1</v>
      </c>
      <c r="G24" t="s">
        <v>29</v>
      </c>
      <c r="H24" s="1">
        <v>29452</v>
      </c>
      <c r="I24">
        <v>8.9999999999999993E-3</v>
      </c>
      <c r="J24">
        <v>9.4E-2</v>
      </c>
      <c r="K24">
        <v>0</v>
      </c>
      <c r="L24">
        <v>1</v>
      </c>
      <c r="M24" t="s">
        <v>29</v>
      </c>
      <c r="N24" s="1">
        <v>21350</v>
      </c>
      <c r="O24">
        <v>8.0000000000000002E-3</v>
      </c>
      <c r="P24">
        <v>8.8999999999999996E-2</v>
      </c>
      <c r="Q24">
        <v>0</v>
      </c>
      <c r="R24">
        <v>1</v>
      </c>
    </row>
    <row r="25" spans="1:18" x14ac:dyDescent="0.25">
      <c r="A25" t="s">
        <v>30</v>
      </c>
      <c r="B25" s="1">
        <v>50802</v>
      </c>
      <c r="C25">
        <v>1.7000000000000001E-2</v>
      </c>
      <c r="D25">
        <v>0.13100000000000001</v>
      </c>
      <c r="E25">
        <v>0</v>
      </c>
      <c r="F25">
        <v>1</v>
      </c>
      <c r="G25" t="s">
        <v>30</v>
      </c>
      <c r="H25" s="1">
        <v>29452</v>
      </c>
      <c r="I25">
        <v>1.4999999999999999E-2</v>
      </c>
      <c r="J25">
        <v>0.122</v>
      </c>
      <c r="K25">
        <v>0</v>
      </c>
      <c r="L25">
        <v>1</v>
      </c>
      <c r="M25" t="s">
        <v>30</v>
      </c>
      <c r="N25" s="1">
        <v>21350</v>
      </c>
      <c r="O25">
        <v>2.1000000000000001E-2</v>
      </c>
      <c r="P25">
        <v>0.14299999999999999</v>
      </c>
      <c r="Q25">
        <v>0</v>
      </c>
      <c r="R25">
        <v>1</v>
      </c>
    </row>
    <row r="26" spans="1:18" x14ac:dyDescent="0.25">
      <c r="A26" t="s">
        <v>31</v>
      </c>
      <c r="B26" s="1">
        <v>50802</v>
      </c>
      <c r="C26">
        <v>4.3999999999999997E-2</v>
      </c>
      <c r="D26">
        <v>0.20599999999999999</v>
      </c>
      <c r="E26">
        <v>0</v>
      </c>
      <c r="F26">
        <v>1</v>
      </c>
      <c r="G26" t="s">
        <v>31</v>
      </c>
      <c r="H26" s="1">
        <v>29452</v>
      </c>
      <c r="I26">
        <v>4.4999999999999998E-2</v>
      </c>
      <c r="J26">
        <v>0.20799999999999999</v>
      </c>
      <c r="K26">
        <v>0</v>
      </c>
      <c r="L26">
        <v>1</v>
      </c>
      <c r="M26" t="s">
        <v>31</v>
      </c>
      <c r="N26" s="1">
        <v>21350</v>
      </c>
      <c r="O26">
        <v>4.2999999999999997E-2</v>
      </c>
      <c r="P26">
        <v>0.20300000000000001</v>
      </c>
      <c r="Q26">
        <v>0</v>
      </c>
      <c r="R26">
        <v>1</v>
      </c>
    </row>
    <row r="27" spans="1:18" x14ac:dyDescent="0.25">
      <c r="A27" t="s">
        <v>32</v>
      </c>
      <c r="B27" s="1">
        <v>50802</v>
      </c>
      <c r="C27">
        <v>0.45300000000000001</v>
      </c>
      <c r="D27">
        <v>0.498</v>
      </c>
      <c r="E27">
        <v>0</v>
      </c>
      <c r="F27">
        <v>1</v>
      </c>
      <c r="G27" t="s">
        <v>32</v>
      </c>
      <c r="H27" s="1">
        <v>29452</v>
      </c>
      <c r="I27">
        <v>0.45100000000000001</v>
      </c>
      <c r="J27">
        <v>0.498</v>
      </c>
      <c r="K27">
        <v>0</v>
      </c>
      <c r="L27">
        <v>1</v>
      </c>
      <c r="M27" t="s">
        <v>32</v>
      </c>
      <c r="N27" s="1">
        <v>21350</v>
      </c>
      <c r="O27">
        <v>0.45500000000000002</v>
      </c>
      <c r="P27">
        <v>0.498</v>
      </c>
      <c r="Q27">
        <v>0</v>
      </c>
      <c r="R27">
        <v>1</v>
      </c>
    </row>
    <row r="28" spans="1:18" x14ac:dyDescent="0.25">
      <c r="A28" t="s">
        <v>33</v>
      </c>
      <c r="B28" s="1">
        <v>50802</v>
      </c>
      <c r="C28">
        <v>36.584000000000003</v>
      </c>
      <c r="D28">
        <v>19.864000000000001</v>
      </c>
      <c r="E28">
        <v>0</v>
      </c>
      <c r="F28">
        <v>123</v>
      </c>
      <c r="G28" t="s">
        <v>33</v>
      </c>
      <c r="H28" s="1">
        <v>29452</v>
      </c>
      <c r="I28">
        <v>34.741</v>
      </c>
      <c r="J28">
        <v>19.635000000000002</v>
      </c>
      <c r="K28">
        <v>0</v>
      </c>
      <c r="L28">
        <v>112</v>
      </c>
      <c r="M28" t="s">
        <v>33</v>
      </c>
      <c r="N28" s="1">
        <v>21350</v>
      </c>
      <c r="O28">
        <v>39.125999999999998</v>
      </c>
      <c r="P28">
        <v>19.896999999999998</v>
      </c>
      <c r="Q28">
        <v>0</v>
      </c>
      <c r="R28">
        <v>123</v>
      </c>
    </row>
    <row r="29" spans="1:18" x14ac:dyDescent="0.25">
      <c r="A29" t="s">
        <v>34</v>
      </c>
      <c r="B29" s="1">
        <v>50802</v>
      </c>
      <c r="C29">
        <v>1.7330000000000001</v>
      </c>
      <c r="D29">
        <v>1.5609999999999999</v>
      </c>
      <c r="E29">
        <v>0</v>
      </c>
      <c r="F29" s="1">
        <v>15.129</v>
      </c>
      <c r="G29" t="s">
        <v>34</v>
      </c>
      <c r="H29" s="1">
        <v>29452</v>
      </c>
      <c r="I29">
        <v>1.5920000000000001</v>
      </c>
      <c r="J29">
        <v>1.4790000000000001</v>
      </c>
      <c r="K29">
        <v>0</v>
      </c>
      <c r="L29">
        <v>12.544</v>
      </c>
      <c r="M29" t="s">
        <v>34</v>
      </c>
      <c r="N29" s="1">
        <v>21350</v>
      </c>
      <c r="O29">
        <v>1.927</v>
      </c>
      <c r="P29">
        <v>1.6479999999999999</v>
      </c>
      <c r="Q29">
        <v>0</v>
      </c>
      <c r="R29" s="1">
        <v>15.129</v>
      </c>
    </row>
    <row r="30" spans="1:18" x14ac:dyDescent="0.25">
      <c r="A30" t="s">
        <v>35</v>
      </c>
      <c r="B30" s="1">
        <v>50802</v>
      </c>
      <c r="C30" s="2">
        <v>3.0139999999999998</v>
      </c>
      <c r="D30" s="2">
        <v>9.1509999999999998</v>
      </c>
      <c r="E30">
        <v>0</v>
      </c>
      <c r="F30" s="2">
        <v>94</v>
      </c>
      <c r="G30" t="s">
        <v>35</v>
      </c>
      <c r="H30" s="1">
        <v>29452</v>
      </c>
      <c r="I30">
        <v>2.7789999999999999</v>
      </c>
      <c r="J30">
        <v>8.7230000000000008</v>
      </c>
      <c r="K30">
        <v>0</v>
      </c>
      <c r="L30">
        <v>88</v>
      </c>
      <c r="M30" t="s">
        <v>35</v>
      </c>
      <c r="N30" s="1">
        <v>21350</v>
      </c>
      <c r="O30" s="2">
        <v>3.3370000000000002</v>
      </c>
      <c r="P30" s="2">
        <v>9.7010000000000005</v>
      </c>
      <c r="Q30">
        <v>0</v>
      </c>
      <c r="R30" s="2">
        <v>94</v>
      </c>
    </row>
    <row r="31" spans="1:18" x14ac:dyDescent="0.25">
      <c r="A31" t="s">
        <v>18</v>
      </c>
      <c r="B31" s="1">
        <v>50802</v>
      </c>
      <c r="C31" s="2">
        <v>1475.2360000000001</v>
      </c>
      <c r="D31" s="2">
        <v>981.15599999999995</v>
      </c>
      <c r="E31">
        <v>175</v>
      </c>
      <c r="F31" s="2">
        <v>23350</v>
      </c>
      <c r="G31" t="s">
        <v>18</v>
      </c>
      <c r="H31" s="1">
        <v>29452</v>
      </c>
      <c r="I31" s="2">
        <v>1461.9380000000001</v>
      </c>
      <c r="J31">
        <v>949.02800000000002</v>
      </c>
      <c r="K31">
        <v>195</v>
      </c>
      <c r="L31" s="1">
        <v>23350</v>
      </c>
      <c r="M31" t="s">
        <v>18</v>
      </c>
      <c r="N31" s="1">
        <v>21350</v>
      </c>
      <c r="O31" s="2">
        <v>1493.5809999999999</v>
      </c>
      <c r="P31" s="2">
        <v>1023.561</v>
      </c>
      <c r="Q31">
        <v>175</v>
      </c>
      <c r="R31" s="2">
        <v>18919</v>
      </c>
    </row>
    <row r="32" spans="1:18" x14ac:dyDescent="0.25">
      <c r="A32" t="s">
        <v>37</v>
      </c>
      <c r="B32" s="1">
        <v>50802</v>
      </c>
      <c r="C32">
        <v>3.1269999999999998</v>
      </c>
      <c r="D32">
        <v>5.9589999999999996</v>
      </c>
      <c r="E32">
        <v>1.4E-2</v>
      </c>
      <c r="F32" s="2">
        <v>128.91800000000001</v>
      </c>
      <c r="G32" t="s">
        <v>37</v>
      </c>
      <c r="H32" s="1">
        <v>29452</v>
      </c>
      <c r="I32" s="2">
        <v>3.1179999999999999</v>
      </c>
      <c r="J32" s="2">
        <v>5.8819999999999997</v>
      </c>
      <c r="K32">
        <v>1.4E-2</v>
      </c>
      <c r="L32" s="2">
        <v>128.91800000000001</v>
      </c>
      <c r="M32" t="s">
        <v>37</v>
      </c>
      <c r="N32" s="1">
        <v>21350</v>
      </c>
      <c r="O32">
        <v>3.14</v>
      </c>
      <c r="P32">
        <v>6.0640000000000001</v>
      </c>
      <c r="Q32">
        <v>1.4E-2</v>
      </c>
      <c r="R32" s="2">
        <v>111.96899999999999</v>
      </c>
    </row>
    <row r="33" spans="1:18" x14ac:dyDescent="0.25">
      <c r="A33" t="s">
        <v>165</v>
      </c>
      <c r="B33" s="1">
        <v>50802</v>
      </c>
      <c r="C33" s="2">
        <v>2.0840000000000001</v>
      </c>
      <c r="D33" s="2">
        <v>2.44</v>
      </c>
      <c r="E33">
        <v>0</v>
      </c>
      <c r="F33" s="2">
        <v>13.552</v>
      </c>
      <c r="G33" t="s">
        <v>165</v>
      </c>
      <c r="H33" s="1">
        <v>29452</v>
      </c>
      <c r="I33" s="2">
        <v>2.1190000000000002</v>
      </c>
      <c r="J33" s="2">
        <v>2.4830000000000001</v>
      </c>
      <c r="K33">
        <v>0</v>
      </c>
      <c r="L33" s="2">
        <v>13.552</v>
      </c>
      <c r="M33" t="s">
        <v>165</v>
      </c>
      <c r="N33" s="1">
        <v>21350</v>
      </c>
      <c r="O33" s="2">
        <v>2.0369999999999999</v>
      </c>
      <c r="P33" s="2">
        <v>2.3780000000000001</v>
      </c>
      <c r="Q33">
        <v>0</v>
      </c>
      <c r="R33" s="2">
        <v>13.477</v>
      </c>
    </row>
    <row r="34" spans="1:18" x14ac:dyDescent="0.25">
      <c r="A34" t="s">
        <v>39</v>
      </c>
      <c r="B34" s="1">
        <v>50802</v>
      </c>
      <c r="C34" s="2">
        <v>0.42699999999999999</v>
      </c>
      <c r="D34" s="2">
        <v>0.311</v>
      </c>
      <c r="E34">
        <v>0</v>
      </c>
      <c r="F34" s="2">
        <v>3.56</v>
      </c>
      <c r="G34" t="s">
        <v>39</v>
      </c>
      <c r="H34" s="1">
        <v>29452</v>
      </c>
      <c r="I34">
        <v>0.42699999999999999</v>
      </c>
      <c r="J34">
        <v>0.307</v>
      </c>
      <c r="K34">
        <v>0</v>
      </c>
      <c r="L34" s="2">
        <v>3.302</v>
      </c>
      <c r="M34" t="s">
        <v>39</v>
      </c>
      <c r="N34" s="1">
        <v>21350</v>
      </c>
      <c r="O34" s="2">
        <v>0.42799999999999999</v>
      </c>
      <c r="P34" s="2">
        <v>0.317</v>
      </c>
      <c r="Q34">
        <v>0</v>
      </c>
      <c r="R34" s="2">
        <v>3.56</v>
      </c>
    </row>
    <row r="35" spans="1:18" x14ac:dyDescent="0.25">
      <c r="A35" t="s">
        <v>40</v>
      </c>
      <c r="B35" s="1">
        <v>50802</v>
      </c>
      <c r="C35">
        <v>4.117</v>
      </c>
      <c r="D35">
        <v>3.964</v>
      </c>
      <c r="E35">
        <v>0.01</v>
      </c>
      <c r="F35">
        <v>20.997</v>
      </c>
      <c r="G35" t="s">
        <v>40</v>
      </c>
      <c r="H35" s="1">
        <v>29452</v>
      </c>
      <c r="I35" s="2">
        <v>4.0709999999999997</v>
      </c>
      <c r="J35" s="2">
        <v>3.8919999999999999</v>
      </c>
      <c r="K35">
        <v>0.01</v>
      </c>
      <c r="L35" s="2">
        <v>20.997</v>
      </c>
      <c r="M35" t="s">
        <v>40</v>
      </c>
      <c r="N35" s="1">
        <v>21350</v>
      </c>
      <c r="O35">
        <v>4.18</v>
      </c>
      <c r="P35">
        <v>4.0599999999999996</v>
      </c>
      <c r="Q35">
        <v>0.01</v>
      </c>
      <c r="R35">
        <v>20.927</v>
      </c>
    </row>
    <row r="36" spans="1:18" x14ac:dyDescent="0.25">
      <c r="A36" t="s">
        <v>41</v>
      </c>
      <c r="B36" s="1">
        <v>50802</v>
      </c>
      <c r="C36">
        <v>9.0500000000000007</v>
      </c>
      <c r="D36">
        <v>5.6020000000000003</v>
      </c>
      <c r="E36">
        <v>0.99299999999999999</v>
      </c>
      <c r="F36">
        <v>30.986000000000001</v>
      </c>
      <c r="G36" t="s">
        <v>41</v>
      </c>
      <c r="H36" s="1">
        <v>29452</v>
      </c>
      <c r="I36" s="2">
        <v>9.016</v>
      </c>
      <c r="J36" s="2">
        <v>5.601</v>
      </c>
      <c r="K36">
        <v>0.99299999999999999</v>
      </c>
      <c r="L36" s="2">
        <v>30.003</v>
      </c>
      <c r="M36" t="s">
        <v>41</v>
      </c>
      <c r="N36" s="1">
        <v>21350</v>
      </c>
      <c r="O36">
        <v>9.0980000000000008</v>
      </c>
      <c r="P36">
        <v>5.6020000000000003</v>
      </c>
      <c r="Q36">
        <v>0.99299999999999999</v>
      </c>
      <c r="R36">
        <v>30.986000000000001</v>
      </c>
    </row>
    <row r="37" spans="1:18" x14ac:dyDescent="0.25">
      <c r="A37" t="s">
        <v>174</v>
      </c>
      <c r="B37" s="1">
        <v>50802</v>
      </c>
      <c r="C37">
        <v>1.17</v>
      </c>
      <c r="D37">
        <v>4.5019999999999998</v>
      </c>
      <c r="E37">
        <v>1.6E-2</v>
      </c>
      <c r="F37">
        <v>196.49</v>
      </c>
      <c r="G37" t="s">
        <v>174</v>
      </c>
      <c r="H37" s="1">
        <v>29452</v>
      </c>
      <c r="I37">
        <v>1.179</v>
      </c>
      <c r="J37">
        <v>4.633</v>
      </c>
      <c r="K37">
        <v>2.5999999999999999E-2</v>
      </c>
      <c r="L37">
        <v>196.49</v>
      </c>
      <c r="M37" t="s">
        <v>174</v>
      </c>
      <c r="N37" s="1">
        <v>21350</v>
      </c>
      <c r="O37">
        <v>1.1579999999999999</v>
      </c>
      <c r="P37">
        <v>4.3150000000000004</v>
      </c>
      <c r="Q37">
        <v>1.6E-2</v>
      </c>
      <c r="R37">
        <v>196.49</v>
      </c>
    </row>
    <row r="38" spans="1:18" x14ac:dyDescent="0.25">
      <c r="A38" t="s">
        <v>175</v>
      </c>
      <c r="B38" s="1">
        <v>50802</v>
      </c>
      <c r="C38">
        <v>2.2040000000000002</v>
      </c>
      <c r="D38">
        <v>1.589</v>
      </c>
      <c r="E38">
        <v>3.6999999999999998E-2</v>
      </c>
      <c r="F38">
        <v>17.684000000000001</v>
      </c>
      <c r="G38" t="s">
        <v>175</v>
      </c>
      <c r="H38" s="1">
        <v>29452</v>
      </c>
      <c r="I38">
        <v>2.1949999999999998</v>
      </c>
      <c r="J38">
        <v>1.5760000000000001</v>
      </c>
      <c r="K38">
        <v>4.2999999999999997E-2</v>
      </c>
      <c r="L38">
        <v>17.684000000000001</v>
      </c>
      <c r="M38" t="s">
        <v>175</v>
      </c>
      <c r="N38" s="1">
        <v>21350</v>
      </c>
      <c r="O38">
        <v>2.2149999999999999</v>
      </c>
      <c r="P38">
        <v>1.607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50802</v>
      </c>
      <c r="C39">
        <v>2.17</v>
      </c>
      <c r="D39">
        <v>1.514</v>
      </c>
      <c r="E39">
        <v>3.4000000000000002E-2</v>
      </c>
      <c r="F39">
        <v>17.684000000000001</v>
      </c>
      <c r="G39" t="s">
        <v>176</v>
      </c>
      <c r="H39" s="1">
        <v>29452</v>
      </c>
      <c r="I39">
        <v>2.1629999999999998</v>
      </c>
      <c r="J39">
        <v>1.496</v>
      </c>
      <c r="K39">
        <v>3.4000000000000002E-2</v>
      </c>
      <c r="L39">
        <v>17.684000000000001</v>
      </c>
      <c r="M39" t="s">
        <v>176</v>
      </c>
      <c r="N39" s="1">
        <v>21350</v>
      </c>
      <c r="O39">
        <v>2.1800000000000002</v>
      </c>
      <c r="P39">
        <v>1.538</v>
      </c>
      <c r="Q39">
        <v>3.4000000000000002E-2</v>
      </c>
      <c r="R39">
        <v>17.655000000000001</v>
      </c>
    </row>
    <row r="40" spans="1:18" x14ac:dyDescent="0.25">
      <c r="A40" t="s">
        <v>42</v>
      </c>
      <c r="B40" s="1">
        <v>50802</v>
      </c>
      <c r="C40">
        <v>0.24399999999999999</v>
      </c>
      <c r="D40">
        <v>0.17699999999999999</v>
      </c>
      <c r="E40">
        <v>0</v>
      </c>
      <c r="F40">
        <v>0.85</v>
      </c>
      <c r="G40" t="s">
        <v>42</v>
      </c>
      <c r="H40" s="1">
        <v>29452</v>
      </c>
      <c r="I40">
        <v>0.24399999999999999</v>
      </c>
      <c r="J40">
        <v>0.17899999999999999</v>
      </c>
      <c r="K40">
        <v>0</v>
      </c>
      <c r="L40">
        <v>0.85</v>
      </c>
      <c r="M40" t="s">
        <v>42</v>
      </c>
      <c r="N40" s="1">
        <v>21350</v>
      </c>
      <c r="O40">
        <v>0.24399999999999999</v>
      </c>
      <c r="P40">
        <v>0.17399999999999999</v>
      </c>
      <c r="Q40">
        <v>0</v>
      </c>
      <c r="R40">
        <v>0.85</v>
      </c>
    </row>
    <row r="41" spans="1:18" x14ac:dyDescent="0.25">
      <c r="A41" t="s">
        <v>43</v>
      </c>
      <c r="B41" s="1">
        <v>50802</v>
      </c>
      <c r="C41">
        <v>2.1999999999999999E-2</v>
      </c>
      <c r="D41">
        <v>3.4000000000000002E-2</v>
      </c>
      <c r="E41">
        <v>0</v>
      </c>
      <c r="F41">
        <v>0.26100000000000001</v>
      </c>
      <c r="G41" t="s">
        <v>43</v>
      </c>
      <c r="H41" s="1">
        <v>29452</v>
      </c>
      <c r="I41">
        <v>2.1999999999999999E-2</v>
      </c>
      <c r="J41">
        <v>3.5000000000000003E-2</v>
      </c>
      <c r="K41">
        <v>0</v>
      </c>
      <c r="L41">
        <v>0.26100000000000001</v>
      </c>
      <c r="M41" t="s">
        <v>43</v>
      </c>
      <c r="N41" s="1">
        <v>21350</v>
      </c>
      <c r="O41">
        <v>2.1000000000000001E-2</v>
      </c>
      <c r="P41">
        <v>3.4000000000000002E-2</v>
      </c>
      <c r="Q41">
        <v>0</v>
      </c>
      <c r="R41">
        <v>0.26100000000000001</v>
      </c>
    </row>
    <row r="42" spans="1:18" x14ac:dyDescent="0.25">
      <c r="A42" t="s">
        <v>44</v>
      </c>
      <c r="B42" s="1">
        <v>50802</v>
      </c>
      <c r="C42">
        <v>0.43</v>
      </c>
      <c r="D42">
        <v>0.19700000000000001</v>
      </c>
      <c r="E42">
        <v>0</v>
      </c>
      <c r="F42">
        <v>1</v>
      </c>
      <c r="G42" t="s">
        <v>44</v>
      </c>
      <c r="H42" s="1">
        <v>29452</v>
      </c>
      <c r="I42">
        <v>0.43099999999999999</v>
      </c>
      <c r="J42">
        <v>0.19700000000000001</v>
      </c>
      <c r="K42">
        <v>2.0000000000000001E-4</v>
      </c>
      <c r="L42">
        <v>1</v>
      </c>
      <c r="M42" t="s">
        <v>44</v>
      </c>
      <c r="N42" s="1">
        <v>21350</v>
      </c>
      <c r="O42">
        <v>0.42899999999999999</v>
      </c>
      <c r="P42">
        <v>0.19700000000000001</v>
      </c>
      <c r="Q42">
        <v>0</v>
      </c>
      <c r="R42">
        <v>1</v>
      </c>
    </row>
    <row r="43" spans="1:18" x14ac:dyDescent="0.25">
      <c r="A43" t="s">
        <v>45</v>
      </c>
      <c r="B43" s="1">
        <v>50802</v>
      </c>
      <c r="C43">
        <v>6.9000000000000006E-2</v>
      </c>
      <c r="D43">
        <v>0.10100000000000001</v>
      </c>
      <c r="E43">
        <v>0</v>
      </c>
      <c r="F43" s="1">
        <v>0.69499999999999995</v>
      </c>
      <c r="G43" t="s">
        <v>45</v>
      </c>
      <c r="H43" s="1">
        <v>29452</v>
      </c>
      <c r="I43">
        <v>6.9000000000000006E-2</v>
      </c>
      <c r="J43">
        <v>0.1</v>
      </c>
      <c r="K43">
        <v>0</v>
      </c>
      <c r="L43">
        <v>0.69499999999999995</v>
      </c>
      <c r="M43" t="s">
        <v>45</v>
      </c>
      <c r="N43" s="1">
        <v>21350</v>
      </c>
      <c r="O43">
        <v>7.0000000000000007E-2</v>
      </c>
      <c r="P43">
        <v>0.10299999999999999</v>
      </c>
      <c r="Q43">
        <v>0</v>
      </c>
      <c r="R43" s="1">
        <v>0.69499999999999995</v>
      </c>
    </row>
    <row r="44" spans="1:18" x14ac:dyDescent="0.25">
      <c r="A44" t="s">
        <v>46</v>
      </c>
      <c r="B44" s="1">
        <v>50802</v>
      </c>
      <c r="C44">
        <v>0.88</v>
      </c>
      <c r="D44">
        <v>0.16400000000000001</v>
      </c>
      <c r="E44">
        <v>4.0000000000000002E-4</v>
      </c>
      <c r="F44">
        <v>1</v>
      </c>
      <c r="G44" t="s">
        <v>46</v>
      </c>
      <c r="H44" s="1">
        <v>29452</v>
      </c>
      <c r="I44">
        <v>0.88100000000000001</v>
      </c>
      <c r="J44">
        <v>0.16700000000000001</v>
      </c>
      <c r="K44">
        <v>4.0000000000000002E-4</v>
      </c>
      <c r="L44">
        <v>1</v>
      </c>
      <c r="M44" t="s">
        <v>46</v>
      </c>
      <c r="N44" s="1">
        <v>21350</v>
      </c>
      <c r="O44">
        <v>0.878</v>
      </c>
      <c r="P44">
        <v>0.161</v>
      </c>
      <c r="Q44">
        <v>0.107</v>
      </c>
      <c r="R44">
        <v>1</v>
      </c>
    </row>
    <row r="45" spans="1:18" x14ac:dyDescent="0.25">
      <c r="A45" t="s">
        <v>47</v>
      </c>
      <c r="B45" s="1">
        <v>50802</v>
      </c>
      <c r="C45">
        <v>0.11899999999999999</v>
      </c>
      <c r="D45">
        <v>0.16300000000000001</v>
      </c>
      <c r="E45">
        <v>0</v>
      </c>
      <c r="F45">
        <v>0.89300000000000002</v>
      </c>
      <c r="G45" t="s">
        <v>47</v>
      </c>
      <c r="H45" s="1">
        <v>29452</v>
      </c>
      <c r="I45">
        <v>0.11799999999999999</v>
      </c>
      <c r="J45">
        <v>0.16500000000000001</v>
      </c>
      <c r="K45">
        <v>0</v>
      </c>
      <c r="L45">
        <v>0.89300000000000002</v>
      </c>
      <c r="M45" t="s">
        <v>47</v>
      </c>
      <c r="N45" s="1">
        <v>21350</v>
      </c>
      <c r="O45">
        <v>0.12</v>
      </c>
      <c r="P45">
        <v>0.159</v>
      </c>
      <c r="Q45">
        <v>0</v>
      </c>
      <c r="R45">
        <v>0.89300000000000002</v>
      </c>
    </row>
    <row r="46" spans="1:18" x14ac:dyDescent="0.25">
      <c r="A46" t="s">
        <v>48</v>
      </c>
      <c r="B46" s="1">
        <v>50802</v>
      </c>
      <c r="C46" s="2">
        <v>0.66400000000000003</v>
      </c>
      <c r="D46" s="2">
        <v>0.20499999999999999</v>
      </c>
      <c r="E46" s="2">
        <v>0</v>
      </c>
      <c r="F46" s="2">
        <v>1</v>
      </c>
      <c r="G46" t="s">
        <v>48</v>
      </c>
      <c r="H46" s="1">
        <v>29452</v>
      </c>
      <c r="I46">
        <v>0.66600000000000004</v>
      </c>
      <c r="J46">
        <v>0.20399999999999999</v>
      </c>
      <c r="K46">
        <v>4.0000000000000002E-4</v>
      </c>
      <c r="L46">
        <v>1</v>
      </c>
      <c r="M46" t="s">
        <v>48</v>
      </c>
      <c r="N46" s="1">
        <v>21350</v>
      </c>
      <c r="O46" s="2">
        <v>0.66</v>
      </c>
      <c r="P46" s="2">
        <v>0.20699999999999999</v>
      </c>
      <c r="Q46" s="2">
        <v>0</v>
      </c>
      <c r="R46" s="2">
        <v>1</v>
      </c>
    </row>
    <row r="47" spans="1:18" x14ac:dyDescent="0.25">
      <c r="A47" t="s">
        <v>49</v>
      </c>
      <c r="B47" s="1">
        <v>50802</v>
      </c>
      <c r="C47" s="2">
        <v>0.33500000000000002</v>
      </c>
      <c r="D47" s="2">
        <v>0.20499999999999999</v>
      </c>
      <c r="E47" s="2">
        <v>0</v>
      </c>
      <c r="F47" s="2">
        <v>1</v>
      </c>
      <c r="G47" t="s">
        <v>49</v>
      </c>
      <c r="H47" s="1">
        <v>29452</v>
      </c>
      <c r="I47" s="2">
        <v>0.33300000000000002</v>
      </c>
      <c r="J47" s="2">
        <v>0.20300000000000001</v>
      </c>
      <c r="K47" s="2">
        <v>0</v>
      </c>
      <c r="L47" s="2">
        <v>0.98599999999999999</v>
      </c>
      <c r="M47" t="s">
        <v>49</v>
      </c>
      <c r="N47" s="1">
        <v>21350</v>
      </c>
      <c r="O47" s="2">
        <v>0.33900000000000002</v>
      </c>
      <c r="P47" s="2">
        <v>0.20699999999999999</v>
      </c>
      <c r="Q47" s="2">
        <v>0</v>
      </c>
      <c r="R47" s="2">
        <v>1</v>
      </c>
    </row>
    <row r="48" spans="1:18" x14ac:dyDescent="0.25">
      <c r="A48" t="s">
        <v>50</v>
      </c>
      <c r="B48" s="1">
        <v>50802</v>
      </c>
      <c r="C48">
        <v>17.946999999999999</v>
      </c>
      <c r="D48">
        <v>47.262999999999998</v>
      </c>
      <c r="E48">
        <v>0</v>
      </c>
      <c r="F48" s="1">
        <v>1000</v>
      </c>
      <c r="G48" t="s">
        <v>50</v>
      </c>
      <c r="H48" s="1">
        <v>29452</v>
      </c>
      <c r="I48" s="2">
        <v>17.66</v>
      </c>
      <c r="J48" s="2">
        <v>45.462000000000003</v>
      </c>
      <c r="K48" s="2">
        <v>0</v>
      </c>
      <c r="L48" s="2">
        <v>667</v>
      </c>
      <c r="M48" t="s">
        <v>50</v>
      </c>
      <c r="N48" s="1">
        <v>21350</v>
      </c>
      <c r="O48">
        <v>18.343</v>
      </c>
      <c r="P48">
        <v>49.639000000000003</v>
      </c>
      <c r="Q48">
        <v>0</v>
      </c>
      <c r="R48" s="1">
        <v>1000</v>
      </c>
    </row>
    <row r="49" spans="1:18" x14ac:dyDescent="0.25">
      <c r="A49" t="s">
        <v>51</v>
      </c>
      <c r="B49" s="1">
        <v>50802</v>
      </c>
      <c r="C49" s="2">
        <v>0.71299999999999997</v>
      </c>
      <c r="D49" s="2">
        <v>1.5449999999999999</v>
      </c>
      <c r="E49" s="2">
        <v>0</v>
      </c>
      <c r="F49" s="2">
        <v>36</v>
      </c>
      <c r="G49" t="s">
        <v>51</v>
      </c>
      <c r="H49" s="1">
        <v>29452</v>
      </c>
      <c r="I49" s="2">
        <v>0.72199999999999998</v>
      </c>
      <c r="J49" s="2">
        <v>1.585</v>
      </c>
      <c r="K49" s="2">
        <v>0</v>
      </c>
      <c r="L49" s="2">
        <v>36</v>
      </c>
      <c r="M49" t="s">
        <v>51</v>
      </c>
      <c r="N49" s="1">
        <v>21350</v>
      </c>
      <c r="O49" s="2">
        <v>0.7</v>
      </c>
      <c r="P49" s="2">
        <v>1.488</v>
      </c>
      <c r="Q49" s="2">
        <v>0</v>
      </c>
      <c r="R49" s="2">
        <v>23</v>
      </c>
    </row>
    <row r="50" spans="1:18" x14ac:dyDescent="0.25">
      <c r="A50" t="s">
        <v>52</v>
      </c>
      <c r="B50" s="1">
        <v>50802</v>
      </c>
      <c r="C50" s="2">
        <v>0.4</v>
      </c>
      <c r="D50" s="2">
        <v>0.49</v>
      </c>
      <c r="E50" s="2">
        <v>0</v>
      </c>
      <c r="F50" s="2">
        <v>1</v>
      </c>
      <c r="G50" t="s">
        <v>52</v>
      </c>
      <c r="H50" s="1">
        <v>29452</v>
      </c>
      <c r="I50" s="2">
        <v>0.377</v>
      </c>
      <c r="J50" s="2">
        <v>0.48499999999999999</v>
      </c>
      <c r="K50" s="2">
        <v>0</v>
      </c>
      <c r="L50" s="2">
        <v>1</v>
      </c>
      <c r="M50" t="s">
        <v>52</v>
      </c>
      <c r="N50" s="1">
        <v>21350</v>
      </c>
      <c r="O50" s="2">
        <v>0.433</v>
      </c>
      <c r="P50" s="2">
        <v>0.495</v>
      </c>
      <c r="Q50" s="2">
        <v>0</v>
      </c>
      <c r="R50" s="2">
        <v>1</v>
      </c>
    </row>
    <row r="51" spans="1:18" x14ac:dyDescent="0.25">
      <c r="A51" t="s">
        <v>53</v>
      </c>
      <c r="B51" s="1">
        <v>50802</v>
      </c>
      <c r="C51" s="2">
        <v>2361405</v>
      </c>
      <c r="D51" s="2">
        <v>7588.5940000000001</v>
      </c>
      <c r="E51" s="2">
        <v>2350907</v>
      </c>
      <c r="F51" s="2">
        <v>2400056</v>
      </c>
      <c r="G51" t="s">
        <v>53</v>
      </c>
      <c r="H51" s="1">
        <v>29452</v>
      </c>
      <c r="I51" s="2">
        <v>2361409</v>
      </c>
      <c r="J51" s="2">
        <v>7527.8590000000004</v>
      </c>
      <c r="K51" s="2">
        <v>2350907</v>
      </c>
      <c r="L51" s="2">
        <v>2400056</v>
      </c>
      <c r="M51" t="s">
        <v>53</v>
      </c>
      <c r="N51" s="1">
        <v>21350</v>
      </c>
      <c r="O51" s="2">
        <v>2361399</v>
      </c>
      <c r="P51" s="2">
        <v>7671.7610000000004</v>
      </c>
      <c r="Q51" s="2">
        <v>2350907</v>
      </c>
      <c r="R51" s="2">
        <v>2400056</v>
      </c>
    </row>
    <row r="52" spans="1:18" x14ac:dyDescent="0.25">
      <c r="A52" t="s">
        <v>54</v>
      </c>
      <c r="B52" s="1">
        <v>50802</v>
      </c>
      <c r="C52" s="2">
        <v>612753.19999999995</v>
      </c>
      <c r="D52" s="2">
        <v>13270.06</v>
      </c>
      <c r="E52" s="2">
        <v>579824.19999999995</v>
      </c>
      <c r="F52" s="2">
        <v>638667.69999999995</v>
      </c>
      <c r="G52" t="s">
        <v>54</v>
      </c>
      <c r="H52" s="1">
        <v>29452</v>
      </c>
      <c r="I52" s="2">
        <v>612575.6</v>
      </c>
      <c r="J52" s="2">
        <v>13148.34</v>
      </c>
      <c r="K52" s="2">
        <v>579824.19999999995</v>
      </c>
      <c r="L52" s="2">
        <v>638667.69999999995</v>
      </c>
      <c r="M52" t="s">
        <v>54</v>
      </c>
      <c r="N52" s="1">
        <v>21350</v>
      </c>
      <c r="O52" s="2">
        <v>612998.30000000005</v>
      </c>
      <c r="P52" s="2">
        <v>13432.62</v>
      </c>
      <c r="Q52" s="2">
        <v>579905.6</v>
      </c>
      <c r="R52" s="2">
        <v>638597.19999999995</v>
      </c>
    </row>
    <row r="53" spans="1:18" x14ac:dyDescent="0.25">
      <c r="A53" t="s">
        <v>55</v>
      </c>
      <c r="B53" s="1">
        <v>50802</v>
      </c>
      <c r="C53">
        <v>2E-3</v>
      </c>
      <c r="D53">
        <v>4.2999999999999997E-2</v>
      </c>
      <c r="E53">
        <v>0</v>
      </c>
      <c r="F53">
        <v>1</v>
      </c>
      <c r="G53" t="s">
        <v>55</v>
      </c>
      <c r="H53" s="1">
        <v>29452</v>
      </c>
      <c r="I53">
        <v>0</v>
      </c>
      <c r="J53">
        <v>0</v>
      </c>
      <c r="K53">
        <v>0</v>
      </c>
      <c r="L53">
        <v>0</v>
      </c>
      <c r="M53" t="s">
        <v>55</v>
      </c>
      <c r="N53" s="1">
        <v>21350</v>
      </c>
      <c r="O53">
        <v>4.0000000000000001E-3</v>
      </c>
      <c r="P53">
        <v>6.6000000000000003E-2</v>
      </c>
      <c r="Q53">
        <v>0</v>
      </c>
      <c r="R53">
        <v>1</v>
      </c>
    </row>
    <row r="54" spans="1:18" x14ac:dyDescent="0.25">
      <c r="A54" t="s">
        <v>56</v>
      </c>
      <c r="B54" s="1">
        <v>50802</v>
      </c>
      <c r="C54" s="2">
        <v>0.54600000000000004</v>
      </c>
      <c r="D54">
        <v>0.498</v>
      </c>
      <c r="E54" s="1">
        <v>0</v>
      </c>
      <c r="F54" s="1">
        <v>1</v>
      </c>
      <c r="G54" t="s">
        <v>56</v>
      </c>
      <c r="H54" s="1">
        <v>29452</v>
      </c>
      <c r="I54">
        <v>0.54900000000000004</v>
      </c>
      <c r="J54">
        <v>0.498</v>
      </c>
      <c r="K54">
        <v>0</v>
      </c>
      <c r="L54">
        <v>1</v>
      </c>
      <c r="M54" t="s">
        <v>56</v>
      </c>
      <c r="N54" s="1">
        <v>21350</v>
      </c>
      <c r="O54" s="2">
        <v>0.54100000000000004</v>
      </c>
      <c r="P54">
        <v>0.498</v>
      </c>
      <c r="Q54" s="1">
        <v>0</v>
      </c>
      <c r="R54" s="1">
        <v>1</v>
      </c>
    </row>
    <row r="55" spans="1:18" x14ac:dyDescent="0.25">
      <c r="A55" t="s">
        <v>57</v>
      </c>
      <c r="B55" s="1">
        <v>50802</v>
      </c>
      <c r="C55">
        <v>0.45300000000000001</v>
      </c>
      <c r="D55">
        <v>0.498</v>
      </c>
      <c r="E55">
        <v>0</v>
      </c>
      <c r="F55">
        <v>1</v>
      </c>
      <c r="G55" t="s">
        <v>57</v>
      </c>
      <c r="H55" s="1">
        <v>29452</v>
      </c>
      <c r="I55" s="2">
        <v>0.45100000000000001</v>
      </c>
      <c r="J55">
        <v>0.498</v>
      </c>
      <c r="K55" s="1">
        <v>0</v>
      </c>
      <c r="L55" s="1">
        <v>1</v>
      </c>
      <c r="M55" t="s">
        <v>57</v>
      </c>
      <c r="N55" s="1">
        <v>21350</v>
      </c>
      <c r="O55">
        <v>0.45500000000000002</v>
      </c>
      <c r="P55">
        <v>0.498</v>
      </c>
      <c r="Q55">
        <v>0</v>
      </c>
      <c r="R55">
        <v>1</v>
      </c>
    </row>
    <row r="56" spans="1:18" x14ac:dyDescent="0.25">
      <c r="A56" t="s">
        <v>58</v>
      </c>
      <c r="B56" s="1">
        <v>50802</v>
      </c>
      <c r="C56">
        <v>0.33900000000000002</v>
      </c>
      <c r="D56">
        <v>0.47299999999999998</v>
      </c>
      <c r="E56">
        <v>0</v>
      </c>
      <c r="F56">
        <v>1</v>
      </c>
      <c r="G56" t="s">
        <v>58</v>
      </c>
      <c r="H56" s="1">
        <v>29452</v>
      </c>
      <c r="I56">
        <v>0.34300000000000003</v>
      </c>
      <c r="J56">
        <v>0.47499999999999998</v>
      </c>
      <c r="K56">
        <v>0</v>
      </c>
      <c r="L56">
        <v>1</v>
      </c>
      <c r="M56" t="s">
        <v>58</v>
      </c>
      <c r="N56" s="1">
        <v>21350</v>
      </c>
      <c r="O56">
        <v>0.33300000000000002</v>
      </c>
      <c r="P56">
        <v>0.47099999999999997</v>
      </c>
      <c r="Q56">
        <v>0</v>
      </c>
      <c r="R56">
        <v>1</v>
      </c>
    </row>
    <row r="57" spans="1:18" x14ac:dyDescent="0.25">
      <c r="A57" t="s">
        <v>59</v>
      </c>
      <c r="B57" s="1">
        <v>50802</v>
      </c>
      <c r="C57" s="2">
        <v>0.34699999999999998</v>
      </c>
      <c r="D57">
        <v>0.47599999999999998</v>
      </c>
      <c r="E57" s="1">
        <v>0</v>
      </c>
      <c r="F57" s="1">
        <v>1</v>
      </c>
      <c r="G57" t="s">
        <v>59</v>
      </c>
      <c r="H57" s="1">
        <v>29452</v>
      </c>
      <c r="I57">
        <v>0.34899999999999998</v>
      </c>
      <c r="J57">
        <v>0.47699999999999998</v>
      </c>
      <c r="K57">
        <v>0</v>
      </c>
      <c r="L57">
        <v>1</v>
      </c>
      <c r="M57" t="s">
        <v>59</v>
      </c>
      <c r="N57" s="1">
        <v>21350</v>
      </c>
      <c r="O57" s="2">
        <v>0.34399999999999997</v>
      </c>
      <c r="P57">
        <v>0.47499999999999998</v>
      </c>
      <c r="Q57" s="1">
        <v>0</v>
      </c>
      <c r="R57" s="1">
        <v>1</v>
      </c>
    </row>
    <row r="58" spans="1:18" x14ac:dyDescent="0.25">
      <c r="A58" t="s">
        <v>60</v>
      </c>
      <c r="B58" s="1">
        <v>50802</v>
      </c>
      <c r="C58" s="2">
        <v>0.314</v>
      </c>
      <c r="D58">
        <v>0.46400000000000002</v>
      </c>
      <c r="E58" s="1">
        <v>0</v>
      </c>
      <c r="F58" s="1">
        <v>1</v>
      </c>
      <c r="G58" t="s">
        <v>60</v>
      </c>
      <c r="H58" s="1">
        <v>29452</v>
      </c>
      <c r="I58" s="2">
        <v>0.307</v>
      </c>
      <c r="J58">
        <v>0.46100000000000002</v>
      </c>
      <c r="K58" s="1">
        <v>0</v>
      </c>
      <c r="L58" s="1">
        <v>1</v>
      </c>
      <c r="M58" t="s">
        <v>60</v>
      </c>
      <c r="N58" s="1">
        <v>21350</v>
      </c>
      <c r="O58" s="2">
        <v>0.32300000000000001</v>
      </c>
      <c r="P58">
        <v>0.46800000000000003</v>
      </c>
      <c r="Q58" s="1">
        <v>0</v>
      </c>
      <c r="R58" s="1">
        <v>1</v>
      </c>
    </row>
    <row r="59" spans="1:18" x14ac:dyDescent="0.25">
      <c r="A59" t="s">
        <v>61</v>
      </c>
      <c r="B59" s="1">
        <v>50802</v>
      </c>
      <c r="C59" s="2">
        <v>2019.0309999999999</v>
      </c>
      <c r="D59">
        <v>2.0110000000000001</v>
      </c>
      <c r="E59" s="1">
        <v>2016</v>
      </c>
      <c r="F59" s="1">
        <v>2023</v>
      </c>
      <c r="G59" t="s">
        <v>61</v>
      </c>
      <c r="H59" s="1">
        <v>29452</v>
      </c>
      <c r="I59" s="2">
        <v>2017.558</v>
      </c>
      <c r="J59">
        <v>1.17</v>
      </c>
      <c r="K59" s="1">
        <v>2016</v>
      </c>
      <c r="L59" s="1">
        <v>2020</v>
      </c>
      <c r="M59" t="s">
        <v>61</v>
      </c>
      <c r="N59" s="1">
        <v>21350</v>
      </c>
      <c r="O59" s="2">
        <v>2021.0619999999999</v>
      </c>
      <c r="P59">
        <v>0.78900000000000003</v>
      </c>
      <c r="Q59" s="1">
        <v>2020</v>
      </c>
      <c r="R59" s="1">
        <v>2023</v>
      </c>
    </row>
    <row r="60" spans="1:18" x14ac:dyDescent="0.25">
      <c r="A60" t="s">
        <v>62</v>
      </c>
      <c r="B60" s="1">
        <v>50802</v>
      </c>
      <c r="C60">
        <v>0.45400000000000001</v>
      </c>
      <c r="D60">
        <v>0.498</v>
      </c>
      <c r="E60">
        <v>0</v>
      </c>
      <c r="F60">
        <v>1</v>
      </c>
      <c r="G60" t="s">
        <v>62</v>
      </c>
      <c r="H60" s="1">
        <v>29452</v>
      </c>
      <c r="I60">
        <v>0.45200000000000001</v>
      </c>
      <c r="J60">
        <v>0.498</v>
      </c>
      <c r="K60">
        <v>0</v>
      </c>
      <c r="L60">
        <v>1</v>
      </c>
      <c r="M60" t="s">
        <v>62</v>
      </c>
      <c r="N60" s="1">
        <v>21350</v>
      </c>
      <c r="O60">
        <v>0.45700000000000002</v>
      </c>
      <c r="P60">
        <v>0.498</v>
      </c>
      <c r="Q60">
        <v>0</v>
      </c>
      <c r="R60">
        <v>1</v>
      </c>
    </row>
    <row r="61" spans="1:18" x14ac:dyDescent="0.25">
      <c r="A61" t="s">
        <v>63</v>
      </c>
      <c r="B61" s="1">
        <v>50802</v>
      </c>
      <c r="C61">
        <v>8.0000000000000002E-3</v>
      </c>
      <c r="D61">
        <v>8.8999999999999996E-2</v>
      </c>
      <c r="E61">
        <v>0</v>
      </c>
      <c r="F61">
        <v>1</v>
      </c>
      <c r="G61" t="s">
        <v>63</v>
      </c>
      <c r="H61" s="1">
        <v>29452</v>
      </c>
      <c r="I61">
        <v>8.0000000000000002E-3</v>
      </c>
      <c r="J61">
        <v>8.8999999999999996E-2</v>
      </c>
      <c r="K61">
        <v>0</v>
      </c>
      <c r="L61">
        <v>1</v>
      </c>
      <c r="M61" t="s">
        <v>63</v>
      </c>
      <c r="N61" s="1">
        <v>21350</v>
      </c>
      <c r="O61">
        <v>8.0000000000000002E-3</v>
      </c>
      <c r="P61">
        <v>8.8999999999999996E-2</v>
      </c>
      <c r="Q61">
        <v>0</v>
      </c>
      <c r="R61">
        <v>1</v>
      </c>
    </row>
    <row r="62" spans="1:18" x14ac:dyDescent="0.25">
      <c r="A62" t="s">
        <v>64</v>
      </c>
      <c r="B62" s="1">
        <v>50802</v>
      </c>
      <c r="C62">
        <v>2.9000000000000001E-2</v>
      </c>
      <c r="D62">
        <v>0.16800000000000001</v>
      </c>
      <c r="E62">
        <v>0</v>
      </c>
      <c r="F62">
        <v>1</v>
      </c>
      <c r="G62" t="s">
        <v>64</v>
      </c>
      <c r="H62" s="1">
        <v>29452</v>
      </c>
      <c r="I62">
        <v>2.7E-2</v>
      </c>
      <c r="J62">
        <v>0.16300000000000001</v>
      </c>
      <c r="K62">
        <v>0</v>
      </c>
      <c r="L62">
        <v>1</v>
      </c>
      <c r="M62" t="s">
        <v>64</v>
      </c>
      <c r="N62" s="1">
        <v>21350</v>
      </c>
      <c r="O62">
        <v>3.1E-2</v>
      </c>
      <c r="P62">
        <v>0.17399999999999999</v>
      </c>
      <c r="Q62">
        <v>0</v>
      </c>
      <c r="R62">
        <v>1</v>
      </c>
    </row>
    <row r="63" spans="1:18" x14ac:dyDescent="0.25">
      <c r="A63" t="s">
        <v>65</v>
      </c>
      <c r="B63" s="1">
        <v>50802</v>
      </c>
      <c r="C63">
        <v>0.159</v>
      </c>
      <c r="D63">
        <v>0.36599999999999999</v>
      </c>
      <c r="E63">
        <v>0</v>
      </c>
      <c r="F63">
        <v>1</v>
      </c>
      <c r="G63" t="s">
        <v>65</v>
      </c>
      <c r="H63" s="1">
        <v>29452</v>
      </c>
      <c r="I63">
        <v>0.16400000000000001</v>
      </c>
      <c r="J63">
        <v>0.37</v>
      </c>
      <c r="K63">
        <v>0</v>
      </c>
      <c r="L63">
        <v>1</v>
      </c>
      <c r="M63" t="s">
        <v>65</v>
      </c>
      <c r="N63" s="1">
        <v>21350</v>
      </c>
      <c r="O63">
        <v>0.153</v>
      </c>
      <c r="P63">
        <v>0.36</v>
      </c>
      <c r="Q63">
        <v>0</v>
      </c>
      <c r="R63">
        <v>1</v>
      </c>
    </row>
    <row r="64" spans="1:18" x14ac:dyDescent="0.25">
      <c r="A64" t="s">
        <v>66</v>
      </c>
      <c r="B64" s="1">
        <v>50802</v>
      </c>
      <c r="C64">
        <v>0.16200000000000001</v>
      </c>
      <c r="D64">
        <v>0.36899999999999999</v>
      </c>
      <c r="E64">
        <v>0</v>
      </c>
      <c r="F64">
        <v>1</v>
      </c>
      <c r="G64" t="s">
        <v>66</v>
      </c>
      <c r="H64" s="1">
        <v>29452</v>
      </c>
      <c r="I64">
        <v>0.156</v>
      </c>
      <c r="J64">
        <v>0.36299999999999999</v>
      </c>
      <c r="K64">
        <v>0</v>
      </c>
      <c r="L64">
        <v>1</v>
      </c>
      <c r="M64" t="s">
        <v>66</v>
      </c>
      <c r="N64" s="1">
        <v>21350</v>
      </c>
      <c r="O64">
        <v>0.17</v>
      </c>
      <c r="P64">
        <v>0.376</v>
      </c>
      <c r="Q64">
        <v>0</v>
      </c>
      <c r="R64">
        <v>1</v>
      </c>
    </row>
    <row r="65" spans="1:18" x14ac:dyDescent="0.25">
      <c r="A65" t="s">
        <v>67</v>
      </c>
      <c r="B65" s="1">
        <v>50802</v>
      </c>
      <c r="C65">
        <v>3.5999999999999997E-2</v>
      </c>
      <c r="D65">
        <v>0.187</v>
      </c>
      <c r="E65">
        <v>0</v>
      </c>
      <c r="F65">
        <v>1</v>
      </c>
      <c r="G65" t="s">
        <v>67</v>
      </c>
      <c r="H65" s="1">
        <v>29452</v>
      </c>
      <c r="I65">
        <v>3.6999999999999998E-2</v>
      </c>
      <c r="J65">
        <v>0.188</v>
      </c>
      <c r="K65">
        <v>0</v>
      </c>
      <c r="L65">
        <v>1</v>
      </c>
      <c r="M65" t="s">
        <v>67</v>
      </c>
      <c r="N65" s="1">
        <v>21350</v>
      </c>
      <c r="O65">
        <v>3.5000000000000003E-2</v>
      </c>
      <c r="P65">
        <v>0.185</v>
      </c>
      <c r="Q65">
        <v>0</v>
      </c>
      <c r="R65">
        <v>1</v>
      </c>
    </row>
    <row r="66" spans="1:18" x14ac:dyDescent="0.25">
      <c r="A66" t="s">
        <v>68</v>
      </c>
      <c r="B66" s="1">
        <v>50802</v>
      </c>
      <c r="C66">
        <v>0.121</v>
      </c>
      <c r="D66">
        <v>0.32600000000000001</v>
      </c>
      <c r="E66">
        <v>0</v>
      </c>
      <c r="F66">
        <v>1</v>
      </c>
      <c r="G66" t="s">
        <v>68</v>
      </c>
      <c r="H66" s="1">
        <v>29452</v>
      </c>
      <c r="I66">
        <v>0.123</v>
      </c>
      <c r="J66">
        <v>0.32800000000000001</v>
      </c>
      <c r="K66">
        <v>0</v>
      </c>
      <c r="L66">
        <v>1</v>
      </c>
      <c r="M66" t="s">
        <v>68</v>
      </c>
      <c r="N66" s="1">
        <v>21350</v>
      </c>
      <c r="O66">
        <v>0.11899999999999999</v>
      </c>
      <c r="P66">
        <v>0.32300000000000001</v>
      </c>
      <c r="Q66">
        <v>0</v>
      </c>
      <c r="R66">
        <v>1</v>
      </c>
    </row>
    <row r="67" spans="1:18" x14ac:dyDescent="0.25">
      <c r="A67" t="s">
        <v>69</v>
      </c>
      <c r="B67" s="1">
        <v>50802</v>
      </c>
      <c r="C67">
        <v>0.03</v>
      </c>
      <c r="D67">
        <v>0.17100000000000001</v>
      </c>
      <c r="E67">
        <v>0</v>
      </c>
      <c r="F67">
        <v>1</v>
      </c>
      <c r="G67" t="s">
        <v>69</v>
      </c>
      <c r="H67" s="1">
        <v>29452</v>
      </c>
      <c r="I67">
        <v>3.3000000000000002E-2</v>
      </c>
      <c r="J67">
        <v>0.17799999999999999</v>
      </c>
      <c r="K67">
        <v>0</v>
      </c>
      <c r="L67">
        <v>1</v>
      </c>
      <c r="M67" t="s">
        <v>69</v>
      </c>
      <c r="N67" s="1">
        <v>21350</v>
      </c>
      <c r="O67">
        <v>2.7E-2</v>
      </c>
      <c r="P67">
        <v>0.16200000000000001</v>
      </c>
      <c r="Q67">
        <v>0</v>
      </c>
      <c r="R67">
        <v>1</v>
      </c>
    </row>
    <row r="68" spans="1:18" x14ac:dyDescent="0.25">
      <c r="A68" t="s">
        <v>70</v>
      </c>
      <c r="B68" s="1">
        <v>50802</v>
      </c>
      <c r="C68">
        <v>0.191</v>
      </c>
      <c r="D68">
        <v>0.39300000000000002</v>
      </c>
      <c r="E68">
        <v>0</v>
      </c>
      <c r="F68">
        <v>1</v>
      </c>
      <c r="G68" t="s">
        <v>70</v>
      </c>
      <c r="H68" s="1">
        <v>29452</v>
      </c>
      <c r="I68">
        <v>0.188</v>
      </c>
      <c r="J68">
        <v>0.39100000000000001</v>
      </c>
      <c r="K68">
        <v>0</v>
      </c>
      <c r="L68">
        <v>1</v>
      </c>
      <c r="M68" t="s">
        <v>70</v>
      </c>
      <c r="N68" s="1">
        <v>21350</v>
      </c>
      <c r="O68">
        <v>0.19600000000000001</v>
      </c>
      <c r="P68">
        <v>0.39700000000000002</v>
      </c>
      <c r="Q68">
        <v>0</v>
      </c>
      <c r="R68">
        <v>1</v>
      </c>
    </row>
    <row r="69" spans="1:18" x14ac:dyDescent="0.25">
      <c r="A69" t="s">
        <v>71</v>
      </c>
      <c r="B69" s="1">
        <v>50802</v>
      </c>
      <c r="C69">
        <v>0.33900000000000002</v>
      </c>
      <c r="D69">
        <v>0.47399999999999998</v>
      </c>
      <c r="E69">
        <v>0</v>
      </c>
      <c r="F69">
        <v>1</v>
      </c>
      <c r="G69" t="s">
        <v>71</v>
      </c>
      <c r="H69" s="1">
        <v>29452</v>
      </c>
      <c r="I69">
        <v>0.35899999999999999</v>
      </c>
      <c r="J69">
        <v>0.48</v>
      </c>
      <c r="K69">
        <v>0</v>
      </c>
      <c r="L69">
        <v>1</v>
      </c>
      <c r="M69" t="s">
        <v>71</v>
      </c>
      <c r="N69" s="1">
        <v>21350</v>
      </c>
      <c r="O69">
        <v>0.313</v>
      </c>
      <c r="P69">
        <v>0.46400000000000002</v>
      </c>
      <c r="Q69">
        <v>0</v>
      </c>
      <c r="R69">
        <v>1</v>
      </c>
    </row>
    <row r="70" spans="1:18" x14ac:dyDescent="0.25">
      <c r="A70" t="s">
        <v>72</v>
      </c>
      <c r="B70" s="1">
        <v>50802</v>
      </c>
      <c r="C70">
        <v>0.42199999999999999</v>
      </c>
      <c r="D70">
        <v>0.49399999999999999</v>
      </c>
      <c r="E70">
        <v>0</v>
      </c>
      <c r="F70">
        <v>1</v>
      </c>
      <c r="G70" t="s">
        <v>72</v>
      </c>
      <c r="H70" s="1">
        <v>29452</v>
      </c>
      <c r="I70">
        <v>0.40600000000000003</v>
      </c>
      <c r="J70">
        <v>0.49099999999999999</v>
      </c>
      <c r="K70">
        <v>0</v>
      </c>
      <c r="L70">
        <v>1</v>
      </c>
      <c r="M70" t="s">
        <v>72</v>
      </c>
      <c r="N70" s="1">
        <v>21350</v>
      </c>
      <c r="O70">
        <v>0.44600000000000001</v>
      </c>
      <c r="P70">
        <v>0.497</v>
      </c>
      <c r="Q70">
        <v>0</v>
      </c>
      <c r="R70">
        <v>1</v>
      </c>
    </row>
    <row r="71" spans="1:18" x14ac:dyDescent="0.25">
      <c r="A71" t="s">
        <v>73</v>
      </c>
      <c r="B71" s="1">
        <v>50802</v>
      </c>
      <c r="C71">
        <v>4.7E-2</v>
      </c>
      <c r="D71">
        <v>0.21099999999999999</v>
      </c>
      <c r="E71">
        <v>0</v>
      </c>
      <c r="F71">
        <v>1</v>
      </c>
      <c r="G71" t="s">
        <v>73</v>
      </c>
      <c r="H71" s="1">
        <v>29452</v>
      </c>
      <c r="I71">
        <v>4.8000000000000001E-2</v>
      </c>
      <c r="J71">
        <v>0.214</v>
      </c>
      <c r="K71">
        <v>0</v>
      </c>
      <c r="L71">
        <v>1</v>
      </c>
      <c r="M71" t="s">
        <v>73</v>
      </c>
      <c r="N71" s="1">
        <v>21350</v>
      </c>
      <c r="O71">
        <v>4.4999999999999998E-2</v>
      </c>
      <c r="P71">
        <v>0.20799999999999999</v>
      </c>
      <c r="Q71">
        <v>0</v>
      </c>
      <c r="R71">
        <v>1</v>
      </c>
    </row>
    <row r="72" spans="1:18" x14ac:dyDescent="0.25">
      <c r="A72" t="s">
        <v>166</v>
      </c>
      <c r="B72" s="1">
        <v>50802</v>
      </c>
      <c r="C72">
        <v>5.6000000000000001E-2</v>
      </c>
      <c r="D72">
        <v>0.23</v>
      </c>
      <c r="E72">
        <v>0</v>
      </c>
      <c r="F72">
        <v>1</v>
      </c>
      <c r="G72" t="s">
        <v>166</v>
      </c>
      <c r="H72" s="1">
        <v>29452</v>
      </c>
      <c r="I72">
        <v>5.7000000000000002E-2</v>
      </c>
      <c r="J72">
        <v>0.23200000000000001</v>
      </c>
      <c r="K72">
        <v>0</v>
      </c>
      <c r="L72">
        <v>1</v>
      </c>
      <c r="M72" t="s">
        <v>166</v>
      </c>
      <c r="N72" s="1">
        <v>21350</v>
      </c>
      <c r="O72">
        <v>5.3999999999999999E-2</v>
      </c>
      <c r="P72">
        <v>0.22700000000000001</v>
      </c>
      <c r="Q72">
        <v>0</v>
      </c>
      <c r="R72">
        <v>1</v>
      </c>
    </row>
    <row r="73" spans="1:18" x14ac:dyDescent="0.25">
      <c r="A73" t="s">
        <v>167</v>
      </c>
      <c r="B73" s="1">
        <v>50802</v>
      </c>
      <c r="C73">
        <v>0.255</v>
      </c>
      <c r="D73">
        <v>0.436</v>
      </c>
      <c r="E73">
        <v>0</v>
      </c>
      <c r="F73">
        <v>1</v>
      </c>
      <c r="G73" t="s">
        <v>167</v>
      </c>
      <c r="H73" s="1">
        <v>29452</v>
      </c>
      <c r="I73">
        <v>0.253</v>
      </c>
      <c r="J73">
        <v>0.435</v>
      </c>
      <c r="K73">
        <v>0</v>
      </c>
      <c r="L73">
        <v>1</v>
      </c>
      <c r="M73" t="s">
        <v>167</v>
      </c>
      <c r="N73" s="1">
        <v>21350</v>
      </c>
      <c r="O73">
        <v>0.25700000000000001</v>
      </c>
      <c r="P73">
        <v>0.437</v>
      </c>
      <c r="Q73">
        <v>0</v>
      </c>
      <c r="R73">
        <v>1</v>
      </c>
    </row>
    <row r="74" spans="1:18" x14ac:dyDescent="0.25">
      <c r="A74" t="s">
        <v>168</v>
      </c>
      <c r="B74" s="1">
        <v>50802</v>
      </c>
      <c r="C74">
        <v>0.47299999999999998</v>
      </c>
      <c r="D74">
        <v>0.499</v>
      </c>
      <c r="E74">
        <v>0</v>
      </c>
      <c r="F74">
        <v>1</v>
      </c>
      <c r="G74" t="s">
        <v>168</v>
      </c>
      <c r="H74" s="1">
        <v>29452</v>
      </c>
      <c r="I74">
        <v>0.49099999999999999</v>
      </c>
      <c r="J74">
        <v>0.5</v>
      </c>
      <c r="K74">
        <v>0</v>
      </c>
      <c r="L74">
        <v>1</v>
      </c>
      <c r="M74" t="s">
        <v>168</v>
      </c>
      <c r="N74" s="1">
        <v>21350</v>
      </c>
      <c r="O74">
        <v>0.44900000000000001</v>
      </c>
      <c r="P74">
        <v>0.497</v>
      </c>
      <c r="Q74">
        <v>0</v>
      </c>
      <c r="R74">
        <v>1</v>
      </c>
    </row>
    <row r="75" spans="1:18" x14ac:dyDescent="0.25">
      <c r="A75" t="s">
        <v>169</v>
      </c>
      <c r="B75" s="1">
        <v>50802</v>
      </c>
      <c r="C75">
        <v>0.06</v>
      </c>
      <c r="D75">
        <v>0.23799999999999999</v>
      </c>
      <c r="E75">
        <v>0</v>
      </c>
      <c r="F75">
        <v>1</v>
      </c>
      <c r="G75" t="s">
        <v>169</v>
      </c>
      <c r="H75" s="1">
        <v>29452</v>
      </c>
      <c r="I75">
        <v>5.8000000000000003E-2</v>
      </c>
      <c r="J75">
        <v>0.23300000000000001</v>
      </c>
      <c r="K75">
        <v>0</v>
      </c>
      <c r="L75">
        <v>1</v>
      </c>
      <c r="M75" t="s">
        <v>169</v>
      </c>
      <c r="N75" s="1">
        <v>21350</v>
      </c>
      <c r="O75">
        <v>6.4000000000000001E-2</v>
      </c>
      <c r="P75">
        <v>0.24399999999999999</v>
      </c>
      <c r="Q75">
        <v>0</v>
      </c>
      <c r="R75">
        <v>1</v>
      </c>
    </row>
    <row r="76" spans="1:18" x14ac:dyDescent="0.25">
      <c r="A76" t="s">
        <v>170</v>
      </c>
      <c r="B76" s="1">
        <v>50802</v>
      </c>
      <c r="C76">
        <v>0.11899999999999999</v>
      </c>
      <c r="D76">
        <v>0.32400000000000001</v>
      </c>
      <c r="E76">
        <v>0</v>
      </c>
      <c r="F76">
        <v>1</v>
      </c>
      <c r="G76" t="s">
        <v>170</v>
      </c>
      <c r="H76" s="1">
        <v>29452</v>
      </c>
      <c r="I76">
        <v>0.11</v>
      </c>
      <c r="J76">
        <v>0.313</v>
      </c>
      <c r="K76">
        <v>0</v>
      </c>
      <c r="L76">
        <v>1</v>
      </c>
      <c r="M76" t="s">
        <v>170</v>
      </c>
      <c r="N76" s="1">
        <v>21350</v>
      </c>
      <c r="O76">
        <v>0.13100000000000001</v>
      </c>
      <c r="P76">
        <v>0.33800000000000002</v>
      </c>
      <c r="Q76">
        <v>0</v>
      </c>
      <c r="R76">
        <v>1</v>
      </c>
    </row>
    <row r="77" spans="1:18" x14ac:dyDescent="0.25">
      <c r="A77" t="s">
        <v>171</v>
      </c>
      <c r="B77" s="1">
        <v>50802</v>
      </c>
      <c r="C77">
        <v>3.5999999999999997E-2</v>
      </c>
      <c r="D77">
        <v>0.187</v>
      </c>
      <c r="E77">
        <v>0</v>
      </c>
      <c r="F77">
        <v>1</v>
      </c>
      <c r="G77" t="s">
        <v>171</v>
      </c>
      <c r="H77" s="1">
        <v>29452</v>
      </c>
      <c r="I77">
        <v>3.1E-2</v>
      </c>
      <c r="J77">
        <v>0.17399999999999999</v>
      </c>
      <c r="K77">
        <v>0</v>
      </c>
      <c r="L77">
        <v>1</v>
      </c>
      <c r="M77" t="s">
        <v>171</v>
      </c>
      <c r="N77" s="1">
        <v>21350</v>
      </c>
      <c r="O77">
        <v>4.3999999999999997E-2</v>
      </c>
      <c r="P77">
        <v>0.20499999999999999</v>
      </c>
      <c r="Q77">
        <v>0</v>
      </c>
      <c r="R77">
        <v>1</v>
      </c>
    </row>
    <row r="78" spans="1:18" x14ac:dyDescent="0.25">
      <c r="A78" t="s">
        <v>79</v>
      </c>
      <c r="B78" s="1">
        <v>50802</v>
      </c>
      <c r="C78">
        <v>0.13100000000000001</v>
      </c>
      <c r="D78">
        <v>0.33700000000000002</v>
      </c>
      <c r="E78">
        <v>0</v>
      </c>
      <c r="F78">
        <v>1</v>
      </c>
      <c r="G78" t="s">
        <v>79</v>
      </c>
      <c r="H78" s="1">
        <v>29452</v>
      </c>
      <c r="I78">
        <v>0.13600000000000001</v>
      </c>
      <c r="J78">
        <v>0.34300000000000003</v>
      </c>
      <c r="K78">
        <v>0</v>
      </c>
      <c r="L78">
        <v>1</v>
      </c>
      <c r="M78" t="s">
        <v>79</v>
      </c>
      <c r="N78" s="1">
        <v>21350</v>
      </c>
      <c r="O78">
        <v>0.124</v>
      </c>
      <c r="P78">
        <v>0.32900000000000001</v>
      </c>
      <c r="Q78">
        <v>0</v>
      </c>
      <c r="R78">
        <v>1</v>
      </c>
    </row>
    <row r="79" spans="1:18" x14ac:dyDescent="0.25">
      <c r="A79" t="s">
        <v>80</v>
      </c>
      <c r="B79" s="1">
        <v>50802</v>
      </c>
      <c r="C79">
        <v>6.0000000000000001E-3</v>
      </c>
      <c r="D79">
        <v>7.5999999999999998E-2</v>
      </c>
      <c r="E79">
        <v>0</v>
      </c>
      <c r="F79">
        <v>1</v>
      </c>
      <c r="G79" t="s">
        <v>80</v>
      </c>
      <c r="H79" s="1">
        <v>29452</v>
      </c>
      <c r="I79">
        <v>5.0000000000000001E-3</v>
      </c>
      <c r="J79">
        <v>7.0999999999999994E-2</v>
      </c>
      <c r="K79">
        <v>0</v>
      </c>
      <c r="L79">
        <v>1</v>
      </c>
      <c r="M79" t="s">
        <v>80</v>
      </c>
      <c r="N79" s="1">
        <v>21350</v>
      </c>
      <c r="O79">
        <v>7.0000000000000001E-3</v>
      </c>
      <c r="P79">
        <v>8.1000000000000003E-2</v>
      </c>
      <c r="Q79">
        <v>0</v>
      </c>
      <c r="R79">
        <v>1</v>
      </c>
    </row>
    <row r="80" spans="1:18" x14ac:dyDescent="0.25">
      <c r="A80" t="s">
        <v>81</v>
      </c>
      <c r="B80" s="1">
        <v>50802</v>
      </c>
      <c r="C80">
        <v>2E-3</v>
      </c>
      <c r="D80">
        <v>4.2999999999999997E-2</v>
      </c>
      <c r="E80">
        <v>0</v>
      </c>
      <c r="F80">
        <v>1</v>
      </c>
      <c r="G80" t="s">
        <v>81</v>
      </c>
      <c r="H80" s="1">
        <v>29452</v>
      </c>
      <c r="I80">
        <v>2E-3</v>
      </c>
      <c r="J80">
        <v>4.2000000000000003E-2</v>
      </c>
      <c r="K80">
        <v>0</v>
      </c>
      <c r="L80">
        <v>1</v>
      </c>
      <c r="M80" t="s">
        <v>81</v>
      </c>
      <c r="N80" s="1">
        <v>21350</v>
      </c>
      <c r="O80">
        <v>2E-3</v>
      </c>
      <c r="P80">
        <v>4.2999999999999997E-2</v>
      </c>
      <c r="Q80">
        <v>0</v>
      </c>
      <c r="R80">
        <v>1</v>
      </c>
    </row>
    <row r="81" spans="1:18" x14ac:dyDescent="0.25">
      <c r="A81" t="s">
        <v>82</v>
      </c>
      <c r="B81" s="1">
        <v>50802</v>
      </c>
      <c r="C81">
        <v>4.2000000000000003E-2</v>
      </c>
      <c r="D81">
        <v>0.2</v>
      </c>
      <c r="E81">
        <v>0</v>
      </c>
      <c r="F81">
        <v>1</v>
      </c>
      <c r="G81" t="s">
        <v>82</v>
      </c>
      <c r="H81" s="1">
        <v>29452</v>
      </c>
      <c r="I81">
        <v>4.2000000000000003E-2</v>
      </c>
      <c r="J81">
        <v>0.2</v>
      </c>
      <c r="K81">
        <v>0</v>
      </c>
      <c r="L81">
        <v>1</v>
      </c>
      <c r="M81" t="s">
        <v>82</v>
      </c>
      <c r="N81" s="1">
        <v>21350</v>
      </c>
      <c r="O81">
        <v>4.2000000000000003E-2</v>
      </c>
      <c r="P81">
        <v>0.20200000000000001</v>
      </c>
      <c r="Q81">
        <v>0</v>
      </c>
      <c r="R81">
        <v>1</v>
      </c>
    </row>
    <row r="82" spans="1:18" x14ac:dyDescent="0.25">
      <c r="A82" t="s">
        <v>83</v>
      </c>
      <c r="B82" s="1">
        <v>50802</v>
      </c>
      <c r="C82">
        <v>0.41599999999999998</v>
      </c>
      <c r="D82">
        <v>0.49299999999999999</v>
      </c>
      <c r="E82">
        <v>0</v>
      </c>
      <c r="F82">
        <v>1</v>
      </c>
      <c r="G82" t="s">
        <v>83</v>
      </c>
      <c r="H82" s="1">
        <v>29452</v>
      </c>
      <c r="I82">
        <v>0.42199999999999999</v>
      </c>
      <c r="J82">
        <v>0.49399999999999999</v>
      </c>
      <c r="K82">
        <v>0</v>
      </c>
      <c r="L82">
        <v>1</v>
      </c>
      <c r="M82" t="s">
        <v>83</v>
      </c>
      <c r="N82" s="1">
        <v>21350</v>
      </c>
      <c r="O82">
        <v>0.40699999999999997</v>
      </c>
      <c r="P82">
        <v>0.49099999999999999</v>
      </c>
      <c r="Q82">
        <v>0</v>
      </c>
      <c r="R82">
        <v>1</v>
      </c>
    </row>
    <row r="83" spans="1:18" x14ac:dyDescent="0.25">
      <c r="A83" t="s">
        <v>84</v>
      </c>
      <c r="B83" s="1">
        <v>50802</v>
      </c>
      <c r="C83">
        <v>8.0000000000000002E-3</v>
      </c>
      <c r="D83">
        <v>8.6999999999999994E-2</v>
      </c>
      <c r="E83">
        <v>0</v>
      </c>
      <c r="F83">
        <v>1</v>
      </c>
      <c r="G83" t="s">
        <v>84</v>
      </c>
      <c r="H83" s="1">
        <v>29452</v>
      </c>
      <c r="I83">
        <v>7.0000000000000001E-3</v>
      </c>
      <c r="J83">
        <v>8.1000000000000003E-2</v>
      </c>
      <c r="K83">
        <v>0</v>
      </c>
      <c r="L83">
        <v>1</v>
      </c>
      <c r="M83" t="s">
        <v>84</v>
      </c>
      <c r="N83" s="1">
        <v>21350</v>
      </c>
      <c r="O83">
        <v>8.9999999999999993E-3</v>
      </c>
      <c r="P83">
        <v>9.4E-2</v>
      </c>
      <c r="Q83">
        <v>0</v>
      </c>
      <c r="R83">
        <v>1</v>
      </c>
    </row>
    <row r="84" spans="1:18" x14ac:dyDescent="0.25">
      <c r="A84" t="s">
        <v>85</v>
      </c>
      <c r="B84" s="1">
        <v>50802</v>
      </c>
      <c r="C84">
        <v>0.39600000000000002</v>
      </c>
      <c r="D84">
        <v>0.48899999999999999</v>
      </c>
      <c r="E84">
        <v>0</v>
      </c>
      <c r="F84">
        <v>1</v>
      </c>
      <c r="G84" t="s">
        <v>85</v>
      </c>
      <c r="H84" s="1">
        <v>29452</v>
      </c>
      <c r="I84">
        <v>0.38700000000000001</v>
      </c>
      <c r="J84">
        <v>0.48699999999999999</v>
      </c>
      <c r="K84">
        <v>0</v>
      </c>
      <c r="L84">
        <v>1</v>
      </c>
      <c r="M84" t="s">
        <v>85</v>
      </c>
      <c r="N84" s="1">
        <v>21350</v>
      </c>
      <c r="O84">
        <v>0.40899999999999997</v>
      </c>
      <c r="P84">
        <v>0.49199999999999999</v>
      </c>
      <c r="Q84">
        <v>0</v>
      </c>
      <c r="R84">
        <v>1</v>
      </c>
    </row>
    <row r="85" spans="1:18" x14ac:dyDescent="0.25">
      <c r="A85" t="s">
        <v>6</v>
      </c>
      <c r="B85" t="s">
        <v>7</v>
      </c>
      <c r="C85" t="s">
        <v>8</v>
      </c>
      <c r="D85" t="s">
        <v>163</v>
      </c>
      <c r="E85" t="s">
        <v>9</v>
      </c>
      <c r="F85" t="s">
        <v>9</v>
      </c>
      <c r="G85" t="s">
        <v>6</v>
      </c>
      <c r="H85" t="s">
        <v>7</v>
      </c>
      <c r="I85" t="s">
        <v>8</v>
      </c>
      <c r="J85" t="s">
        <v>163</v>
      </c>
      <c r="K85" t="s">
        <v>8</v>
      </c>
      <c r="L85" t="s">
        <v>9</v>
      </c>
      <c r="M85" t="s">
        <v>6</v>
      </c>
      <c r="N85" t="s">
        <v>7</v>
      </c>
      <c r="O85" t="s">
        <v>8</v>
      </c>
      <c r="P85" t="s">
        <v>163</v>
      </c>
      <c r="Q85" t="s">
        <v>9</v>
      </c>
      <c r="R8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7283-1372-4DB3-B777-040D53C3DFF6}">
  <dimension ref="A1:H128"/>
  <sheetViews>
    <sheetView tabSelected="1" topLeftCell="B1" workbookViewId="0">
      <selection activeCell="O20" sqref="O20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35" t="s">
        <v>386</v>
      </c>
      <c r="C2" s="35"/>
      <c r="D2" s="35"/>
      <c r="E2" s="35"/>
      <c r="F2" s="35"/>
      <c r="G2" s="35"/>
      <c r="H2" s="35"/>
    </row>
    <row r="3" spans="1:8" ht="21" x14ac:dyDescent="0.35">
      <c r="B3" s="34" t="s">
        <v>418</v>
      </c>
      <c r="C3" s="34"/>
      <c r="D3" s="34"/>
      <c r="E3" s="34"/>
      <c r="F3" s="34"/>
      <c r="G3" s="34"/>
      <c r="H3" s="34"/>
    </row>
    <row r="4" spans="1:8" x14ac:dyDescent="0.25">
      <c r="B4" s="36" t="s">
        <v>384</v>
      </c>
      <c r="C4" s="39" t="s">
        <v>379</v>
      </c>
      <c r="D4" s="39" t="s">
        <v>380</v>
      </c>
      <c r="E4" s="39" t="s">
        <v>381</v>
      </c>
      <c r="F4" s="39" t="s">
        <v>382</v>
      </c>
      <c r="G4" s="39" t="s">
        <v>383</v>
      </c>
      <c r="H4" s="39" t="s">
        <v>416</v>
      </c>
    </row>
    <row r="5" spans="1:8" x14ac:dyDescent="0.25">
      <c r="A5">
        <v>1</v>
      </c>
      <c r="B5" s="32" t="str">
        <f>Sheet2!B8</f>
        <v>Covid</v>
      </c>
      <c r="C5" s="29" t="str">
        <f>_xlfn.CONCAT(FIXED(VLOOKUP($B5,Sheet7!A:$AZ,22,0),4),VLOOKUP($B5,Sheet7!$A:$AF,32,0))</f>
        <v>0.0565^</v>
      </c>
      <c r="D5" s="29" t="str">
        <f>_xlfn.CONCAT(FIXED(VLOOKUP($B5,Sheet7!$A:$AZ,18,0),4),VLOOKUP($B5,Sheet7!$A:$AF,31,0))</f>
        <v>0.0682**</v>
      </c>
      <c r="E5" s="29" t="str">
        <f>_xlfn.CONCAT(FIXED(VLOOKUP($B5,Sheet7!$A:$AZ,14,0),4),VLOOKUP($B5,Sheet7!$A:$AF,30,0))</f>
        <v>0.0444**</v>
      </c>
      <c r="F5" s="29" t="str">
        <f>_xlfn.CONCAT(FIXED(VLOOKUP($B5,Sheet7!$A:$AZ,10,0),4),VLOOKUP($B5,Sheet7!$A:$AF,29,0))</f>
        <v>0.0471**</v>
      </c>
      <c r="G5" s="29" t="str">
        <f>_xlfn.CONCAT(FIXED(VLOOKUP($B5,Sheet7!$A:$AZ,6,0),4),VLOOKUP($B5,Sheet7!$A:$AF,28,0))</f>
        <v>0.0416**</v>
      </c>
      <c r="H5" s="29" t="str">
        <f>_xlfn.CONCAT(FIXED(VLOOKUP($B5,Sheet7!$A:$AZ,2,0),4),VLOOKUP($B5,Sheet7!$A:$AF,27,0))</f>
        <v>0.0323**</v>
      </c>
    </row>
    <row r="6" spans="1:8" x14ac:dyDescent="0.25">
      <c r="A6">
        <v>2</v>
      </c>
      <c r="C6" s="29" t="str">
        <f>_xlfn.CONCAT("(",FIXED(VLOOKUP($B5,Sheet7!$A:$AZ,23,0), 4),")")</f>
        <v>(0.0245)</v>
      </c>
      <c r="D6" s="29" t="str">
        <f>_xlfn.CONCAT("(",FIXED(VLOOKUP($B5,Sheet7!$A:$AZ,19,0), 4),")")</f>
        <v>(0.0221)</v>
      </c>
      <c r="E6" s="29" t="str">
        <f>_xlfn.CONCAT("(",FIXED(VLOOKUP($B5,Sheet7!$A:$AZ,15,0), 4),")")</f>
        <v>(0.0145)</v>
      </c>
      <c r="F6" s="29" t="str">
        <f>_xlfn.CONCAT("(",FIXED(VLOOKUP($B5,Sheet7!$A:$AZ,11,0), 4),")")</f>
        <v>(0.0130)</v>
      </c>
      <c r="G6" s="29" t="str">
        <f>_xlfn.CONCAT("(",FIXED(VLOOKUP($B5,Sheet7!$A:$AZ,7,0), 4),")")</f>
        <v>(0.0110)</v>
      </c>
      <c r="H6" s="29" t="str">
        <f>_xlfn.CONCAT("(",FIXED(VLOOKUP($B5,Sheet7!$A:$AZ,3,0), 4),")")</f>
        <v>(0.0106)</v>
      </c>
    </row>
    <row r="7" spans="1:8" x14ac:dyDescent="0.25">
      <c r="A7">
        <f>A6+2</f>
        <v>4</v>
      </c>
      <c r="B7" t="s">
        <v>16</v>
      </c>
      <c r="C7" s="29"/>
      <c r="D7" s="29" t="str">
        <f>_xlfn.CONCAT(FIXED(VLOOKUP($B7,Sheet7!$A:$AZ,18,0),4),VLOOKUP($B7,Sheet7!$A:$AF,31,0))</f>
        <v>0.0019***</v>
      </c>
      <c r="E7" s="29" t="str">
        <f>_xlfn.CONCAT(FIXED(VLOOKUP($B7,Sheet7!$A:$AZ,14,0),4),VLOOKUP($B7,Sheet7!$A:$AF,30,0))</f>
        <v>0.0001</v>
      </c>
      <c r="F7" s="29" t="str">
        <f>_xlfn.CONCAT(FIXED(VLOOKUP($B7,Sheet7!$A:$AZ,10,0),4),VLOOKUP($B7,Sheet7!$A:$AF,29,0))</f>
        <v>0.0003*</v>
      </c>
      <c r="G7" s="29" t="str">
        <f>_xlfn.CONCAT(FIXED(VLOOKUP($B7,Sheet7!$A:$AZ,6,0),4),VLOOKUP($B7,Sheet7!$A:$AF,28,0))</f>
        <v>0.0002^</v>
      </c>
      <c r="H7" s="29" t="str">
        <f>_xlfn.CONCAT(FIXED(VLOOKUP($B7,Sheet7!$A:$AZ,2,0),4),VLOOKUP($B7,Sheet7!$A:$AF,27,0))</f>
        <v>0.0001</v>
      </c>
    </row>
    <row r="8" spans="1:8" x14ac:dyDescent="0.25">
      <c r="A8">
        <f>A7+1</f>
        <v>5</v>
      </c>
      <c r="C8" s="29"/>
      <c r="D8" s="29" t="str">
        <f>_xlfn.CONCAT("(",FIXED(VLOOKUP($B7,Sheet7!$A:$AZ,19,0), 4),")")</f>
        <v>(0.0003)</v>
      </c>
      <c r="E8" s="29" t="str">
        <f>_xlfn.CONCAT("(",FIXED(VLOOKUP($B7,Sheet7!$A:$AZ,15,0), 4),")")</f>
        <v>(0.0001)</v>
      </c>
      <c r="F8" s="29" t="str">
        <f>_xlfn.CONCAT("(",FIXED(VLOOKUP($B7,Sheet7!$A:$AZ,11,0), 4),")")</f>
        <v>(0.0001)</v>
      </c>
      <c r="G8" s="29" t="str">
        <f>_xlfn.CONCAT("(",FIXED(VLOOKUP($B7,Sheet7!$A:$AZ,7,0), 4),")")</f>
        <v>(0.0001)</v>
      </c>
      <c r="H8" s="29" t="str">
        <f>_xlfn.CONCAT("(",FIXED(VLOOKUP($B7,Sheet7!$A:$AZ,3,0), 4),")")</f>
        <v>(0.0001)</v>
      </c>
    </row>
    <row r="9" spans="1:8" x14ac:dyDescent="0.25">
      <c r="A9">
        <f t="shared" ref="A9" si="0">A8+2</f>
        <v>7</v>
      </c>
      <c r="B9" t="s">
        <v>208</v>
      </c>
      <c r="C9" s="29"/>
      <c r="D9" s="29" t="str">
        <f>_xlfn.CONCAT(FIXED(VLOOKUP($B9,Sheet7!$A:$AZ,18,0),4),VLOOKUP($B9,Sheet7!$A:$AF,31,0))</f>
        <v>0.0981***</v>
      </c>
      <c r="E9" s="29" t="str">
        <f>_xlfn.CONCAT(FIXED(VLOOKUP($B9,Sheet7!$A:$AZ,14,0),4),VLOOKUP($B9,Sheet7!$A:$AF,30,0))</f>
        <v>0.0265*</v>
      </c>
      <c r="F9" s="29" t="str">
        <f>_xlfn.CONCAT(FIXED(VLOOKUP($B9,Sheet7!$A:$AZ,10,0),4),VLOOKUP($B9,Sheet7!$A:$AF,29,0))</f>
        <v>0.0339**</v>
      </c>
      <c r="G9" s="29" t="str">
        <f>_xlfn.CONCAT(FIXED(VLOOKUP($B9,Sheet7!$A:$AZ,6,0),4),VLOOKUP($B9,Sheet7!$A:$AF,28,0))</f>
        <v>0.0377***</v>
      </c>
      <c r="H9" s="29" t="str">
        <f>_xlfn.CONCAT(FIXED(VLOOKUP($B9,Sheet7!$A:$AZ,2,0),4),VLOOKUP($B9,Sheet7!$A:$AF,27,0))</f>
        <v>0.0329***</v>
      </c>
    </row>
    <row r="10" spans="1:8" x14ac:dyDescent="0.25">
      <c r="A10">
        <f t="shared" ref="A10" si="1">A9+1</f>
        <v>8</v>
      </c>
      <c r="C10" s="29"/>
      <c r="D10" s="29" t="str">
        <f>_xlfn.CONCAT("(",FIXED(VLOOKUP($B9,Sheet7!$A:$AZ,19,0), 4),")")</f>
        <v>(0.0180)</v>
      </c>
      <c r="E10" s="29" t="str">
        <f>_xlfn.CONCAT("(",FIXED(VLOOKUP($B9,Sheet7!$A:$AZ,15,0), 4),")")</f>
        <v>(0.0106)</v>
      </c>
      <c r="F10" s="29" t="str">
        <f>_xlfn.CONCAT("(",FIXED(VLOOKUP($B9,Sheet7!$A:$AZ,11,0), 4),")")</f>
        <v>(0.0098)</v>
      </c>
      <c r="G10" s="29" t="str">
        <f>_xlfn.CONCAT("(",FIXED(VLOOKUP($B9,Sheet7!$A:$AZ,7,0), 4),")")</f>
        <v>(0.0071)</v>
      </c>
      <c r="H10" s="29" t="str">
        <f>_xlfn.CONCAT("(",FIXED(VLOOKUP($B9,Sheet7!$A:$AZ,3,0), 4),")")</f>
        <v>(0.0074)</v>
      </c>
    </row>
    <row r="11" spans="1:8" x14ac:dyDescent="0.25">
      <c r="A11">
        <f t="shared" ref="A11" si="2">A10+2</f>
        <v>10</v>
      </c>
      <c r="B11" t="s">
        <v>213</v>
      </c>
      <c r="C11" s="29"/>
      <c r="D11" s="29" t="str">
        <f>_xlfn.CONCAT(FIXED(VLOOKUP($B11,Sheet7!$A:$AZ,18,0),4),VLOOKUP($B11,Sheet7!$A:$AF,31,0))</f>
        <v>0.1250***</v>
      </c>
      <c r="E11" s="29" t="str">
        <f>_xlfn.CONCAT(FIXED(VLOOKUP($B11,Sheet7!$A:$AZ,14,0),4),VLOOKUP($B11,Sheet7!$A:$AF,30,0))</f>
        <v>0.0268*</v>
      </c>
      <c r="F11" s="29" t="str">
        <f>_xlfn.CONCAT(FIXED(VLOOKUP($B11,Sheet7!$A:$AZ,10,0),4),VLOOKUP($B11,Sheet7!$A:$AF,29,0))</f>
        <v>0.0331*</v>
      </c>
      <c r="G11" s="29" t="str">
        <f>_xlfn.CONCAT(FIXED(VLOOKUP($B11,Sheet7!$A:$AZ,6,0),4),VLOOKUP($B11,Sheet7!$A:$AF,28,0))</f>
        <v>0.0400***</v>
      </c>
      <c r="H11" s="29" t="str">
        <f>_xlfn.CONCAT(FIXED(VLOOKUP($B11,Sheet7!$A:$AZ,2,0),4),VLOOKUP($B11,Sheet7!$A:$AF,27,0))</f>
        <v>0.0353***</v>
      </c>
    </row>
    <row r="12" spans="1:8" x14ac:dyDescent="0.25">
      <c r="A12">
        <f t="shared" ref="A12" si="3">A11+1</f>
        <v>11</v>
      </c>
      <c r="C12" s="29"/>
      <c r="D12" s="29" t="str">
        <f>_xlfn.CONCAT("(",FIXED(VLOOKUP($B11,Sheet7!$A:$AZ,19,0), 4),")")</f>
        <v>(0.0216)</v>
      </c>
      <c r="E12" s="29" t="str">
        <f>_xlfn.CONCAT("(",FIXED(VLOOKUP($B11,Sheet7!$A:$AZ,15,0), 4),")")</f>
        <v>(0.0118)</v>
      </c>
      <c r="F12" s="29" t="str">
        <f>_xlfn.CONCAT("(",FIXED(VLOOKUP($B11,Sheet7!$A:$AZ,11,0), 4),")")</f>
        <v>(0.0119)</v>
      </c>
      <c r="G12" s="29" t="str">
        <f>_xlfn.CONCAT("(",FIXED(VLOOKUP($B11,Sheet7!$A:$AZ,7,0), 4),")")</f>
        <v>(0.0088)</v>
      </c>
      <c r="H12" s="29" t="str">
        <f>_xlfn.CONCAT("(",FIXED(VLOOKUP($B11,Sheet7!$A:$AZ,3,0), 4),")")</f>
        <v>(0.0082)</v>
      </c>
    </row>
    <row r="13" spans="1:8" x14ac:dyDescent="0.25">
      <c r="A13">
        <f t="shared" ref="A13" si="4">A12+2</f>
        <v>13</v>
      </c>
      <c r="B13" t="s">
        <v>218</v>
      </c>
      <c r="C13" s="29"/>
      <c r="D13" s="29" t="str">
        <f>_xlfn.CONCAT(FIXED(VLOOKUP($B13,Sheet7!$A:$AZ,18,0),4),VLOOKUP($B13,Sheet7!$A:$AF,31,0))</f>
        <v>0.0776***</v>
      </c>
      <c r="E13" s="29" t="str">
        <f>_xlfn.CONCAT(FIXED(VLOOKUP($B13,Sheet7!$A:$AZ,14,0),4),VLOOKUP($B13,Sheet7!$A:$AF,30,0))</f>
        <v>0.0017</v>
      </c>
      <c r="F13" s="29" t="str">
        <f>_xlfn.CONCAT(FIXED(VLOOKUP($B13,Sheet7!$A:$AZ,10,0),4),VLOOKUP($B13,Sheet7!$A:$AF,29,0))</f>
        <v>0.0058</v>
      </c>
      <c r="G13" s="29" t="str">
        <f>_xlfn.CONCAT(FIXED(VLOOKUP($B13,Sheet7!$A:$AZ,6,0),4),VLOOKUP($B13,Sheet7!$A:$AF,28,0))</f>
        <v>0.0163</v>
      </c>
      <c r="H13" s="29" t="str">
        <f>_xlfn.CONCAT(FIXED(VLOOKUP($B13,Sheet7!$A:$AZ,2,0),4),VLOOKUP($B13,Sheet7!$A:$AF,27,0))</f>
        <v>0.0111</v>
      </c>
    </row>
    <row r="14" spans="1:8" x14ac:dyDescent="0.25">
      <c r="A14">
        <f t="shared" ref="A14" si="5">A13+1</f>
        <v>14</v>
      </c>
      <c r="C14" s="29"/>
      <c r="D14" s="29" t="str">
        <f>_xlfn.CONCAT("(",FIXED(VLOOKUP($B13,Sheet7!$A:$AZ,19,0), 4),")")</f>
        <v>(0.0161)</v>
      </c>
      <c r="E14" s="29" t="str">
        <f>_xlfn.CONCAT("(",FIXED(VLOOKUP($B13,Sheet7!$A:$AZ,15,0), 4),")")</f>
        <v>(0.0107)</v>
      </c>
      <c r="F14" s="29" t="str">
        <f>_xlfn.CONCAT("(",FIXED(VLOOKUP($B13,Sheet7!$A:$AZ,11,0), 4),")")</f>
        <v>(0.0108)</v>
      </c>
      <c r="G14" s="29" t="str">
        <f>_xlfn.CONCAT("(",FIXED(VLOOKUP($B13,Sheet7!$A:$AZ,7,0), 4),")")</f>
        <v>(0.0102)</v>
      </c>
      <c r="H14" s="29" t="str">
        <f>_xlfn.CONCAT("(",FIXED(VLOOKUP($B13,Sheet7!$A:$AZ,3,0), 4),")")</f>
        <v>(0.0110)</v>
      </c>
    </row>
    <row r="15" spans="1:8" x14ac:dyDescent="0.25">
      <c r="A15">
        <f t="shared" ref="A15" si="6">A14+2</f>
        <v>16</v>
      </c>
      <c r="B15" t="s">
        <v>221</v>
      </c>
      <c r="C15" s="29"/>
      <c r="D15" s="29" t="str">
        <f>_xlfn.CONCAT(FIXED(VLOOKUP($B15,Sheet7!$A:$AZ,18,0),4),VLOOKUP($B15,Sheet7!$A:$AF,31,0))</f>
        <v>0.0573*</v>
      </c>
      <c r="E15" s="29" t="str">
        <f>_xlfn.CONCAT(FIXED(VLOOKUP($B15,Sheet7!$A:$AZ,14,0),4),VLOOKUP($B15,Sheet7!$A:$AF,30,0))</f>
        <v>-0.0154</v>
      </c>
      <c r="F15" s="29" t="str">
        <f>_xlfn.CONCAT(FIXED(VLOOKUP($B15,Sheet7!$A:$AZ,10,0),4),VLOOKUP($B15,Sheet7!$A:$AF,29,0))</f>
        <v>-0.0113</v>
      </c>
      <c r="G15" s="29" t="str">
        <f>_xlfn.CONCAT(FIXED(VLOOKUP($B15,Sheet7!$A:$AZ,6,0),4),VLOOKUP($B15,Sheet7!$A:$AF,28,0))</f>
        <v>0.0039</v>
      </c>
      <c r="H15" s="29" t="str">
        <f>_xlfn.CONCAT(FIXED(VLOOKUP($B15,Sheet7!$A:$AZ,2,0),4),VLOOKUP($B15,Sheet7!$A:$AF,27,0))</f>
        <v>0.0039</v>
      </c>
    </row>
    <row r="16" spans="1:8" x14ac:dyDescent="0.25">
      <c r="A16">
        <f t="shared" ref="A16" si="7">A15+1</f>
        <v>17</v>
      </c>
      <c r="C16" s="29"/>
      <c r="D16" s="29" t="str">
        <f>_xlfn.CONCAT("(",FIXED(VLOOKUP($B15,Sheet7!$A:$AZ,19,0), 4),")")</f>
        <v>(0.0243)</v>
      </c>
      <c r="E16" s="29" t="str">
        <f>_xlfn.CONCAT("(",FIXED(VLOOKUP($B15,Sheet7!$A:$AZ,15,0), 4),")")</f>
        <v>(0.0134)</v>
      </c>
      <c r="F16" s="29" t="str">
        <f>_xlfn.CONCAT("(",FIXED(VLOOKUP($B15,Sheet7!$A:$AZ,11,0), 4),")")</f>
        <v>(0.0137)</v>
      </c>
      <c r="G16" s="29" t="str">
        <f>_xlfn.CONCAT("(",FIXED(VLOOKUP($B15,Sheet7!$A:$AZ,7,0), 4),")")</f>
        <v>(0.0158)</v>
      </c>
      <c r="H16" s="29" t="str">
        <f>_xlfn.CONCAT("(",FIXED(VLOOKUP($B15,Sheet7!$A:$AZ,3,0), 4),")")</f>
        <v>(0.0169)</v>
      </c>
    </row>
    <row r="17" spans="1:8" x14ac:dyDescent="0.25">
      <c r="A17">
        <f t="shared" ref="A17" si="8">A16+2</f>
        <v>19</v>
      </c>
      <c r="B17" t="s">
        <v>222</v>
      </c>
      <c r="C17" s="29"/>
      <c r="D17" s="29" t="str">
        <f>_xlfn.CONCAT(FIXED(VLOOKUP($B17,Sheet7!$A:$AZ,18,0),4),VLOOKUP($B17,Sheet7!$A:$AF,31,0))</f>
        <v>0.1944***</v>
      </c>
      <c r="E17" s="29" t="str">
        <f>_xlfn.CONCAT(FIXED(VLOOKUP($B17,Sheet7!$A:$AZ,14,0),4),VLOOKUP($B17,Sheet7!$A:$AF,30,0))</f>
        <v>0.0913***</v>
      </c>
      <c r="F17" s="29" t="str">
        <f>_xlfn.CONCAT(FIXED(VLOOKUP($B17,Sheet7!$A:$AZ,10,0),4),VLOOKUP($B17,Sheet7!$A:$AF,29,0))</f>
        <v>0.1117***</v>
      </c>
      <c r="G17" s="29" t="str">
        <f>_xlfn.CONCAT(FIXED(VLOOKUP($B17,Sheet7!$A:$AZ,6,0),4),VLOOKUP($B17,Sheet7!$A:$AF,28,0))</f>
        <v>0.1235***</v>
      </c>
      <c r="H17" s="29" t="str">
        <f>_xlfn.CONCAT(FIXED(VLOOKUP($B17,Sheet7!$A:$AZ,2,0),4),VLOOKUP($B17,Sheet7!$A:$AF,27,0))</f>
        <v>0.1275***</v>
      </c>
    </row>
    <row r="18" spans="1:8" x14ac:dyDescent="0.25">
      <c r="A18">
        <f t="shared" ref="A18" si="9">A17+1</f>
        <v>20</v>
      </c>
      <c r="C18" s="29"/>
      <c r="D18" s="29" t="str">
        <f>_xlfn.CONCAT("(",FIXED(VLOOKUP($B17,Sheet7!$A:$AZ,19,0), 4),")")</f>
        <v>(0.0277)</v>
      </c>
      <c r="E18" s="29" t="str">
        <f>_xlfn.CONCAT("(",FIXED(VLOOKUP($B17,Sheet7!$A:$AZ,15,0), 4),")")</f>
        <v>(0.0141)</v>
      </c>
      <c r="F18" s="29" t="str">
        <f>_xlfn.CONCAT("(",FIXED(VLOOKUP($B17,Sheet7!$A:$AZ,11,0), 4),")")</f>
        <v>(0.0134)</v>
      </c>
      <c r="G18" s="29" t="str">
        <f>_xlfn.CONCAT("(",FIXED(VLOOKUP($B17,Sheet7!$A:$AZ,7,0), 4),")")</f>
        <v>(0.0159)</v>
      </c>
      <c r="H18" s="29" t="str">
        <f>_xlfn.CONCAT("(",FIXED(VLOOKUP($B17,Sheet7!$A:$AZ,3,0), 4),")")</f>
        <v>(0.0165)</v>
      </c>
    </row>
    <row r="19" spans="1:8" x14ac:dyDescent="0.25">
      <c r="A19">
        <f t="shared" ref="A19:A79" si="10">A18+2</f>
        <v>22</v>
      </c>
      <c r="B19" t="s">
        <v>228</v>
      </c>
      <c r="C19" s="29"/>
      <c r="D19" s="29" t="str">
        <f>_xlfn.CONCAT(FIXED(VLOOKUP($B19,Sheet7!$A:$AZ,18,0),4),VLOOKUP($B19,Sheet7!$A:$AF,31,0))</f>
        <v>0.0430</v>
      </c>
      <c r="E19" s="29" t="str">
        <f>_xlfn.CONCAT(FIXED(VLOOKUP($B19,Sheet7!$A:$AZ,14,0),4),VLOOKUP($B19,Sheet7!$A:$AF,30,0))</f>
        <v>0.0369</v>
      </c>
      <c r="F19" s="29" t="str">
        <f>_xlfn.CONCAT(FIXED(VLOOKUP($B19,Sheet7!$A:$AZ,10,0),4),VLOOKUP($B19,Sheet7!$A:$AF,29,0))</f>
        <v>0.1261***</v>
      </c>
      <c r="G19" s="29" t="str">
        <f>_xlfn.CONCAT(FIXED(VLOOKUP($B19,Sheet7!$A:$AZ,6,0),4),VLOOKUP($B19,Sheet7!$A:$AF,28,0))</f>
        <v>0.1512***</v>
      </c>
      <c r="H19" s="29" t="str">
        <f>_xlfn.CONCAT(FIXED(VLOOKUP($B19,Sheet7!$A:$AZ,2,0),4),VLOOKUP($B19,Sheet7!$A:$AF,27,0))</f>
        <v>0.1535***</v>
      </c>
    </row>
    <row r="20" spans="1:8" x14ac:dyDescent="0.25">
      <c r="A20">
        <f t="shared" ref="A20:A80" si="11">A19+1</f>
        <v>23</v>
      </c>
      <c r="C20" s="29"/>
      <c r="D20" s="29" t="str">
        <f>_xlfn.CONCAT("(",FIXED(VLOOKUP($B19,Sheet7!$A:$AZ,19,0), 4),")")</f>
        <v>(0.0490)</v>
      </c>
      <c r="E20" s="29" t="str">
        <f>_xlfn.CONCAT("(",FIXED(VLOOKUP($B19,Sheet7!$A:$AZ,15,0), 4),")")</f>
        <v>(0.0241)</v>
      </c>
      <c r="F20" s="29" t="str">
        <f>_xlfn.CONCAT("(",FIXED(VLOOKUP($B19,Sheet7!$A:$AZ,11,0), 4),")")</f>
        <v>(0.0140)</v>
      </c>
      <c r="G20" s="29" t="str">
        <f>_xlfn.CONCAT("(",FIXED(VLOOKUP($B19,Sheet7!$A:$AZ,7,0), 4),")")</f>
        <v>(0.0185)</v>
      </c>
      <c r="H20" s="29" t="str">
        <f>_xlfn.CONCAT("(",FIXED(VLOOKUP($B19,Sheet7!$A:$AZ,3,0), 4),")")</f>
        <v>(0.0188)</v>
      </c>
    </row>
    <row r="21" spans="1:8" x14ac:dyDescent="0.25">
      <c r="A21">
        <f t="shared" ref="A21:A81" si="12">A20+2</f>
        <v>25</v>
      </c>
      <c r="B21" t="s">
        <v>233</v>
      </c>
      <c r="C21" s="29"/>
      <c r="D21" s="29" t="str">
        <f>_xlfn.CONCAT(FIXED(VLOOKUP($B21,Sheet7!$A:$AZ,18,0),4),VLOOKUP($B21,Sheet7!$A:$AF,31,0))</f>
        <v>0.0829</v>
      </c>
      <c r="E21" s="29" t="str">
        <f>_xlfn.CONCAT(FIXED(VLOOKUP($B21,Sheet7!$A:$AZ,14,0),4),VLOOKUP($B21,Sheet7!$A:$AF,30,0))</f>
        <v>-0.0136</v>
      </c>
      <c r="F21" s="29" t="str">
        <f>_xlfn.CONCAT(FIXED(VLOOKUP($B21,Sheet7!$A:$AZ,10,0),4),VLOOKUP($B21,Sheet7!$A:$AF,29,0))</f>
        <v>0.0185</v>
      </c>
      <c r="G21" s="29" t="str">
        <f>_xlfn.CONCAT(FIXED(VLOOKUP($B21,Sheet7!$A:$AZ,6,0),4),VLOOKUP($B21,Sheet7!$A:$AF,28,0))</f>
        <v>0.0720^</v>
      </c>
      <c r="H21" s="29" t="str">
        <f>_xlfn.CONCAT(FIXED(VLOOKUP($B21,Sheet7!$A:$AZ,2,0),4),VLOOKUP($B21,Sheet7!$A:$AF,27,0))</f>
        <v>0.0783*</v>
      </c>
    </row>
    <row r="22" spans="1:8" x14ac:dyDescent="0.25">
      <c r="A22">
        <f t="shared" ref="A22:A82" si="13">A21+1</f>
        <v>26</v>
      </c>
      <c r="C22" s="29"/>
      <c r="D22" s="29" t="str">
        <f>_xlfn.CONCAT("(",FIXED(VLOOKUP($B21,Sheet7!$A:$AZ,19,0), 4),")")</f>
        <v>(0.0541)</v>
      </c>
      <c r="E22" s="29" t="str">
        <f>_xlfn.CONCAT("(",FIXED(VLOOKUP($B21,Sheet7!$A:$AZ,15,0), 4),")")</f>
        <v>(0.0337)</v>
      </c>
      <c r="F22" s="29" t="str">
        <f>_xlfn.CONCAT("(",FIXED(VLOOKUP($B21,Sheet7!$A:$AZ,11,0), 4),")")</f>
        <v>(0.0477)</v>
      </c>
      <c r="G22" s="29" t="str">
        <f>_xlfn.CONCAT("(",FIXED(VLOOKUP($B21,Sheet7!$A:$AZ,7,0), 4),")")</f>
        <v>(0.0373)</v>
      </c>
      <c r="H22" s="29" t="str">
        <f>_xlfn.CONCAT("(",FIXED(VLOOKUP($B21,Sheet7!$A:$AZ,3,0), 4),")")</f>
        <v>(0.0347)</v>
      </c>
    </row>
    <row r="23" spans="1:8" x14ac:dyDescent="0.25">
      <c r="A23">
        <f t="shared" ref="A23:A83" si="14">A22+2</f>
        <v>28</v>
      </c>
      <c r="B23" t="s">
        <v>15</v>
      </c>
      <c r="D23" s="29"/>
      <c r="E23" s="29" t="str">
        <f>_xlfn.CONCAT(FIXED(VLOOKUP($B23,Sheet7!$A:$AZ,14,0),4),VLOOKUP($B23,Sheet7!$A:$AF,30,0))</f>
        <v>-0.0495**</v>
      </c>
      <c r="F23" s="29" t="str">
        <f>_xlfn.CONCAT(FIXED(VLOOKUP($B23,Sheet7!$A:$AZ,10,0),4),VLOOKUP($B23,Sheet7!$A:$AF,29,0))</f>
        <v>-0.0702***</v>
      </c>
      <c r="G23" s="29" t="str">
        <f>_xlfn.CONCAT(FIXED(VLOOKUP($B23,Sheet7!$A:$AZ,6,0),4),VLOOKUP($B23,Sheet7!$A:$AF,28,0))</f>
        <v>-0.0450***</v>
      </c>
      <c r="H23" s="29" t="str">
        <f>_xlfn.CONCAT(FIXED(VLOOKUP($B23,Sheet7!$A:$AZ,2,0),4),VLOOKUP($B23,Sheet7!$A:$AF,27,0))</f>
        <v>-0.0289***</v>
      </c>
    </row>
    <row r="24" spans="1:8" x14ac:dyDescent="0.25">
      <c r="A24">
        <f t="shared" ref="A24:A84" si="15">A23+1</f>
        <v>29</v>
      </c>
      <c r="D24" s="29"/>
      <c r="E24" s="29" t="str">
        <f>_xlfn.CONCAT("(",FIXED(VLOOKUP($B23,Sheet7!$A:$AZ,15,0), 4),")")</f>
        <v>(0.0127)</v>
      </c>
      <c r="F24" s="29" t="str">
        <f>_xlfn.CONCAT("(",FIXED(VLOOKUP($B23,Sheet7!$A:$AZ,11,0), 4),")")</f>
        <v>(0.0099)</v>
      </c>
      <c r="G24" s="29" t="str">
        <f>_xlfn.CONCAT("(",FIXED(VLOOKUP($B23,Sheet7!$A:$AZ,7,0), 4),")")</f>
        <v>(0.0088)</v>
      </c>
      <c r="H24" s="29" t="str">
        <f>_xlfn.CONCAT("(",FIXED(VLOOKUP($B23,Sheet7!$A:$AZ,3,0), 4),")")</f>
        <v>(0.0062)</v>
      </c>
    </row>
    <row r="25" spans="1:8" x14ac:dyDescent="0.25">
      <c r="A25">
        <f t="shared" ref="A25:A85" si="16">A24+2</f>
        <v>31</v>
      </c>
      <c r="B25" t="s">
        <v>13</v>
      </c>
      <c r="D25" s="29"/>
      <c r="E25" s="29" t="str">
        <f>_xlfn.CONCAT(FIXED(VLOOKUP($B25,Sheet7!$A:$AZ,14,0),4),VLOOKUP($B25,Sheet7!$A:$AF,30,0))</f>
        <v>0.1099***</v>
      </c>
      <c r="F25" s="29" t="str">
        <f>_xlfn.CONCAT(FIXED(VLOOKUP($B25,Sheet7!$A:$AZ,10,0),4),VLOOKUP($B25,Sheet7!$A:$AF,29,0))</f>
        <v>0.1077***</v>
      </c>
      <c r="G25" s="29" t="str">
        <f>_xlfn.CONCAT(FIXED(VLOOKUP($B25,Sheet7!$A:$AZ,6,0),4),VLOOKUP($B25,Sheet7!$A:$AF,28,0))</f>
        <v>0.0779***</v>
      </c>
      <c r="H25" s="29" t="str">
        <f>_xlfn.CONCAT(FIXED(VLOOKUP($B25,Sheet7!$A:$AZ,2,0),4),VLOOKUP($B25,Sheet7!$A:$AF,27,0))</f>
        <v>0.0658***</v>
      </c>
    </row>
    <row r="26" spans="1:8" x14ac:dyDescent="0.25">
      <c r="A26">
        <f t="shared" ref="A26:A86" si="17">A25+1</f>
        <v>32</v>
      </c>
      <c r="D26" s="29"/>
      <c r="E26" s="29" t="str">
        <f>_xlfn.CONCAT("(",FIXED(VLOOKUP($B25,Sheet7!$A:$AZ,15,0), 4),")")</f>
        <v>(0.0160)</v>
      </c>
      <c r="F26" s="29" t="str">
        <f>_xlfn.CONCAT("(",FIXED(VLOOKUP($B25,Sheet7!$A:$AZ,11,0), 4),")")</f>
        <v>(0.0155)</v>
      </c>
      <c r="G26" s="29" t="str">
        <f>_xlfn.CONCAT("(",FIXED(VLOOKUP($B25,Sheet7!$A:$AZ,7,0), 4),")")</f>
        <v>(0.0069)</v>
      </c>
      <c r="H26" s="29" t="str">
        <f>_xlfn.CONCAT("(",FIXED(VLOOKUP($B25,Sheet7!$A:$AZ,3,0), 4),")")</f>
        <v>(0.0066)</v>
      </c>
    </row>
    <row r="27" spans="1:8" x14ac:dyDescent="0.25">
      <c r="A27">
        <f t="shared" ref="A27" si="18">A26+2</f>
        <v>34</v>
      </c>
      <c r="B27" t="s">
        <v>14</v>
      </c>
      <c r="D27" s="29"/>
      <c r="E27" s="29" t="str">
        <f>_xlfn.CONCAT(FIXED(VLOOKUP($B27,Sheet7!$A:$AZ,14,0),4),VLOOKUP($B27,Sheet7!$A:$AF,30,0))</f>
        <v>0.0510***</v>
      </c>
      <c r="F27" s="29" t="str">
        <f>_xlfn.CONCAT(FIXED(VLOOKUP($B27,Sheet7!$A:$AZ,10,0),4),VLOOKUP($B27,Sheet7!$A:$AF,29,0))</f>
        <v>0.0371***</v>
      </c>
      <c r="G27" s="29" t="str">
        <f>_xlfn.CONCAT(FIXED(VLOOKUP($B27,Sheet7!$A:$AZ,6,0),4),VLOOKUP($B27,Sheet7!$A:$AF,28,0))</f>
        <v>0.0479***</v>
      </c>
      <c r="H27" s="29" t="str">
        <f>_xlfn.CONCAT(FIXED(VLOOKUP($B27,Sheet7!$A:$AZ,2,0),4),VLOOKUP($B27,Sheet7!$A:$AF,27,0))</f>
        <v>0.0427***</v>
      </c>
    </row>
    <row r="28" spans="1:8" x14ac:dyDescent="0.25">
      <c r="A28">
        <f t="shared" ref="A28" si="19">A27+1</f>
        <v>35</v>
      </c>
      <c r="D28" s="29"/>
      <c r="E28" s="29" t="str">
        <f>_xlfn.CONCAT("(",FIXED(VLOOKUP($B27,Sheet7!$A:$AZ,15,0), 4),")")</f>
        <v>(0.0105)</v>
      </c>
      <c r="F28" s="29" t="str">
        <f>_xlfn.CONCAT("(",FIXED(VLOOKUP($B27,Sheet7!$A:$AZ,11,0), 4),")")</f>
        <v>(0.0073)</v>
      </c>
      <c r="G28" s="29" t="str">
        <f>_xlfn.CONCAT("(",FIXED(VLOOKUP($B27,Sheet7!$A:$AZ,7,0), 4),")")</f>
        <v>(0.0066)</v>
      </c>
      <c r="H28" s="29" t="str">
        <f>_xlfn.CONCAT("(",FIXED(VLOOKUP($B27,Sheet7!$A:$AZ,3,0), 4),")")</f>
        <v>(0.0054)</v>
      </c>
    </row>
    <row r="29" spans="1:8" x14ac:dyDescent="0.25">
      <c r="A29">
        <f t="shared" si="10"/>
        <v>37</v>
      </c>
      <c r="B29" t="s">
        <v>59</v>
      </c>
      <c r="D29" s="29"/>
      <c r="E29" s="29" t="str">
        <f>_xlfn.CONCAT(FIXED(VLOOKUP($B29,Sheet7!$A:$AZ,14,0),4),VLOOKUP($B29,Sheet7!$A:$AF,30,0))</f>
        <v>-0.0899**</v>
      </c>
      <c r="F29" s="29" t="str">
        <f>_xlfn.CONCAT(FIXED(VLOOKUP($B29,Sheet7!$A:$AZ,10,0),4),VLOOKUP($B29,Sheet7!$A:$AF,29,0))</f>
        <v>-0.0490*</v>
      </c>
      <c r="G29" s="29" t="str">
        <f>_xlfn.CONCAT(FIXED(VLOOKUP($B29,Sheet7!$A:$AZ,6,0),4),VLOOKUP($B29,Sheet7!$A:$AF,28,0))</f>
        <v>-0.0551***</v>
      </c>
      <c r="H29" s="29" t="str">
        <f>_xlfn.CONCAT(FIXED(VLOOKUP($B29,Sheet7!$A:$AZ,2,0),4),VLOOKUP($B29,Sheet7!$A:$AF,27,0))</f>
        <v>-0.0500***</v>
      </c>
    </row>
    <row r="30" spans="1:8" x14ac:dyDescent="0.25">
      <c r="A30">
        <f t="shared" si="11"/>
        <v>38</v>
      </c>
      <c r="D30" s="29"/>
      <c r="E30" s="29" t="str">
        <f>_xlfn.CONCAT("(",FIXED(VLOOKUP($B29,Sheet7!$A:$AZ,15,0), 4),")")</f>
        <v>(0.0224)</v>
      </c>
      <c r="F30" s="29" t="str">
        <f>_xlfn.CONCAT("(",FIXED(VLOOKUP($B29,Sheet7!$A:$AZ,11,0), 4),")")</f>
        <v>(0.0200)</v>
      </c>
      <c r="G30" s="29" t="str">
        <f>_xlfn.CONCAT("(",FIXED(VLOOKUP($B29,Sheet7!$A:$AZ,7,0), 4),")")</f>
        <v>(0.0094)</v>
      </c>
      <c r="H30" s="29" t="str">
        <f>_xlfn.CONCAT("(",FIXED(VLOOKUP($B29,Sheet7!$A:$AZ,3,0), 4),")")</f>
        <v>(0.0091)</v>
      </c>
    </row>
    <row r="31" spans="1:8" x14ac:dyDescent="0.25">
      <c r="A31">
        <f t="shared" si="12"/>
        <v>40</v>
      </c>
      <c r="B31" t="s">
        <v>60</v>
      </c>
      <c r="D31" s="29"/>
      <c r="E31" s="29" t="str">
        <f>_xlfn.CONCAT(FIXED(VLOOKUP($B31,Sheet7!$A:$AZ,14,0),4),VLOOKUP($B31,Sheet7!$A:$AF,30,0))</f>
        <v>-0.2324***</v>
      </c>
      <c r="F31" s="29" t="str">
        <f>_xlfn.CONCAT(FIXED(VLOOKUP($B31,Sheet7!$A:$AZ,10,0),4),VLOOKUP($B31,Sheet7!$A:$AF,29,0))</f>
        <v>-0.0687*</v>
      </c>
      <c r="G31" s="29" t="str">
        <f>_xlfn.CONCAT(FIXED(VLOOKUP($B31,Sheet7!$A:$AZ,6,0),4),VLOOKUP($B31,Sheet7!$A:$AF,28,0))</f>
        <v>-0.1030***</v>
      </c>
      <c r="H31" s="29" t="str">
        <f>_xlfn.CONCAT(FIXED(VLOOKUP($B31,Sheet7!$A:$AZ,2,0),4),VLOOKUP($B31,Sheet7!$A:$AF,27,0))</f>
        <v>-0.0905***</v>
      </c>
    </row>
    <row r="32" spans="1:8" x14ac:dyDescent="0.25">
      <c r="A32">
        <f t="shared" si="13"/>
        <v>41</v>
      </c>
      <c r="D32" s="29"/>
      <c r="E32" s="29" t="str">
        <f>_xlfn.CONCAT("(",FIXED(VLOOKUP($B31,Sheet7!$A:$AZ,15,0), 4),")")</f>
        <v>(0.0454)</v>
      </c>
      <c r="F32" s="29" t="str">
        <f>_xlfn.CONCAT("(",FIXED(VLOOKUP($B31,Sheet7!$A:$AZ,11,0), 4),")")</f>
        <v>(0.0301)</v>
      </c>
      <c r="G32" s="29" t="str">
        <f>_xlfn.CONCAT("(",FIXED(VLOOKUP($B31,Sheet7!$A:$AZ,7,0), 4),")")</f>
        <v>(0.0161)</v>
      </c>
      <c r="H32" s="29" t="str">
        <f>_xlfn.CONCAT("(",FIXED(VLOOKUP($B31,Sheet7!$A:$AZ,3,0), 4),")")</f>
        <v>(0.0128)</v>
      </c>
    </row>
    <row r="33" spans="1:8" x14ac:dyDescent="0.25">
      <c r="A33">
        <f t="shared" si="14"/>
        <v>43</v>
      </c>
      <c r="B33" t="s">
        <v>18</v>
      </c>
      <c r="D33" s="29"/>
      <c r="E33" s="29" t="str">
        <f>_xlfn.CONCAT(FIXED(VLOOKUP($B33,Sheet7!$A:$AZ,14,0),4),VLOOKUP($B33,Sheet7!$A:$AF,30,0))</f>
        <v>0.0003***</v>
      </c>
      <c r="F33" s="29" t="str">
        <f>_xlfn.CONCAT(FIXED(VLOOKUP($B33,Sheet7!$A:$AZ,10,0),4),VLOOKUP($B33,Sheet7!$A:$AF,29,0))</f>
        <v>0.0002***</v>
      </c>
      <c r="G33" s="29" t="str">
        <f>_xlfn.CONCAT(FIXED(VLOOKUP($B33,Sheet7!$A:$AZ,6,0),4),VLOOKUP($B33,Sheet7!$A:$AF,28,0))</f>
        <v>0.0002***</v>
      </c>
      <c r="H33" s="29" t="str">
        <f>_xlfn.CONCAT(FIXED(VLOOKUP($B33,Sheet7!$A:$AZ,2,0),4),VLOOKUP($B33,Sheet7!$A:$AF,27,0))</f>
        <v>0.0002***</v>
      </c>
    </row>
    <row r="34" spans="1:8" x14ac:dyDescent="0.25">
      <c r="A34">
        <f t="shared" si="15"/>
        <v>44</v>
      </c>
      <c r="D34" s="29"/>
      <c r="E34" s="29" t="str">
        <f>_xlfn.CONCAT("(",FIXED(VLOOKUP($B33,Sheet7!$A:$AZ,15,0), 4),")")</f>
        <v>(0.0000)</v>
      </c>
      <c r="F34" s="29" t="str">
        <f>_xlfn.CONCAT("(",FIXED(VLOOKUP($B33,Sheet7!$A:$AZ,11,0), 4),")")</f>
        <v>(0.0000)</v>
      </c>
      <c r="G34" s="29" t="str">
        <f>_xlfn.CONCAT("(",FIXED(VLOOKUP($B33,Sheet7!$A:$AZ,7,0), 4),")")</f>
        <v>(0.0000)</v>
      </c>
      <c r="H34" s="29" t="str">
        <f>_xlfn.CONCAT("(",FIXED(VLOOKUP($B33,Sheet7!$A:$AZ,3,0), 4),")")</f>
        <v>(0.0000)</v>
      </c>
    </row>
    <row r="35" spans="1:8" x14ac:dyDescent="0.25">
      <c r="A35">
        <f t="shared" si="16"/>
        <v>46</v>
      </c>
      <c r="B35" t="s">
        <v>33</v>
      </c>
      <c r="D35" s="29"/>
      <c r="E35" s="29" t="str">
        <f>_xlfn.CONCAT(FIXED(VLOOKUP($B35,Sheet7!$A:$AZ,14,0),4),VLOOKUP($B35,Sheet7!$A:$AF,30,0))</f>
        <v>0.0005</v>
      </c>
      <c r="F35" s="29" t="str">
        <f>_xlfn.CONCAT(FIXED(VLOOKUP($B35,Sheet7!$A:$AZ,10,0),4),VLOOKUP($B35,Sheet7!$A:$AF,29,0))</f>
        <v>0.0028</v>
      </c>
      <c r="G35" s="29" t="str">
        <f>_xlfn.CONCAT(FIXED(VLOOKUP($B35,Sheet7!$A:$AZ,6,0),4),VLOOKUP($B35,Sheet7!$A:$AF,28,0))</f>
        <v>-0.0037**</v>
      </c>
      <c r="H35" s="29" t="str">
        <f>_xlfn.CONCAT(FIXED(VLOOKUP($B35,Sheet7!$A:$AZ,2,0),4),VLOOKUP($B35,Sheet7!$A:$AF,27,0))</f>
        <v>-0.0028*</v>
      </c>
    </row>
    <row r="36" spans="1:8" x14ac:dyDescent="0.25">
      <c r="A36">
        <f t="shared" si="17"/>
        <v>47</v>
      </c>
      <c r="D36" s="29"/>
      <c r="E36" s="29" t="str">
        <f>_xlfn.CONCAT("(",FIXED(VLOOKUP($B35,Sheet7!$A:$AZ,15,0), 4),")")</f>
        <v>(0.0020)</v>
      </c>
      <c r="F36" s="29" t="str">
        <f>_xlfn.CONCAT("(",FIXED(VLOOKUP($B35,Sheet7!$A:$AZ,11,0), 4),")")</f>
        <v>(0.0021)</v>
      </c>
      <c r="G36" s="29" t="str">
        <f>_xlfn.CONCAT("(",FIXED(VLOOKUP($B35,Sheet7!$A:$AZ,7,0), 4),")")</f>
        <v>(0.0010)</v>
      </c>
      <c r="H36" s="29" t="str">
        <f>_xlfn.CONCAT("(",FIXED(VLOOKUP($B35,Sheet7!$A:$AZ,3,0), 4),")")</f>
        <v>(0.0010)</v>
      </c>
    </row>
    <row r="37" spans="1:8" x14ac:dyDescent="0.25">
      <c r="A37">
        <f t="shared" ref="A37" si="20">A36+2</f>
        <v>49</v>
      </c>
      <c r="B37" t="s">
        <v>34</v>
      </c>
      <c r="D37" s="29"/>
      <c r="E37" s="29" t="str">
        <f>_xlfn.CONCAT(FIXED(VLOOKUP($B37,Sheet7!$A:$AZ,14,0),4),VLOOKUP($B37,Sheet7!$A:$AF,30,0))</f>
        <v>0.0404^</v>
      </c>
      <c r="F37" s="29" t="str">
        <f>_xlfn.CONCAT(FIXED(VLOOKUP($B37,Sheet7!$A:$AZ,10,0),4),VLOOKUP($B37,Sheet7!$A:$AF,29,0))</f>
        <v>0.0219</v>
      </c>
      <c r="G37" s="29" t="str">
        <f>_xlfn.CONCAT(FIXED(VLOOKUP($B37,Sheet7!$A:$AZ,6,0),4),VLOOKUP($B37,Sheet7!$A:$AF,28,0))</f>
        <v>0.0495**</v>
      </c>
      <c r="H37" s="29" t="str">
        <f>_xlfn.CONCAT(FIXED(VLOOKUP($B37,Sheet7!$A:$AZ,2,0),4),VLOOKUP($B37,Sheet7!$A:$AF,27,0))</f>
        <v>0.0391**</v>
      </c>
    </row>
    <row r="38" spans="1:8" x14ac:dyDescent="0.25">
      <c r="A38">
        <f t="shared" ref="A38" si="21">A37+1</f>
        <v>50</v>
      </c>
      <c r="D38" s="29"/>
      <c r="E38" s="29" t="str">
        <f>_xlfn.CONCAT("(",FIXED(VLOOKUP($B37,Sheet7!$A:$AZ,15,0), 4),")")</f>
        <v>(0.0217)</v>
      </c>
      <c r="F38" s="29" t="str">
        <f>_xlfn.CONCAT("(",FIXED(VLOOKUP($B37,Sheet7!$A:$AZ,11,0), 4),")")</f>
        <v>(0.0218)</v>
      </c>
      <c r="G38" s="29" t="str">
        <f>_xlfn.CONCAT("(",FIXED(VLOOKUP($B37,Sheet7!$A:$AZ,7,0), 4),")")</f>
        <v>(0.0120)</v>
      </c>
      <c r="H38" s="29" t="str">
        <f>_xlfn.CONCAT("(",FIXED(VLOOKUP($B37,Sheet7!$A:$AZ,3,0), 4),")")</f>
        <v>(0.0109)</v>
      </c>
    </row>
    <row r="39" spans="1:8" x14ac:dyDescent="0.25">
      <c r="A39">
        <f t="shared" si="10"/>
        <v>52</v>
      </c>
      <c r="B39" t="s">
        <v>21</v>
      </c>
      <c r="D39" s="29"/>
      <c r="E39" s="29" t="str">
        <f>_xlfn.CONCAT(FIXED(VLOOKUP($B39,Sheet7!$A:$AZ,14,0),4),VLOOKUP($B39,Sheet7!$A:$AF,30,0))</f>
        <v>-0.0121</v>
      </c>
      <c r="F39" s="29" t="str">
        <f>_xlfn.CONCAT(FIXED(VLOOKUP($B39,Sheet7!$A:$AZ,10,0),4),VLOOKUP($B39,Sheet7!$A:$AF,29,0))</f>
        <v>-0.0285</v>
      </c>
      <c r="G39" s="29" t="str">
        <f>_xlfn.CONCAT(FIXED(VLOOKUP($B39,Sheet7!$A:$AZ,6,0),4),VLOOKUP($B39,Sheet7!$A:$AF,28,0))</f>
        <v>-0.0513*</v>
      </c>
      <c r="H39" s="29" t="str">
        <f>_xlfn.CONCAT(FIXED(VLOOKUP($B39,Sheet7!$A:$AZ,2,0),4),VLOOKUP($B39,Sheet7!$A:$AF,27,0))</f>
        <v>-0.0316^</v>
      </c>
    </row>
    <row r="40" spans="1:8" x14ac:dyDescent="0.25">
      <c r="A40">
        <f t="shared" si="11"/>
        <v>53</v>
      </c>
      <c r="D40" s="29"/>
      <c r="E40" s="29" t="str">
        <f>_xlfn.CONCAT("(",FIXED(VLOOKUP($B39,Sheet7!$A:$AZ,15,0), 4),")")</f>
        <v>(0.0320)</v>
      </c>
      <c r="F40" s="29" t="str">
        <f>_xlfn.CONCAT("(",FIXED(VLOOKUP($B39,Sheet7!$A:$AZ,11,0), 4),")")</f>
        <v>(0.0318)</v>
      </c>
      <c r="G40" s="29" t="str">
        <f>_xlfn.CONCAT("(",FIXED(VLOOKUP($B39,Sheet7!$A:$AZ,7,0), 4),")")</f>
        <v>(0.0175)</v>
      </c>
      <c r="H40" s="29" t="str">
        <f>_xlfn.CONCAT("(",FIXED(VLOOKUP($B39,Sheet7!$A:$AZ,3,0), 4),")")</f>
        <v>(0.0145)</v>
      </c>
    </row>
    <row r="41" spans="1:8" x14ac:dyDescent="0.25">
      <c r="A41">
        <f t="shared" si="12"/>
        <v>55</v>
      </c>
      <c r="B41" t="s">
        <v>268</v>
      </c>
      <c r="D41" s="29"/>
      <c r="E41" s="29" t="str">
        <f>_xlfn.CONCAT(FIXED(VLOOKUP($B41,Sheet7!$A:$AZ,14,0),4),VLOOKUP($B41,Sheet7!$A:$AF,30,0))</f>
        <v>0.1448***</v>
      </c>
      <c r="F41" s="29" t="str">
        <f>_xlfn.CONCAT(FIXED(VLOOKUP($B41,Sheet7!$A:$AZ,10,0),4),VLOOKUP($B41,Sheet7!$A:$AF,29,0))</f>
        <v>0.1559***</v>
      </c>
      <c r="G41" s="29" t="str">
        <f>_xlfn.CONCAT(FIXED(VLOOKUP($B41,Sheet7!$A:$AZ,6,0),4),VLOOKUP($B41,Sheet7!$A:$AF,28,0))</f>
        <v>0.1219***</v>
      </c>
      <c r="H41" s="29" t="str">
        <f>_xlfn.CONCAT(FIXED(VLOOKUP($B41,Sheet7!$A:$AZ,2,0),4),VLOOKUP($B41,Sheet7!$A:$AF,27,0))</f>
        <v>0.1146***</v>
      </c>
    </row>
    <row r="42" spans="1:8" x14ac:dyDescent="0.25">
      <c r="A42">
        <f t="shared" si="13"/>
        <v>56</v>
      </c>
      <c r="D42" s="29"/>
      <c r="E42" s="29" t="str">
        <f>_xlfn.CONCAT("(",FIXED(VLOOKUP($B41,Sheet7!$A:$AZ,15,0), 4),")")</f>
        <v>(0.0238)</v>
      </c>
      <c r="F42" s="29" t="str">
        <f>_xlfn.CONCAT("(",FIXED(VLOOKUP($B41,Sheet7!$A:$AZ,11,0), 4),")")</f>
        <v>(0.0227)</v>
      </c>
      <c r="G42" s="29" t="str">
        <f>_xlfn.CONCAT("(",FIXED(VLOOKUP($B41,Sheet7!$A:$AZ,7,0), 4),")")</f>
        <v>(0.0133)</v>
      </c>
      <c r="H42" s="29" t="str">
        <f>_xlfn.CONCAT("(",FIXED(VLOOKUP($B41,Sheet7!$A:$AZ,3,0), 4),")")</f>
        <v>(0.0105)</v>
      </c>
    </row>
    <row r="43" spans="1:8" x14ac:dyDescent="0.25">
      <c r="A43">
        <f t="shared" si="14"/>
        <v>58</v>
      </c>
      <c r="B43" t="s">
        <v>272</v>
      </c>
      <c r="D43" s="29"/>
      <c r="E43" s="29" t="str">
        <f>_xlfn.CONCAT(FIXED(VLOOKUP($B43,Sheet7!$A:$AZ,14,0),4),VLOOKUP($B43,Sheet7!$A:$AF,30,0))</f>
        <v>0.0744***</v>
      </c>
      <c r="F43" s="29" t="str">
        <f>_xlfn.CONCAT(FIXED(VLOOKUP($B43,Sheet7!$A:$AZ,10,0),4),VLOOKUP($B43,Sheet7!$A:$AF,29,0))</f>
        <v>0.0770***</v>
      </c>
      <c r="G43" s="29" t="str">
        <f>_xlfn.CONCAT(FIXED(VLOOKUP($B43,Sheet7!$A:$AZ,6,0),4),VLOOKUP($B43,Sheet7!$A:$AF,28,0))</f>
        <v>0.0609***</v>
      </c>
      <c r="H43" s="29" t="str">
        <f>_xlfn.CONCAT(FIXED(VLOOKUP($B43,Sheet7!$A:$AZ,2,0),4),VLOOKUP($B43,Sheet7!$A:$AF,27,0))</f>
        <v>0.0576***</v>
      </c>
    </row>
    <row r="44" spans="1:8" x14ac:dyDescent="0.25">
      <c r="A44">
        <f t="shared" si="15"/>
        <v>59</v>
      </c>
      <c r="D44" s="29"/>
      <c r="E44" s="29" t="str">
        <f>_xlfn.CONCAT("(",FIXED(VLOOKUP($B43,Sheet7!$A:$AZ,15,0), 4),")")</f>
        <v>(0.0124)</v>
      </c>
      <c r="F44" s="29" t="str">
        <f>_xlfn.CONCAT("(",FIXED(VLOOKUP($B43,Sheet7!$A:$AZ,11,0), 4),")")</f>
        <v>(0.0101)</v>
      </c>
      <c r="G44" s="29" t="str">
        <f>_xlfn.CONCAT("(",FIXED(VLOOKUP($B43,Sheet7!$A:$AZ,7,0), 4),")")</f>
        <v>(0.0051)</v>
      </c>
      <c r="H44" s="29" t="str">
        <f>_xlfn.CONCAT("(",FIXED(VLOOKUP($B43,Sheet7!$A:$AZ,3,0), 4),")")</f>
        <v>(0.0039)</v>
      </c>
    </row>
    <row r="45" spans="1:8" x14ac:dyDescent="0.25">
      <c r="A45">
        <f t="shared" si="16"/>
        <v>61</v>
      </c>
      <c r="B45" t="s">
        <v>276</v>
      </c>
      <c r="D45" s="29"/>
      <c r="E45" s="29" t="str">
        <f>_xlfn.CONCAT(FIXED(VLOOKUP($B45,Sheet7!$A:$AZ,14,0),4),VLOOKUP($B45,Sheet7!$A:$AF,30,0))</f>
        <v>-0.0378^</v>
      </c>
      <c r="F45" s="29" t="str">
        <f>_xlfn.CONCAT(FIXED(VLOOKUP($B45,Sheet7!$A:$AZ,10,0),4),VLOOKUP($B45,Sheet7!$A:$AF,29,0))</f>
        <v>-0.0427*</v>
      </c>
      <c r="G45" s="29" t="str">
        <f>_xlfn.CONCAT(FIXED(VLOOKUP($B45,Sheet7!$A:$AZ,6,0),4),VLOOKUP($B45,Sheet7!$A:$AF,28,0))</f>
        <v>-0.0477**</v>
      </c>
      <c r="H45" s="29" t="str">
        <f>_xlfn.CONCAT(FIXED(VLOOKUP($B45,Sheet7!$A:$AZ,2,0),4),VLOOKUP($B45,Sheet7!$A:$AF,27,0))</f>
        <v>-0.0506***</v>
      </c>
    </row>
    <row r="46" spans="1:8" x14ac:dyDescent="0.25">
      <c r="A46">
        <f t="shared" si="17"/>
        <v>62</v>
      </c>
      <c r="D46" s="29"/>
      <c r="E46" s="29" t="str">
        <f>_xlfn.CONCAT("(",FIXED(VLOOKUP($B45,Sheet7!$A:$AZ,15,0), 4),")")</f>
        <v>(0.0199)</v>
      </c>
      <c r="F46" s="29" t="str">
        <f>_xlfn.CONCAT("(",FIXED(VLOOKUP($B45,Sheet7!$A:$AZ,11,0), 4),")")</f>
        <v>(0.0187)</v>
      </c>
      <c r="G46" s="29" t="str">
        <f>_xlfn.CONCAT("(",FIXED(VLOOKUP($B45,Sheet7!$A:$AZ,7,0), 4),")")</f>
        <v>(0.0135)</v>
      </c>
      <c r="H46" s="29" t="str">
        <f>_xlfn.CONCAT("(",FIXED(VLOOKUP($B45,Sheet7!$A:$AZ,3,0), 4),")")</f>
        <v>(0.0109)</v>
      </c>
    </row>
    <row r="47" spans="1:8" x14ac:dyDescent="0.25">
      <c r="A47">
        <f t="shared" ref="A47" si="22">A46+2</f>
        <v>64</v>
      </c>
      <c r="B47" t="s">
        <v>22</v>
      </c>
      <c r="D47" s="29"/>
      <c r="E47" s="29"/>
      <c r="F47" s="29" t="str">
        <f>_xlfn.CONCAT(FIXED(VLOOKUP($B47,Sheet7!$A:$AZ,10,0),4),VLOOKUP($B47,Sheet7!$A:$AF,29,0))</f>
        <v>0.0525*</v>
      </c>
      <c r="G47" s="29" t="str">
        <f>_xlfn.CONCAT(FIXED(VLOOKUP($B47,Sheet7!$A:$AZ,6,0),4),VLOOKUP($B47,Sheet7!$A:$AF,28,0))</f>
        <v>0.0384*</v>
      </c>
      <c r="H47" s="29" t="str">
        <f>_xlfn.CONCAT(FIXED(VLOOKUP($B47,Sheet7!$A:$AZ,2,0),4),VLOOKUP($B47,Sheet7!$A:$AF,27,0))</f>
        <v>0.0368*</v>
      </c>
    </row>
    <row r="48" spans="1:8" x14ac:dyDescent="0.25">
      <c r="A48">
        <f t="shared" ref="A48" si="23">A47+1</f>
        <v>65</v>
      </c>
      <c r="D48" s="29"/>
      <c r="E48" s="29"/>
      <c r="F48" s="29" t="str">
        <f>_xlfn.CONCAT("(",FIXED(VLOOKUP($B47,Sheet7!$A:$AZ,11,0), 4),")")</f>
        <v>(0.0183)</v>
      </c>
      <c r="G48" s="29" t="str">
        <f>_xlfn.CONCAT("(",FIXED(VLOOKUP($B47,Sheet7!$A:$AZ,7,0), 4),")")</f>
        <v>(0.0142)</v>
      </c>
      <c r="H48" s="29" t="str">
        <f>_xlfn.CONCAT("(",FIXED(VLOOKUP($B47,Sheet7!$A:$AZ,3,0), 4),")")</f>
        <v>(0.0149)</v>
      </c>
    </row>
    <row r="49" spans="1:8" x14ac:dyDescent="0.25">
      <c r="A49">
        <f t="shared" si="10"/>
        <v>67</v>
      </c>
      <c r="B49" t="s">
        <v>23</v>
      </c>
      <c r="D49" s="29"/>
      <c r="E49" s="29"/>
      <c r="F49" s="29" t="str">
        <f>_xlfn.CONCAT(FIXED(VLOOKUP($B49,Sheet7!$A:$AZ,10,0),4),VLOOKUP($B49,Sheet7!$A:$AF,29,0))</f>
        <v>-0.1138*</v>
      </c>
      <c r="G49" s="29" t="str">
        <f>_xlfn.CONCAT(FIXED(VLOOKUP($B49,Sheet7!$A:$AZ,6,0),4),VLOOKUP($B49,Sheet7!$A:$AF,28,0))</f>
        <v>-0.1265*</v>
      </c>
      <c r="H49" s="29" t="str">
        <f>_xlfn.CONCAT(FIXED(VLOOKUP($B49,Sheet7!$A:$AZ,2,0),4),VLOOKUP($B49,Sheet7!$A:$AF,27,0))</f>
        <v>-0.1133*</v>
      </c>
    </row>
    <row r="50" spans="1:8" x14ac:dyDescent="0.25">
      <c r="A50">
        <f t="shared" si="11"/>
        <v>68</v>
      </c>
      <c r="D50" s="29"/>
      <c r="E50" s="29"/>
      <c r="F50" s="29" t="str">
        <f>_xlfn.CONCAT("(",FIXED(VLOOKUP($B49,Sheet7!$A:$AZ,11,0), 4),")")</f>
        <v>(0.0449)</v>
      </c>
      <c r="G50" s="29" t="str">
        <f>_xlfn.CONCAT("(",FIXED(VLOOKUP($B49,Sheet7!$A:$AZ,7,0), 4),")")</f>
        <v>(0.0380)</v>
      </c>
      <c r="H50" s="29" t="str">
        <f>_xlfn.CONCAT("(",FIXED(VLOOKUP($B49,Sheet7!$A:$AZ,3,0), 4),")")</f>
        <v>(0.0333)</v>
      </c>
    </row>
    <row r="51" spans="1:8" x14ac:dyDescent="0.25">
      <c r="A51">
        <f t="shared" si="12"/>
        <v>70</v>
      </c>
      <c r="B51" t="s">
        <v>24</v>
      </c>
      <c r="D51" s="29"/>
      <c r="E51" s="29"/>
      <c r="F51" s="29" t="str">
        <f>_xlfn.CONCAT(FIXED(VLOOKUP($B51,Sheet7!$A:$AZ,10,0),4),VLOOKUP($B51,Sheet7!$A:$AF,29,0))</f>
        <v>-0.4064***</v>
      </c>
      <c r="G51" s="29" t="str">
        <f>_xlfn.CONCAT(FIXED(VLOOKUP($B51,Sheet7!$A:$AZ,6,0),4),VLOOKUP($B51,Sheet7!$A:$AF,28,0))</f>
        <v>-0.4564***</v>
      </c>
      <c r="H51" s="29" t="str">
        <f>_xlfn.CONCAT(FIXED(VLOOKUP($B51,Sheet7!$A:$AZ,2,0),4),VLOOKUP($B51,Sheet7!$A:$AF,27,0))</f>
        <v>-0.4555***</v>
      </c>
    </row>
    <row r="52" spans="1:8" x14ac:dyDescent="0.25">
      <c r="A52">
        <f t="shared" si="13"/>
        <v>71</v>
      </c>
      <c r="D52" s="29"/>
      <c r="E52" s="29"/>
      <c r="F52" s="29" t="str">
        <f>_xlfn.CONCAT("(",FIXED(VLOOKUP($B51,Sheet7!$A:$AZ,11,0), 4),")")</f>
        <v>(0.0357)</v>
      </c>
      <c r="G52" s="29" t="str">
        <f>_xlfn.CONCAT("(",FIXED(VLOOKUP($B51,Sheet7!$A:$AZ,7,0), 4),")")</f>
        <v>(0.0382)</v>
      </c>
      <c r="H52" s="29" t="str">
        <f>_xlfn.CONCAT("(",FIXED(VLOOKUP($B51,Sheet7!$A:$AZ,3,0), 4),")")</f>
        <v>(0.0432)</v>
      </c>
    </row>
    <row r="53" spans="1:8" x14ac:dyDescent="0.25">
      <c r="A53">
        <f t="shared" si="14"/>
        <v>73</v>
      </c>
      <c r="B53" t="s">
        <v>25</v>
      </c>
      <c r="D53" s="29"/>
      <c r="E53" s="29"/>
      <c r="F53" s="29" t="str">
        <f>_xlfn.CONCAT(FIXED(VLOOKUP($B53,Sheet7!$A:$AZ,10,0),4),VLOOKUP($B53,Sheet7!$A:$AF,29,0))</f>
        <v>-0.4249***</v>
      </c>
      <c r="G53" s="29" t="str">
        <f>_xlfn.CONCAT(FIXED(VLOOKUP($B53,Sheet7!$A:$AZ,6,0),4),VLOOKUP($B53,Sheet7!$A:$AF,28,0))</f>
        <v>-0.5097***</v>
      </c>
      <c r="H53" s="29" t="str">
        <f>_xlfn.CONCAT(FIXED(VLOOKUP($B53,Sheet7!$A:$AZ,2,0),4),VLOOKUP($B53,Sheet7!$A:$AF,27,0))</f>
        <v>-0.5562***</v>
      </c>
    </row>
    <row r="54" spans="1:8" x14ac:dyDescent="0.25">
      <c r="A54">
        <f t="shared" si="15"/>
        <v>74</v>
      </c>
      <c r="D54" s="29"/>
      <c r="E54" s="29"/>
      <c r="F54" s="29" t="str">
        <f>_xlfn.CONCAT("(",FIXED(VLOOKUP($B53,Sheet7!$A:$AZ,11,0), 4),")")</f>
        <v>(0.0503)</v>
      </c>
      <c r="G54" s="29" t="str">
        <f>_xlfn.CONCAT("(",FIXED(VLOOKUP($B53,Sheet7!$A:$AZ,7,0), 4),")")</f>
        <v>(0.0382)</v>
      </c>
      <c r="H54" s="29" t="str">
        <f>_xlfn.CONCAT("(",FIXED(VLOOKUP($B53,Sheet7!$A:$AZ,3,0), 4),")")</f>
        <v>(0.0613)</v>
      </c>
    </row>
    <row r="55" spans="1:8" x14ac:dyDescent="0.25">
      <c r="A55">
        <f t="shared" si="16"/>
        <v>76</v>
      </c>
      <c r="B55" t="s">
        <v>26</v>
      </c>
      <c r="D55" s="29"/>
      <c r="E55" s="29"/>
      <c r="F55" s="29" t="str">
        <f>_xlfn.CONCAT(FIXED(VLOOKUP($B55,Sheet7!$A:$AZ,10,0),4),VLOOKUP($B55,Sheet7!$A:$AF,29,0))</f>
        <v>-0.2580**</v>
      </c>
      <c r="G55" s="29" t="str">
        <f>_xlfn.CONCAT(FIXED(VLOOKUP($B55,Sheet7!$A:$AZ,6,0),4),VLOOKUP($B55,Sheet7!$A:$AF,28,0))</f>
        <v>-0.2784***</v>
      </c>
      <c r="H55" s="29" t="str">
        <f>_xlfn.CONCAT(FIXED(VLOOKUP($B55,Sheet7!$A:$AZ,2,0),4),VLOOKUP($B55,Sheet7!$A:$AF,27,0))</f>
        <v>-0.2682***</v>
      </c>
    </row>
    <row r="56" spans="1:8" x14ac:dyDescent="0.25">
      <c r="A56">
        <f t="shared" si="17"/>
        <v>77</v>
      </c>
      <c r="D56" s="29"/>
      <c r="E56" s="29"/>
      <c r="F56" s="29" t="str">
        <f>_xlfn.CONCAT("(",FIXED(VLOOKUP($B55,Sheet7!$A:$AZ,11,0), 4),")")</f>
        <v>(0.0505)</v>
      </c>
      <c r="G56" s="29" t="str">
        <f>_xlfn.CONCAT("(",FIXED(VLOOKUP($B55,Sheet7!$A:$AZ,7,0), 4),")")</f>
        <v>(0.0336)</v>
      </c>
      <c r="H56" s="29" t="str">
        <f>_xlfn.CONCAT("(",FIXED(VLOOKUP($B55,Sheet7!$A:$AZ,3,0), 4),")")</f>
        <v>(0.0331)</v>
      </c>
    </row>
    <row r="57" spans="1:8" x14ac:dyDescent="0.25">
      <c r="A57">
        <f t="shared" ref="A57" si="24">A56+2</f>
        <v>79</v>
      </c>
      <c r="B57" t="s">
        <v>27</v>
      </c>
      <c r="D57" s="29"/>
      <c r="E57" s="29"/>
      <c r="F57" s="29" t="str">
        <f>_xlfn.CONCAT(FIXED(VLOOKUP($B57,Sheet7!$A:$AZ,10,0),4),VLOOKUP($B57,Sheet7!$A:$AF,29,0))</f>
        <v>-0.2227</v>
      </c>
      <c r="G57" s="29" t="str">
        <f>_xlfn.CONCAT(FIXED(VLOOKUP($B57,Sheet7!$A:$AZ,6,0),4),VLOOKUP($B57,Sheet7!$A:$AF,28,0))</f>
        <v>-0.2948</v>
      </c>
      <c r="H57" s="29" t="str">
        <f>_xlfn.CONCAT(FIXED(VLOOKUP($B57,Sheet7!$A:$AZ,2,0),4),VLOOKUP($B57,Sheet7!$A:$AF,27,0))</f>
        <v>-0.2736</v>
      </c>
    </row>
    <row r="58" spans="1:8" x14ac:dyDescent="0.25">
      <c r="A58">
        <f t="shared" ref="A58" si="25">A57+1</f>
        <v>80</v>
      </c>
      <c r="D58" s="29"/>
      <c r="E58" s="29"/>
      <c r="F58" s="29" t="str">
        <f>_xlfn.CONCAT("(",FIXED(VLOOKUP($B57,Sheet7!$A:$AZ,11,0), 4),")")</f>
        <v>(0.4126)</v>
      </c>
      <c r="G58" s="29" t="str">
        <f>_xlfn.CONCAT("(",FIXED(VLOOKUP($B57,Sheet7!$A:$AZ,7,0), 4),")")</f>
        <v>(0.3604)</v>
      </c>
      <c r="H58" s="29" t="str">
        <f>_xlfn.CONCAT("(",FIXED(VLOOKUP($B57,Sheet7!$A:$AZ,3,0), 4),")")</f>
        <v>(0.3763)</v>
      </c>
    </row>
    <row r="59" spans="1:8" x14ac:dyDescent="0.25">
      <c r="A59">
        <f t="shared" si="10"/>
        <v>82</v>
      </c>
      <c r="B59" t="s">
        <v>29</v>
      </c>
      <c r="D59" s="29"/>
      <c r="E59" s="29"/>
      <c r="F59" s="29" t="str">
        <f>_xlfn.CONCAT(FIXED(VLOOKUP($B59,Sheet7!$A:$AZ,10,0),4),VLOOKUP($B59,Sheet7!$A:$AF,29,0))</f>
        <v>-0.0922*</v>
      </c>
      <c r="G59" s="29" t="str">
        <f>_xlfn.CONCAT(FIXED(VLOOKUP($B59,Sheet7!$A:$AZ,6,0),4),VLOOKUP($B59,Sheet7!$A:$AF,28,0))</f>
        <v>-0.0936***</v>
      </c>
      <c r="H59" s="29" t="str">
        <f>_xlfn.CONCAT(FIXED(VLOOKUP($B59,Sheet7!$A:$AZ,2,0),4),VLOOKUP($B59,Sheet7!$A:$AF,27,0))</f>
        <v>-0.0665**</v>
      </c>
    </row>
    <row r="60" spans="1:8" x14ac:dyDescent="0.25">
      <c r="A60">
        <f t="shared" si="11"/>
        <v>83</v>
      </c>
      <c r="D60" s="29"/>
      <c r="E60" s="29"/>
      <c r="F60" s="29" t="str">
        <f>_xlfn.CONCAT("(",FIXED(VLOOKUP($B59,Sheet7!$A:$AZ,11,0), 4),")")</f>
        <v>(0.0414)</v>
      </c>
      <c r="G60" s="29" t="str">
        <f>_xlfn.CONCAT("(",FIXED(VLOOKUP($B59,Sheet7!$A:$AZ,7,0), 4),")")</f>
        <v>(0.0225)</v>
      </c>
      <c r="H60" s="29" t="str">
        <f>_xlfn.CONCAT("(",FIXED(VLOOKUP($B59,Sheet7!$A:$AZ,3,0), 4),")")</f>
        <v>(0.0186)</v>
      </c>
    </row>
    <row r="61" spans="1:8" x14ac:dyDescent="0.25">
      <c r="A61">
        <f t="shared" si="12"/>
        <v>85</v>
      </c>
      <c r="B61" t="s">
        <v>31</v>
      </c>
      <c r="D61" s="29"/>
      <c r="E61" s="29"/>
      <c r="F61" s="29" t="str">
        <f>_xlfn.CONCAT(FIXED(VLOOKUP($B61,Sheet7!$A:$AZ,10,0),4),VLOOKUP($B61,Sheet7!$A:$AF,29,0))</f>
        <v>-0.2347**</v>
      </c>
      <c r="G61" s="29" t="str">
        <f>_xlfn.CONCAT(FIXED(VLOOKUP($B61,Sheet7!$A:$AZ,6,0),4),VLOOKUP($B61,Sheet7!$A:$AF,28,0))</f>
        <v>-0.2509***</v>
      </c>
      <c r="H61" s="29" t="str">
        <f>_xlfn.CONCAT(FIXED(VLOOKUP($B61,Sheet7!$A:$AZ,2,0),4),VLOOKUP($B61,Sheet7!$A:$AF,27,0))</f>
        <v>-0.2436***</v>
      </c>
    </row>
    <row r="62" spans="1:8" x14ac:dyDescent="0.25">
      <c r="A62">
        <f t="shared" si="13"/>
        <v>86</v>
      </c>
      <c r="D62" s="29"/>
      <c r="E62" s="29"/>
      <c r="F62" s="29" t="str">
        <f>_xlfn.CONCAT("(",FIXED(VLOOKUP($B61,Sheet7!$A:$AZ,11,0), 4),")")</f>
        <v>(0.0547)</v>
      </c>
      <c r="G62" s="29" t="str">
        <f>_xlfn.CONCAT("(",FIXED(VLOOKUP($B61,Sheet7!$A:$AZ,7,0), 4),")")</f>
        <v>(0.0509)</v>
      </c>
      <c r="H62" s="29" t="str">
        <f>_xlfn.CONCAT("(",FIXED(VLOOKUP($B61,Sheet7!$A:$AZ,3,0), 4),")")</f>
        <v>(0.0456)</v>
      </c>
    </row>
    <row r="63" spans="1:8" x14ac:dyDescent="0.25">
      <c r="A63">
        <f t="shared" si="14"/>
        <v>88</v>
      </c>
      <c r="B63" t="s">
        <v>298</v>
      </c>
      <c r="D63" s="29"/>
      <c r="E63" s="29"/>
      <c r="F63" s="29" t="str">
        <f>_xlfn.CONCAT(FIXED(VLOOKUP($B63,Sheet7!$A:$AZ,10,0),4),VLOOKUP($B63,Sheet7!$A:$AF,29,0))</f>
        <v>-0.0595</v>
      </c>
      <c r="G63" s="29" t="str">
        <f>_xlfn.CONCAT(FIXED(VLOOKUP($B63,Sheet7!$A:$AZ,6,0),4),VLOOKUP($B63,Sheet7!$A:$AF,28,0))</f>
        <v>-0.0154</v>
      </c>
      <c r="H63" s="29" t="str">
        <f>_xlfn.CONCAT(FIXED(VLOOKUP($B63,Sheet7!$A:$AZ,2,0),4),VLOOKUP($B63,Sheet7!$A:$AF,27,0))</f>
        <v>0.0207</v>
      </c>
    </row>
    <row r="64" spans="1:8" x14ac:dyDescent="0.25">
      <c r="A64">
        <f t="shared" si="15"/>
        <v>89</v>
      </c>
      <c r="D64" s="29"/>
      <c r="E64" s="29"/>
      <c r="F64" s="29" t="str">
        <f>_xlfn.CONCAT("(",FIXED(VLOOKUP($B63,Sheet7!$A:$AZ,11,0), 4),")")</f>
        <v>(0.0642)</v>
      </c>
      <c r="G64" s="29" t="str">
        <f>_xlfn.CONCAT("(",FIXED(VLOOKUP($B63,Sheet7!$A:$AZ,7,0), 4),")")</f>
        <v>(0.1091)</v>
      </c>
      <c r="H64" s="29" t="str">
        <f>_xlfn.CONCAT("(",FIXED(VLOOKUP($B63,Sheet7!$A:$AZ,3,0), 4),")")</f>
        <v>(0.0919)</v>
      </c>
    </row>
    <row r="65" spans="1:8" x14ac:dyDescent="0.25">
      <c r="A65">
        <f t="shared" si="16"/>
        <v>91</v>
      </c>
      <c r="B65" t="s">
        <v>299</v>
      </c>
      <c r="D65" s="29"/>
      <c r="E65" s="29"/>
      <c r="F65" s="29" t="str">
        <f>_xlfn.CONCAT(FIXED(VLOOKUP($B65,Sheet7!$A:$AZ,10,0),4),VLOOKUP($B65,Sheet7!$A:$AF,29,0))</f>
        <v>-0.1383</v>
      </c>
      <c r="G65" s="29" t="str">
        <f>_xlfn.CONCAT(FIXED(VLOOKUP($B65,Sheet7!$A:$AZ,6,0),4),VLOOKUP($B65,Sheet7!$A:$AF,28,0))</f>
        <v>-0.1325</v>
      </c>
      <c r="H65" s="29" t="str">
        <f>_xlfn.CONCAT(FIXED(VLOOKUP($B65,Sheet7!$A:$AZ,2,0),4),VLOOKUP($B65,Sheet7!$A:$AF,27,0))</f>
        <v>-0.1067</v>
      </c>
    </row>
    <row r="66" spans="1:8" x14ac:dyDescent="0.25">
      <c r="A66">
        <f t="shared" si="17"/>
        <v>92</v>
      </c>
      <c r="D66" s="29"/>
      <c r="E66" s="29"/>
      <c r="F66" s="29" t="str">
        <f>_xlfn.CONCAT("(",FIXED(VLOOKUP($B65,Sheet7!$A:$AZ,11,0), 4),")")</f>
        <v>(0.0802)</v>
      </c>
      <c r="G66" s="29" t="str">
        <f>_xlfn.CONCAT("(",FIXED(VLOOKUP($B65,Sheet7!$A:$AZ,7,0), 4),")")</f>
        <v>(0.0804)</v>
      </c>
      <c r="H66" s="29" t="str">
        <f>_xlfn.CONCAT("(",FIXED(VLOOKUP($B65,Sheet7!$A:$AZ,3,0), 4),")")</f>
        <v>(0.0985)</v>
      </c>
    </row>
    <row r="67" spans="1:8" x14ac:dyDescent="0.25">
      <c r="A67">
        <f t="shared" ref="A67" si="26">A66+2</f>
        <v>94</v>
      </c>
      <c r="B67" t="s">
        <v>303</v>
      </c>
      <c r="D67" s="29"/>
      <c r="E67" s="29"/>
      <c r="F67" s="29" t="str">
        <f>_xlfn.CONCAT(FIXED(VLOOKUP($B67,Sheet7!$A:$AZ,10,0),4),VLOOKUP($B67,Sheet7!$A:$AF,29,0))</f>
        <v>-0.0574</v>
      </c>
      <c r="G67" s="29" t="str">
        <f>_xlfn.CONCAT(FIXED(VLOOKUP($B67,Sheet7!$A:$AZ,6,0),4),VLOOKUP($B67,Sheet7!$A:$AF,28,0))</f>
        <v>-0.0268</v>
      </c>
      <c r="H67" s="29" t="str">
        <f>_xlfn.CONCAT(FIXED(VLOOKUP($B67,Sheet7!$A:$AZ,2,0),4),VLOOKUP($B67,Sheet7!$A:$AF,27,0))</f>
        <v>-0.0523</v>
      </c>
    </row>
    <row r="68" spans="1:8" x14ac:dyDescent="0.25">
      <c r="A68">
        <f t="shared" ref="A68" si="27">A67+1</f>
        <v>95</v>
      </c>
      <c r="D68" s="29"/>
      <c r="E68" s="29"/>
      <c r="F68" s="29" t="str">
        <f>_xlfn.CONCAT("(",FIXED(VLOOKUP($B67,Sheet7!$A:$AZ,11,0), 4),")")</f>
        <v>(0.0535)</v>
      </c>
      <c r="G68" s="29" t="str">
        <f>_xlfn.CONCAT("(",FIXED(VLOOKUP($B67,Sheet7!$A:$AZ,7,0), 4),")")</f>
        <v>(0.0363)</v>
      </c>
      <c r="H68" s="29" t="str">
        <f>_xlfn.CONCAT("(",FIXED(VLOOKUP($B67,Sheet7!$A:$AZ,3,0), 4),")")</f>
        <v>(0.0378)</v>
      </c>
    </row>
    <row r="69" spans="1:8" x14ac:dyDescent="0.25">
      <c r="A69">
        <f t="shared" si="10"/>
        <v>97</v>
      </c>
      <c r="B69" t="s">
        <v>306</v>
      </c>
      <c r="D69" s="29"/>
      <c r="E69" s="29"/>
      <c r="F69" s="29" t="str">
        <f>_xlfn.CONCAT(FIXED(VLOOKUP($B69,Sheet7!$A:$AZ,10,0),4),VLOOKUP($B69,Sheet7!$A:$AF,29,0))</f>
        <v>-0.0818^</v>
      </c>
      <c r="G69" s="29" t="str">
        <f>_xlfn.CONCAT(FIXED(VLOOKUP($B69,Sheet7!$A:$AZ,6,0),4),VLOOKUP($B69,Sheet7!$A:$AF,28,0))</f>
        <v>-0.0928^</v>
      </c>
      <c r="H69" s="29" t="str">
        <f>_xlfn.CONCAT(FIXED(VLOOKUP($B69,Sheet7!$A:$AZ,2,0),4),VLOOKUP($B69,Sheet7!$A:$AF,27,0))</f>
        <v>-0.0471</v>
      </c>
    </row>
    <row r="70" spans="1:8" x14ac:dyDescent="0.25">
      <c r="A70">
        <f t="shared" si="11"/>
        <v>98</v>
      </c>
      <c r="D70" s="29"/>
      <c r="E70" s="29"/>
      <c r="F70" s="29" t="str">
        <f>_xlfn.CONCAT("(",FIXED(VLOOKUP($B69,Sheet7!$A:$AZ,11,0), 4),")")</f>
        <v>(0.0399)</v>
      </c>
      <c r="G70" s="29" t="str">
        <f>_xlfn.CONCAT("(",FIXED(VLOOKUP($B69,Sheet7!$A:$AZ,7,0), 4),")")</f>
        <v>(0.0463)</v>
      </c>
      <c r="H70" s="29" t="str">
        <f>_xlfn.CONCAT("(",FIXED(VLOOKUP($B69,Sheet7!$A:$AZ,3,0), 4),")")</f>
        <v>(0.0442)</v>
      </c>
    </row>
    <row r="71" spans="1:8" x14ac:dyDescent="0.25">
      <c r="A71">
        <f t="shared" si="12"/>
        <v>100</v>
      </c>
      <c r="B71" t="s">
        <v>309</v>
      </c>
      <c r="D71" s="29"/>
      <c r="E71" s="29"/>
      <c r="F71" s="29" t="str">
        <f>_xlfn.CONCAT(FIXED(VLOOKUP($B71,Sheet7!$A:$AZ,10,0),4),VLOOKUP($B71,Sheet7!$A:$AF,29,0))</f>
        <v>0.0331</v>
      </c>
      <c r="G71" s="29" t="str">
        <f>_xlfn.CONCAT(FIXED(VLOOKUP($B71,Sheet7!$A:$AZ,6,0),4),VLOOKUP($B71,Sheet7!$A:$AF,28,0))</f>
        <v>-0.0030</v>
      </c>
      <c r="H71" s="29" t="str">
        <f>_xlfn.CONCAT(FIXED(VLOOKUP($B71,Sheet7!$A:$AZ,2,0),4),VLOOKUP($B71,Sheet7!$A:$AF,27,0))</f>
        <v>0.0608</v>
      </c>
    </row>
    <row r="72" spans="1:8" x14ac:dyDescent="0.25">
      <c r="A72">
        <f t="shared" si="13"/>
        <v>101</v>
      </c>
      <c r="D72" s="29"/>
      <c r="E72" s="29"/>
      <c r="F72" s="29" t="str">
        <f>_xlfn.CONCAT("(",FIXED(VLOOKUP($B71,Sheet7!$A:$AZ,11,0), 4),")")</f>
        <v>(0.1166)</v>
      </c>
      <c r="G72" s="29" t="str">
        <f>_xlfn.CONCAT("(",FIXED(VLOOKUP($B71,Sheet7!$A:$AZ,7,0), 4),")")</f>
        <v>(0.1089)</v>
      </c>
      <c r="H72" s="29" t="str">
        <f>_xlfn.CONCAT("(",FIXED(VLOOKUP($B71,Sheet7!$A:$AZ,3,0), 4),")")</f>
        <v>(0.1062)</v>
      </c>
    </row>
    <row r="73" spans="1:8" x14ac:dyDescent="0.25">
      <c r="A73">
        <f t="shared" si="14"/>
        <v>103</v>
      </c>
      <c r="B73" t="s">
        <v>312</v>
      </c>
      <c r="D73" s="29"/>
      <c r="E73" s="29"/>
      <c r="F73" s="29" t="str">
        <f>_xlfn.CONCAT(FIXED(VLOOKUP($B73,Sheet7!$A:$AZ,10,0),4),VLOOKUP($B73,Sheet7!$A:$AF,29,0))</f>
        <v>-0.0698</v>
      </c>
      <c r="G73" s="29" t="str">
        <f>_xlfn.CONCAT(FIXED(VLOOKUP($B73,Sheet7!$A:$AZ,6,0),4),VLOOKUP($B73,Sheet7!$A:$AF,28,0))</f>
        <v>0.0282</v>
      </c>
      <c r="H73" s="29" t="str">
        <f>_xlfn.CONCAT(FIXED(VLOOKUP($B73,Sheet7!$A:$AZ,2,0),4),VLOOKUP($B73,Sheet7!$A:$AF,27,0))</f>
        <v>0.0077</v>
      </c>
    </row>
    <row r="74" spans="1:8" x14ac:dyDescent="0.25">
      <c r="A74">
        <f t="shared" si="15"/>
        <v>104</v>
      </c>
      <c r="D74" s="29"/>
      <c r="E74" s="29"/>
      <c r="F74" s="29" t="str">
        <f>_xlfn.CONCAT("(",FIXED(VLOOKUP($B73,Sheet7!$A:$AZ,11,0), 4),")")</f>
        <v>(0.0876)</v>
      </c>
      <c r="G74" s="29" t="str">
        <f>_xlfn.CONCAT("(",FIXED(VLOOKUP($B73,Sheet7!$A:$AZ,7,0), 4),")")</f>
        <v>(0.0643)</v>
      </c>
      <c r="H74" s="29" t="str">
        <f>_xlfn.CONCAT("(",FIXED(VLOOKUP($B73,Sheet7!$A:$AZ,3,0), 4),")")</f>
        <v>(0.0768)</v>
      </c>
    </row>
    <row r="75" spans="1:8" x14ac:dyDescent="0.25">
      <c r="A75">
        <f t="shared" si="16"/>
        <v>106</v>
      </c>
      <c r="B75" t="s">
        <v>315</v>
      </c>
      <c r="D75" s="29"/>
      <c r="E75" s="29"/>
      <c r="F75" s="29" t="str">
        <f>_xlfn.CONCAT(FIXED(VLOOKUP($B75,Sheet7!$A:$AZ,10,0),4),VLOOKUP($B75,Sheet7!$A:$AF,29,0))</f>
        <v>0.2435</v>
      </c>
      <c r="G75" s="29" t="str">
        <f>_xlfn.CONCAT(FIXED(VLOOKUP($B75,Sheet7!$A:$AZ,6,0),4),VLOOKUP($B75,Sheet7!$A:$AF,28,0))</f>
        <v>0.2937</v>
      </c>
      <c r="H75" s="29" t="str">
        <f>_xlfn.CONCAT(FIXED(VLOOKUP($B75,Sheet7!$A:$AZ,2,0),4),VLOOKUP($B75,Sheet7!$A:$AF,27,0))</f>
        <v>-0.0029</v>
      </c>
    </row>
    <row r="76" spans="1:8" x14ac:dyDescent="0.25">
      <c r="A76">
        <f t="shared" si="17"/>
        <v>107</v>
      </c>
      <c r="D76" s="29"/>
      <c r="E76" s="29"/>
      <c r="F76" s="29" t="str">
        <f>_xlfn.CONCAT("(",FIXED(VLOOKUP($B75,Sheet7!$A:$AZ,11,0), 4),")")</f>
        <v>(0.0833)</v>
      </c>
      <c r="G76" s="29" t="str">
        <f>_xlfn.CONCAT("(",FIXED(VLOOKUP($B75,Sheet7!$A:$AZ,7,0), 4),")")</f>
        <v>(0.0952)</v>
      </c>
      <c r="H76" s="29" t="str">
        <f>_xlfn.CONCAT("(",FIXED(VLOOKUP($B75,Sheet7!$A:$AZ,3,0), 4),")")</f>
        <v>(0.0691)</v>
      </c>
    </row>
    <row r="77" spans="1:8" x14ac:dyDescent="0.25">
      <c r="A77">
        <f t="shared" ref="A77" si="28">A76+2</f>
        <v>109</v>
      </c>
      <c r="B77" t="s">
        <v>167</v>
      </c>
      <c r="D77" s="29"/>
      <c r="E77" s="29"/>
      <c r="F77" s="29" t="str">
        <f>_xlfn.CONCAT(FIXED(VLOOKUP($B77,Sheet7!$A:$AZ,10,0),4),VLOOKUP($B77,Sheet7!$A:$AF,29,0))</f>
        <v>0.2150*</v>
      </c>
      <c r="G77" s="29" t="str">
        <f>_xlfn.CONCAT(FIXED(VLOOKUP($B77,Sheet7!$A:$AZ,6,0),4),VLOOKUP($B77,Sheet7!$A:$AF,28,0))</f>
        <v>0.2074*</v>
      </c>
      <c r="H77" s="29" t="str">
        <f>_xlfn.CONCAT(FIXED(VLOOKUP($B77,Sheet7!$A:$AZ,2,0),4),VLOOKUP($B77,Sheet7!$A:$AF,27,0))</f>
        <v>0.2406^</v>
      </c>
    </row>
    <row r="78" spans="1:8" x14ac:dyDescent="0.25">
      <c r="A78">
        <f t="shared" ref="A78" si="29">A77+1</f>
        <v>110</v>
      </c>
      <c r="D78" s="29"/>
      <c r="E78" s="29"/>
      <c r="F78" s="29" t="str">
        <f>_xlfn.CONCAT("(",FIXED(VLOOKUP($B77,Sheet7!$A:$AZ,11,0), 4),")")</f>
        <v>(0.0783)</v>
      </c>
      <c r="G78" s="29" t="str">
        <f>_xlfn.CONCAT("(",FIXED(VLOOKUP($B77,Sheet7!$A:$AZ,7,0), 4),")")</f>
        <v>(0.0895)</v>
      </c>
      <c r="H78" s="29" t="str">
        <f>_xlfn.CONCAT("(",FIXED(VLOOKUP($B77,Sheet7!$A:$AZ,3,0), 4),")")</f>
        <v>(0.1216)</v>
      </c>
    </row>
    <row r="79" spans="1:8" x14ac:dyDescent="0.25">
      <c r="A79">
        <f t="shared" si="10"/>
        <v>112</v>
      </c>
      <c r="B79" t="s">
        <v>168</v>
      </c>
      <c r="D79" s="29"/>
      <c r="E79" s="29"/>
      <c r="F79" s="29" t="str">
        <f>_xlfn.CONCAT(FIXED(VLOOKUP($B79,Sheet7!$A:$AZ,10,0),4),VLOOKUP($B79,Sheet7!$A:$AF,29,0))</f>
        <v>0.3289**</v>
      </c>
      <c r="G79" s="29" t="str">
        <f>_xlfn.CONCAT(FIXED(VLOOKUP($B79,Sheet7!$A:$AZ,6,0),4),VLOOKUP($B79,Sheet7!$A:$AF,28,0))</f>
        <v>0.3431**</v>
      </c>
      <c r="H79" s="29" t="str">
        <f>_xlfn.CONCAT(FIXED(VLOOKUP($B79,Sheet7!$A:$AZ,2,0),4),VLOOKUP($B79,Sheet7!$A:$AF,27,0))</f>
        <v>0.3681*</v>
      </c>
    </row>
    <row r="80" spans="1:8" x14ac:dyDescent="0.25">
      <c r="A80">
        <f t="shared" si="11"/>
        <v>113</v>
      </c>
      <c r="D80" s="29"/>
      <c r="E80" s="29"/>
      <c r="F80" s="29" t="str">
        <f>_xlfn.CONCAT("(",FIXED(VLOOKUP($B79,Sheet7!$A:$AZ,11,0), 4),")")</f>
        <v>(0.0808)</v>
      </c>
      <c r="G80" s="29" t="str">
        <f>_xlfn.CONCAT("(",FIXED(VLOOKUP($B79,Sheet7!$A:$AZ,7,0), 4),")")</f>
        <v>(0.0931)</v>
      </c>
      <c r="H80" s="29" t="str">
        <f>_xlfn.CONCAT("(",FIXED(VLOOKUP($B79,Sheet7!$A:$AZ,3,0), 4),")")</f>
        <v>(0.1248)</v>
      </c>
    </row>
    <row r="81" spans="1:8" x14ac:dyDescent="0.25">
      <c r="A81">
        <f t="shared" si="12"/>
        <v>115</v>
      </c>
      <c r="B81" t="s">
        <v>169</v>
      </c>
      <c r="D81" s="29"/>
      <c r="E81" s="29"/>
      <c r="F81" s="29" t="str">
        <f>_xlfn.CONCAT(FIXED(VLOOKUP($B81,Sheet7!$A:$AZ,10,0),4),VLOOKUP($B81,Sheet7!$A:$AF,29,0))</f>
        <v>0.3290**</v>
      </c>
      <c r="G81" s="29" t="str">
        <f>_xlfn.CONCAT(FIXED(VLOOKUP($B81,Sheet7!$A:$AZ,6,0),4),VLOOKUP($B81,Sheet7!$A:$AF,28,0))</f>
        <v>0.3415**</v>
      </c>
      <c r="H81" s="29" t="str">
        <f>_xlfn.CONCAT(FIXED(VLOOKUP($B81,Sheet7!$A:$AZ,2,0),4),VLOOKUP($B81,Sheet7!$A:$AF,27,0))</f>
        <v>0.3668*</v>
      </c>
    </row>
    <row r="82" spans="1:8" x14ac:dyDescent="0.25">
      <c r="A82">
        <f t="shared" si="13"/>
        <v>116</v>
      </c>
      <c r="D82" s="29"/>
      <c r="E82" s="29"/>
      <c r="F82" s="29" t="str">
        <f>_xlfn.CONCAT("(",FIXED(VLOOKUP($B81,Sheet7!$A:$AZ,11,0), 4),")")</f>
        <v>(0.0828)</v>
      </c>
      <c r="G82" s="29" t="str">
        <f>_xlfn.CONCAT("(",FIXED(VLOOKUP($B81,Sheet7!$A:$AZ,7,0), 4),")")</f>
        <v>(0.0917)</v>
      </c>
      <c r="H82" s="29" t="str">
        <f>_xlfn.CONCAT("(",FIXED(VLOOKUP($B81,Sheet7!$A:$AZ,3,0), 4),")")</f>
        <v>(0.1239)</v>
      </c>
    </row>
    <row r="83" spans="1:8" x14ac:dyDescent="0.25">
      <c r="A83">
        <f t="shared" si="14"/>
        <v>118</v>
      </c>
      <c r="B83" t="s">
        <v>170</v>
      </c>
      <c r="D83" s="29"/>
      <c r="E83" s="29"/>
      <c r="F83" s="29" t="str">
        <f>_xlfn.CONCAT(FIXED(VLOOKUP($B83,Sheet7!$A:$AZ,10,0),4),VLOOKUP($B83,Sheet7!$A:$AF,29,0))</f>
        <v>0.3515**</v>
      </c>
      <c r="G83" s="29" t="str">
        <f>_xlfn.CONCAT(FIXED(VLOOKUP($B83,Sheet7!$A:$AZ,6,0),4),VLOOKUP($B83,Sheet7!$A:$AF,28,0))</f>
        <v>0.3697**</v>
      </c>
      <c r="H83" s="29" t="str">
        <f>_xlfn.CONCAT(FIXED(VLOOKUP($B83,Sheet7!$A:$AZ,2,0),4),VLOOKUP($B83,Sheet7!$A:$AF,27,0))</f>
        <v>0.3917*</v>
      </c>
    </row>
    <row r="84" spans="1:8" x14ac:dyDescent="0.25">
      <c r="A84">
        <f t="shared" si="15"/>
        <v>119</v>
      </c>
      <c r="D84" s="29"/>
      <c r="E84" s="29"/>
      <c r="F84" s="29" t="str">
        <f>_xlfn.CONCAT("(",FIXED(VLOOKUP($B83,Sheet7!$A:$AZ,11,0), 4),")")</f>
        <v>(0.0818)</v>
      </c>
      <c r="G84" s="29" t="str">
        <f>_xlfn.CONCAT("(",FIXED(VLOOKUP($B83,Sheet7!$A:$AZ,7,0), 4),")")</f>
        <v>(0.0930)</v>
      </c>
      <c r="H84" s="29" t="str">
        <f>_xlfn.CONCAT("(",FIXED(VLOOKUP($B83,Sheet7!$A:$AZ,3,0), 4),")")</f>
        <v>(0.1237)</v>
      </c>
    </row>
    <row r="85" spans="1:8" x14ac:dyDescent="0.25">
      <c r="A85">
        <f t="shared" si="16"/>
        <v>121</v>
      </c>
      <c r="B85" t="s">
        <v>171</v>
      </c>
      <c r="D85" s="29"/>
      <c r="E85" s="29"/>
      <c r="F85" s="29" t="str">
        <f>_xlfn.CONCAT(FIXED(VLOOKUP($B85,Sheet7!$A:$AZ,10,0),4),VLOOKUP($B85,Sheet7!$A:$AF,29,0))</f>
        <v>0.3447**</v>
      </c>
      <c r="G85" s="29" t="str">
        <f>_xlfn.CONCAT(FIXED(VLOOKUP($B85,Sheet7!$A:$AZ,6,0),4),VLOOKUP($B85,Sheet7!$A:$AF,28,0))</f>
        <v>0.3641**</v>
      </c>
      <c r="H85" s="29" t="str">
        <f>_xlfn.CONCAT(FIXED(VLOOKUP($B85,Sheet7!$A:$AZ,2,0),4),VLOOKUP($B85,Sheet7!$A:$AF,27,0))</f>
        <v>0.3889**</v>
      </c>
    </row>
    <row r="86" spans="1:8" x14ac:dyDescent="0.25">
      <c r="A86">
        <f t="shared" si="17"/>
        <v>122</v>
      </c>
      <c r="D86" s="29"/>
      <c r="E86" s="29"/>
      <c r="F86" s="29" t="str">
        <f>_xlfn.CONCAT("(",FIXED(VLOOKUP($B85,Sheet7!$A:$AZ,11,0), 4),")")</f>
        <v>(0.0818)</v>
      </c>
      <c r="G86" s="29" t="str">
        <f>_xlfn.CONCAT("(",FIXED(VLOOKUP($B85,Sheet7!$A:$AZ,7,0), 4),")")</f>
        <v>(0.0913)</v>
      </c>
      <c r="H86" s="29" t="str">
        <f>_xlfn.CONCAT("(",FIXED(VLOOKUP($B85,Sheet7!$A:$AZ,3,0), 4),")")</f>
        <v>(0.1227)</v>
      </c>
    </row>
    <row r="87" spans="1:8" x14ac:dyDescent="0.25">
      <c r="A87">
        <f t="shared" ref="A87" si="30">A86+2</f>
        <v>124</v>
      </c>
      <c r="B87" t="s">
        <v>50</v>
      </c>
      <c r="D87" s="29"/>
      <c r="E87" s="29"/>
      <c r="F87" s="29" t="str">
        <f>_xlfn.CONCAT(FIXED(VLOOKUP($B87,Sheet7!$A:$AZ,10,0),4),VLOOKUP($B87,Sheet7!$A:$AF,29,0))</f>
        <v>0.0002</v>
      </c>
      <c r="G87" s="29" t="str">
        <f>_xlfn.CONCAT(FIXED(VLOOKUP($B87,Sheet7!$A:$AZ,6,0),4),VLOOKUP($B87,Sheet7!$A:$AF,28,0))</f>
        <v>0.0004*</v>
      </c>
      <c r="H87" s="29" t="str">
        <f>_xlfn.CONCAT(FIXED(VLOOKUP($B87,Sheet7!$A:$AZ,2,0),4),VLOOKUP($B87,Sheet7!$A:$AF,27,0))</f>
        <v>0.0003</v>
      </c>
    </row>
    <row r="88" spans="1:8" x14ac:dyDescent="0.25">
      <c r="A88">
        <f t="shared" ref="A88" si="31">A87+1</f>
        <v>125</v>
      </c>
      <c r="D88" s="29"/>
      <c r="E88" s="29"/>
      <c r="F88" s="29" t="str">
        <f>_xlfn.CONCAT("(",FIXED(VLOOKUP($B87,Sheet7!$A:$AZ,11,0), 4),")")</f>
        <v>(0.0003)</v>
      </c>
      <c r="G88" s="29" t="str">
        <f>_xlfn.CONCAT("(",FIXED(VLOOKUP($B87,Sheet7!$A:$AZ,7,0), 4),")")</f>
        <v>(0.0001)</v>
      </c>
      <c r="H88" s="29" t="str">
        <f>_xlfn.CONCAT("(",FIXED(VLOOKUP($B87,Sheet7!$A:$AZ,3,0), 4),")")</f>
        <v>(0.0001)</v>
      </c>
    </row>
    <row r="89" spans="1:8" x14ac:dyDescent="0.25">
      <c r="A89">
        <f t="shared" ref="A89:A99" si="32">A88+2</f>
        <v>127</v>
      </c>
      <c r="B89" t="s">
        <v>52</v>
      </c>
      <c r="D89" s="29"/>
      <c r="E89" s="29"/>
      <c r="F89" s="29" t="str">
        <f>_xlfn.CONCAT(FIXED(VLOOKUP($B89,Sheet7!$A:$AZ,10,0),4),VLOOKUP($B89,Sheet7!$A:$AF,29,0))</f>
        <v>-0.0198^</v>
      </c>
      <c r="G89" s="29" t="str">
        <f>_xlfn.CONCAT(FIXED(VLOOKUP($B89,Sheet7!$A:$AZ,6,0),4),VLOOKUP($B89,Sheet7!$A:$AF,28,0))</f>
        <v>-0.0083</v>
      </c>
      <c r="H89" s="29" t="str">
        <f>_xlfn.CONCAT(FIXED(VLOOKUP($B89,Sheet7!$A:$AZ,2,0),4),VLOOKUP($B89,Sheet7!$A:$AF,27,0))</f>
        <v>-0.0071</v>
      </c>
    </row>
    <row r="90" spans="1:8" x14ac:dyDescent="0.25">
      <c r="A90">
        <f t="shared" ref="A90:A100" si="33">A89+1</f>
        <v>128</v>
      </c>
      <c r="D90" s="29"/>
      <c r="E90" s="29"/>
      <c r="F90" s="29" t="str">
        <f>_xlfn.CONCAT("(",FIXED(VLOOKUP($B89,Sheet7!$A:$AZ,11,0), 4),")")</f>
        <v>(0.0104)</v>
      </c>
      <c r="G90" s="29" t="str">
        <f>_xlfn.CONCAT("(",FIXED(VLOOKUP($B89,Sheet7!$A:$AZ,7,0), 4),")")</f>
        <v>(0.0068)</v>
      </c>
      <c r="H90" s="29" t="str">
        <f>_xlfn.CONCAT("(",FIXED(VLOOKUP($B89,Sheet7!$A:$AZ,3,0), 4),")")</f>
        <v>(0.0064)</v>
      </c>
    </row>
    <row r="91" spans="1:8" x14ac:dyDescent="0.25">
      <c r="A91">
        <f t="shared" ref="A91:A101" si="34">A90+2</f>
        <v>130</v>
      </c>
      <c r="B91" t="s">
        <v>51</v>
      </c>
      <c r="D91" s="29"/>
      <c r="E91" s="29"/>
      <c r="F91" s="29" t="str">
        <f>_xlfn.CONCAT(FIXED(VLOOKUP($B91,Sheet7!$A:$AZ,10,0),4),VLOOKUP($B91,Sheet7!$A:$AF,29,0))</f>
        <v>0.0230</v>
      </c>
      <c r="G91" s="29" t="str">
        <f>_xlfn.CONCAT(FIXED(VLOOKUP($B91,Sheet7!$A:$AZ,6,0),4),VLOOKUP($B91,Sheet7!$A:$AF,28,0))</f>
        <v>0.0078</v>
      </c>
      <c r="H91" s="29" t="str">
        <f>_xlfn.CONCAT(FIXED(VLOOKUP($B91,Sheet7!$A:$AZ,2,0),4),VLOOKUP($B91,Sheet7!$A:$AF,27,0))</f>
        <v>0.0033</v>
      </c>
    </row>
    <row r="92" spans="1:8" x14ac:dyDescent="0.25">
      <c r="A92">
        <f t="shared" ref="A92:A102" si="35">A91+1</f>
        <v>131</v>
      </c>
      <c r="D92" s="29"/>
      <c r="E92" s="29"/>
      <c r="F92" s="29" t="str">
        <f>_xlfn.CONCAT("(",FIXED(VLOOKUP($B91,Sheet7!$A:$AZ,11,0), 4),")")</f>
        <v>(0.0258)</v>
      </c>
      <c r="G92" s="29" t="str">
        <f>_xlfn.CONCAT("(",FIXED(VLOOKUP($B91,Sheet7!$A:$AZ,7,0), 4),")")</f>
        <v>(0.0234)</v>
      </c>
      <c r="H92" s="29" t="str">
        <f>_xlfn.CONCAT("(",FIXED(VLOOKUP($B91,Sheet7!$A:$AZ,3,0), 4),")")</f>
        <v>(0.0217)</v>
      </c>
    </row>
    <row r="93" spans="1:8" x14ac:dyDescent="0.25">
      <c r="A93">
        <f t="shared" ref="A93:A103" si="36">A92+2</f>
        <v>133</v>
      </c>
      <c r="B93" t="s">
        <v>165</v>
      </c>
      <c r="D93" s="29"/>
      <c r="E93" s="29"/>
      <c r="F93" s="29"/>
      <c r="G93" s="29" t="str">
        <f>_xlfn.CONCAT(FIXED(VLOOKUP($B93,Sheet7!$A:$AZ,6,0),4),VLOOKUP($B93,Sheet7!$A:$AF,28,0))</f>
        <v>-0.0003</v>
      </c>
      <c r="H93" s="29" t="str">
        <f>_xlfn.CONCAT(FIXED(VLOOKUP($B93,Sheet7!$A:$AZ,2,0),4),VLOOKUP($B93,Sheet7!$A:$AF,27,0))</f>
        <v>0.0011</v>
      </c>
    </row>
    <row r="94" spans="1:8" x14ac:dyDescent="0.25">
      <c r="A94">
        <f t="shared" ref="A94:A104" si="37">A93+1</f>
        <v>134</v>
      </c>
      <c r="D94" s="29"/>
      <c r="E94" s="29"/>
      <c r="F94" s="29"/>
      <c r="G94" s="29" t="str">
        <f>_xlfn.CONCAT("(",FIXED(VLOOKUP($B93,Sheet7!$A:$AZ,7,0), 4),")")</f>
        <v>(0.0107)</v>
      </c>
      <c r="H94" s="29" t="str">
        <f>_xlfn.CONCAT("(",FIXED(VLOOKUP($B93,Sheet7!$A:$AZ,3,0), 4),")")</f>
        <v>(0.0089)</v>
      </c>
    </row>
    <row r="95" spans="1:8" x14ac:dyDescent="0.25">
      <c r="A95">
        <f t="shared" ref="A95:A119" si="38">A94+2</f>
        <v>136</v>
      </c>
      <c r="B95" t="s">
        <v>39</v>
      </c>
      <c r="D95" s="29"/>
      <c r="E95" s="29"/>
      <c r="F95" s="29"/>
      <c r="G95" s="29" t="str">
        <f>_xlfn.CONCAT(FIXED(VLOOKUP($B95,Sheet7!$A:$AZ,6,0),4),VLOOKUP($B95,Sheet7!$A:$AF,28,0))</f>
        <v>-0.0849*</v>
      </c>
      <c r="H95" s="29" t="str">
        <f>_xlfn.CONCAT(FIXED(VLOOKUP($B95,Sheet7!$A:$AZ,2,0),4),VLOOKUP($B95,Sheet7!$A:$AF,27,0))</f>
        <v>-0.0585^</v>
      </c>
    </row>
    <row r="96" spans="1:8" x14ac:dyDescent="0.25">
      <c r="A96">
        <f t="shared" ref="A96:A120" si="39">A95+1</f>
        <v>137</v>
      </c>
      <c r="D96" s="29"/>
      <c r="E96" s="29"/>
      <c r="F96" s="29"/>
      <c r="G96" s="29" t="str">
        <f>_xlfn.CONCAT("(",FIXED(VLOOKUP($B95,Sheet7!$A:$AZ,7,0), 4),")")</f>
        <v>(0.0375)</v>
      </c>
      <c r="H96" s="29" t="str">
        <f>_xlfn.CONCAT("(",FIXED(VLOOKUP($B95,Sheet7!$A:$AZ,3,0), 4),")")</f>
        <v>(0.0293)</v>
      </c>
    </row>
    <row r="97" spans="1:8" x14ac:dyDescent="0.25">
      <c r="A97">
        <f t="shared" ref="A97" si="40">A96+2</f>
        <v>139</v>
      </c>
      <c r="B97" t="s">
        <v>40</v>
      </c>
      <c r="D97" s="29"/>
      <c r="E97" s="29"/>
      <c r="F97" s="29"/>
      <c r="G97" s="29" t="str">
        <f>_xlfn.CONCAT(FIXED(VLOOKUP($B97,Sheet7!$A:$AZ,6,0),4),VLOOKUP($B97,Sheet7!$A:$AF,28,0))</f>
        <v>0.0011</v>
      </c>
      <c r="H97" s="29" t="str">
        <f>_xlfn.CONCAT(FIXED(VLOOKUP($B97,Sheet7!$A:$AZ,2,0),4),VLOOKUP($B97,Sheet7!$A:$AF,27,0))</f>
        <v>-0.0017</v>
      </c>
    </row>
    <row r="98" spans="1:8" x14ac:dyDescent="0.25">
      <c r="A98">
        <f t="shared" ref="A98" si="41">A97+1</f>
        <v>140</v>
      </c>
      <c r="D98" s="29"/>
      <c r="E98" s="29"/>
      <c r="F98" s="29"/>
      <c r="G98" s="29" t="str">
        <f>_xlfn.CONCAT("(",FIXED(VLOOKUP($B97,Sheet7!$A:$AZ,7,0), 4),")")</f>
        <v>(0.0102)</v>
      </c>
      <c r="H98" s="29" t="str">
        <f>_xlfn.CONCAT("(",FIXED(VLOOKUP($B97,Sheet7!$A:$AZ,3,0), 4),")")</f>
        <v>(0.0080)</v>
      </c>
    </row>
    <row r="99" spans="1:8" x14ac:dyDescent="0.25">
      <c r="A99">
        <f t="shared" si="32"/>
        <v>142</v>
      </c>
      <c r="B99" t="s">
        <v>41</v>
      </c>
      <c r="D99" s="29"/>
      <c r="E99" s="29"/>
      <c r="F99" s="29"/>
      <c r="G99" s="29" t="str">
        <f>_xlfn.CONCAT(FIXED(VLOOKUP($B99,Sheet7!$A:$AZ,6,0),4),VLOOKUP($B99,Sheet7!$A:$AF,28,0))</f>
        <v>-0.0073</v>
      </c>
      <c r="H99" s="29" t="str">
        <f>_xlfn.CONCAT(FIXED(VLOOKUP($B99,Sheet7!$A:$AZ,2,0),4),VLOOKUP($B99,Sheet7!$A:$AF,27,0))</f>
        <v>-0.0048</v>
      </c>
    </row>
    <row r="100" spans="1:8" x14ac:dyDescent="0.25">
      <c r="A100">
        <f t="shared" si="33"/>
        <v>143</v>
      </c>
      <c r="D100" s="29"/>
      <c r="E100" s="29"/>
      <c r="F100" s="29"/>
      <c r="G100" s="29" t="str">
        <f>_xlfn.CONCAT("(",FIXED(VLOOKUP($B99,Sheet7!$A:$AZ,7,0), 4),")")</f>
        <v>(0.0099)</v>
      </c>
      <c r="H100" s="29" t="str">
        <f>_xlfn.CONCAT("(",FIXED(VLOOKUP($B99,Sheet7!$A:$AZ,3,0), 4),")")</f>
        <v>(0.0070)</v>
      </c>
    </row>
    <row r="101" spans="1:8" x14ac:dyDescent="0.25">
      <c r="A101">
        <f t="shared" si="34"/>
        <v>145</v>
      </c>
      <c r="B101" t="s">
        <v>174</v>
      </c>
      <c r="D101" s="29"/>
      <c r="E101" s="29"/>
      <c r="F101" s="29"/>
      <c r="G101" s="29" t="str">
        <f>_xlfn.CONCAT(FIXED(VLOOKUP($B101,Sheet7!$A:$AZ,6,0),4),VLOOKUP($B101,Sheet7!$A:$AF,28,0))</f>
        <v>0.0075</v>
      </c>
      <c r="H101" s="29" t="str">
        <f>_xlfn.CONCAT(FIXED(VLOOKUP($B101,Sheet7!$A:$AZ,2,0),4),VLOOKUP($B101,Sheet7!$A:$AF,27,0))</f>
        <v>0.0044</v>
      </c>
    </row>
    <row r="102" spans="1:8" x14ac:dyDescent="0.25">
      <c r="A102">
        <f t="shared" si="35"/>
        <v>146</v>
      </c>
      <c r="D102" s="29"/>
      <c r="E102" s="29"/>
      <c r="F102" s="29"/>
      <c r="G102" s="29" t="str">
        <f>_xlfn.CONCAT("(",FIXED(VLOOKUP($B101,Sheet7!$A:$AZ,7,0), 4),")")</f>
        <v>(0.0149)</v>
      </c>
      <c r="H102" s="29" t="str">
        <f>_xlfn.CONCAT("(",FIXED(VLOOKUP($B101,Sheet7!$A:$AZ,3,0), 4),")")</f>
        <v>(0.0097)</v>
      </c>
    </row>
    <row r="103" spans="1:8" x14ac:dyDescent="0.25">
      <c r="A103">
        <f t="shared" si="36"/>
        <v>148</v>
      </c>
      <c r="B103" t="s">
        <v>175</v>
      </c>
      <c r="D103" s="29"/>
      <c r="E103" s="29"/>
      <c r="F103" s="29"/>
      <c r="G103" s="29" t="str">
        <f>_xlfn.CONCAT(FIXED(VLOOKUP($B103,Sheet7!$A:$AZ,6,0),4),VLOOKUP($B103,Sheet7!$A:$AF,28,0))</f>
        <v>-0.0010</v>
      </c>
      <c r="H103" s="29" t="str">
        <f>_xlfn.CONCAT(FIXED(VLOOKUP($B103,Sheet7!$A:$AZ,2,0),4),VLOOKUP($B103,Sheet7!$A:$AF,27,0))</f>
        <v>-0.0045</v>
      </c>
    </row>
    <row r="104" spans="1:8" x14ac:dyDescent="0.25">
      <c r="A104">
        <f t="shared" si="37"/>
        <v>149</v>
      </c>
      <c r="D104" s="29"/>
      <c r="E104" s="29"/>
      <c r="F104" s="29"/>
      <c r="G104" s="29" t="str">
        <f>_xlfn.CONCAT("(",FIXED(VLOOKUP($B103,Sheet7!$A:$AZ,7,0), 4),")")</f>
        <v>(0.0143)</v>
      </c>
      <c r="H104" s="29" t="str">
        <f>_xlfn.CONCAT("(",FIXED(VLOOKUP($B103,Sheet7!$A:$AZ,3,0), 4),")")</f>
        <v>(0.0103)</v>
      </c>
    </row>
    <row r="105" spans="1:8" x14ac:dyDescent="0.25">
      <c r="A105">
        <f t="shared" si="38"/>
        <v>151</v>
      </c>
      <c r="B105" t="s">
        <v>176</v>
      </c>
      <c r="D105" s="29"/>
      <c r="E105" s="29"/>
      <c r="F105" s="29"/>
      <c r="G105" s="29" t="str">
        <f>_xlfn.CONCAT(FIXED(VLOOKUP($B105,Sheet7!$A:$AZ,6,0),4),VLOOKUP($B105,Sheet7!$A:$AF,28,0))</f>
        <v>0.0166</v>
      </c>
      <c r="H105" s="29" t="str">
        <f>_xlfn.CONCAT(FIXED(VLOOKUP($B105,Sheet7!$A:$AZ,2,0),4),VLOOKUP($B105,Sheet7!$A:$AF,27,0))</f>
        <v>0.0170*</v>
      </c>
    </row>
    <row r="106" spans="1:8" x14ac:dyDescent="0.25">
      <c r="A106">
        <f t="shared" si="39"/>
        <v>152</v>
      </c>
      <c r="D106" s="29"/>
      <c r="E106" s="29"/>
      <c r="F106" s="29"/>
      <c r="G106" s="29" t="str">
        <f>_xlfn.CONCAT("(",FIXED(VLOOKUP($B105,Sheet7!$A:$AZ,7,0), 4),")")</f>
        <v>(0.0110)</v>
      </c>
      <c r="H106" s="29" t="str">
        <f>_xlfn.CONCAT("(",FIXED(VLOOKUP($B105,Sheet7!$A:$AZ,3,0), 4),")")</f>
        <v>(0.0076)</v>
      </c>
    </row>
    <row r="107" spans="1:8" x14ac:dyDescent="0.25">
      <c r="A107">
        <f t="shared" si="38"/>
        <v>154</v>
      </c>
      <c r="B107" t="s">
        <v>53</v>
      </c>
      <c r="D107" s="29"/>
      <c r="E107" s="29"/>
      <c r="F107" s="29"/>
      <c r="G107" s="29"/>
      <c r="H107" s="29" t="str">
        <f>_xlfn.CONCAT(FIXED(VLOOKUP($B107,Sheet7!$A:$AZ,2,0),4),VLOOKUP($B107,Sheet7!$A:$AF,27,0))</f>
        <v>0.0000</v>
      </c>
    </row>
    <row r="108" spans="1:8" x14ac:dyDescent="0.25">
      <c r="A108">
        <f t="shared" si="39"/>
        <v>155</v>
      </c>
      <c r="D108" s="29"/>
      <c r="E108" s="29"/>
      <c r="F108" s="29"/>
      <c r="G108" s="29"/>
      <c r="H108" s="29" t="str">
        <f>_xlfn.CONCAT("(",FIXED(VLOOKUP($B107,Sheet7!$A:$AZ,3,0), 4),")")</f>
        <v>(0.0000)</v>
      </c>
    </row>
    <row r="109" spans="1:8" x14ac:dyDescent="0.25">
      <c r="A109">
        <f t="shared" ref="A109:A122" si="42">A108+2</f>
        <v>157</v>
      </c>
      <c r="B109" t="s">
        <v>54</v>
      </c>
      <c r="D109" s="29"/>
      <c r="E109" s="29"/>
      <c r="F109" s="29"/>
      <c r="G109" s="29"/>
      <c r="H109" s="29" t="str">
        <f>_xlfn.CONCAT(FIXED(VLOOKUP($B109,Sheet7!$A:$AZ,2,0),4),VLOOKUP($B109,Sheet7!$A:$AF,27,0))</f>
        <v>0.0000***</v>
      </c>
    </row>
    <row r="110" spans="1:8" x14ac:dyDescent="0.25">
      <c r="A110">
        <f t="shared" ref="A110:A122" si="43">A109+1</f>
        <v>158</v>
      </c>
      <c r="D110" s="29"/>
      <c r="E110" s="29"/>
      <c r="F110" s="29"/>
      <c r="G110" s="29"/>
      <c r="H110" s="29" t="str">
        <f>_xlfn.CONCAT("(",FIXED(VLOOKUP($B109,Sheet7!$A:$AZ,3,0), 4),")")</f>
        <v>(0.0000)</v>
      </c>
    </row>
    <row r="111" spans="1:8" x14ac:dyDescent="0.25">
      <c r="A111">
        <f t="shared" si="38"/>
        <v>160</v>
      </c>
      <c r="B111" t="s">
        <v>43</v>
      </c>
      <c r="D111" s="29"/>
      <c r="E111" s="29"/>
      <c r="F111" s="29"/>
      <c r="G111" s="29"/>
      <c r="H111" s="29" t="str">
        <f>_xlfn.CONCAT(FIXED(VLOOKUP($B111,Sheet7!$A:$AZ,2,0),4),VLOOKUP($B111,Sheet7!$A:$AF,27,0))</f>
        <v>-0.3725</v>
      </c>
    </row>
    <row r="112" spans="1:8" x14ac:dyDescent="0.25">
      <c r="A112">
        <f t="shared" si="39"/>
        <v>161</v>
      </c>
      <c r="D112" s="29"/>
      <c r="E112" s="29"/>
      <c r="F112" s="29"/>
      <c r="G112" s="29"/>
      <c r="H112" s="29" t="str">
        <f>_xlfn.CONCAT("(",FIXED(VLOOKUP($B111,Sheet7!$A:$AZ,3,0), 4),")")</f>
        <v>(0.2680)</v>
      </c>
    </row>
    <row r="113" spans="1:8" x14ac:dyDescent="0.25">
      <c r="A113">
        <f t="shared" si="42"/>
        <v>163</v>
      </c>
      <c r="B113" t="s">
        <v>44</v>
      </c>
      <c r="D113" s="29"/>
      <c r="E113" s="29"/>
      <c r="F113" s="29"/>
      <c r="G113" s="29"/>
      <c r="H113" s="29" t="str">
        <f>_xlfn.CONCAT(FIXED(VLOOKUP($B113,Sheet7!$A:$AZ,2,0),4),VLOOKUP($B113,Sheet7!$A:$AF,27,0))</f>
        <v>-0.2445**</v>
      </c>
    </row>
    <row r="114" spans="1:8" x14ac:dyDescent="0.25">
      <c r="A114">
        <f t="shared" si="43"/>
        <v>164</v>
      </c>
      <c r="D114" s="29"/>
      <c r="E114" s="29"/>
      <c r="F114" s="29"/>
      <c r="G114" s="29"/>
      <c r="H114" s="29" t="str">
        <f>_xlfn.CONCAT("(",FIXED(VLOOKUP($B113,Sheet7!$A:$AZ,3,0), 4),")")</f>
        <v>(0.0638)</v>
      </c>
    </row>
    <row r="115" spans="1:8" x14ac:dyDescent="0.25">
      <c r="A115">
        <f t="shared" si="38"/>
        <v>166</v>
      </c>
      <c r="B115" t="s">
        <v>45</v>
      </c>
      <c r="D115" s="29"/>
      <c r="E115" s="29"/>
      <c r="F115" s="29"/>
      <c r="G115" s="29"/>
      <c r="H115" s="29" t="str">
        <f>_xlfn.CONCAT(FIXED(VLOOKUP($B115,Sheet7!$A:$AZ,2,0),4),VLOOKUP($B115,Sheet7!$A:$AF,27,0))</f>
        <v>-0.6212***</v>
      </c>
    </row>
    <row r="116" spans="1:8" x14ac:dyDescent="0.25">
      <c r="A116">
        <f t="shared" si="39"/>
        <v>167</v>
      </c>
      <c r="D116" s="29"/>
      <c r="E116" s="29"/>
      <c r="F116" s="29"/>
      <c r="G116" s="29"/>
      <c r="H116" s="29" t="str">
        <f>_xlfn.CONCAT("(",FIXED(VLOOKUP($B115,Sheet7!$A:$AZ,3,0), 4),")")</f>
        <v>(0.1341)</v>
      </c>
    </row>
    <row r="117" spans="1:8" x14ac:dyDescent="0.25">
      <c r="A117">
        <f t="shared" si="42"/>
        <v>169</v>
      </c>
      <c r="B117" t="s">
        <v>48</v>
      </c>
      <c r="D117" s="29"/>
      <c r="E117" s="29"/>
      <c r="F117" s="29"/>
      <c r="G117" s="29"/>
      <c r="H117" s="29" t="str">
        <f>_xlfn.CONCAT(FIXED(VLOOKUP($B117,Sheet7!$A:$AZ,2,0),4),VLOOKUP($B117,Sheet7!$A:$AF,27,0))</f>
        <v>0.1632***</v>
      </c>
    </row>
    <row r="118" spans="1:8" x14ac:dyDescent="0.25">
      <c r="A118">
        <f t="shared" si="43"/>
        <v>170</v>
      </c>
      <c r="D118" s="29"/>
      <c r="E118" s="29"/>
      <c r="F118" s="29"/>
      <c r="G118" s="29"/>
      <c r="H118" s="29" t="str">
        <f>_xlfn.CONCAT("(",FIXED(VLOOKUP($B117,Sheet7!$A:$AZ,3,0), 4),")")</f>
        <v>(0.0393)</v>
      </c>
    </row>
    <row r="119" spans="1:8" x14ac:dyDescent="0.25">
      <c r="A119">
        <f t="shared" si="38"/>
        <v>172</v>
      </c>
      <c r="B119" t="s">
        <v>46</v>
      </c>
      <c r="D119" s="29"/>
      <c r="E119" s="29"/>
      <c r="F119" s="29"/>
      <c r="G119" s="29"/>
      <c r="H119" s="29" t="str">
        <f>_xlfn.CONCAT(FIXED(VLOOKUP($B119,Sheet7!$A:$AZ,2,0),4),VLOOKUP($B119,Sheet7!$A:$AF,27,0))</f>
        <v>-0.7091***</v>
      </c>
    </row>
    <row r="120" spans="1:8" x14ac:dyDescent="0.25">
      <c r="A120">
        <f t="shared" si="39"/>
        <v>173</v>
      </c>
      <c r="D120" s="29"/>
      <c r="E120" s="29"/>
      <c r="F120" s="29"/>
      <c r="G120" s="29"/>
      <c r="H120" s="29" t="str">
        <f>_xlfn.CONCAT("(",FIXED(VLOOKUP($B119,Sheet7!$A:$AZ,3,0), 4),")")</f>
        <v>(0.1074)</v>
      </c>
    </row>
    <row r="121" spans="1:8" x14ac:dyDescent="0.25">
      <c r="A121">
        <f t="shared" si="42"/>
        <v>175</v>
      </c>
      <c r="B121" t="s">
        <v>389</v>
      </c>
      <c r="C121" s="29" t="str">
        <f>_xlfn.CONCAT(FIXED(VLOOKUP($B121,Sheet7!A:$AZ,22,0),4),VLOOKUP($B121,Sheet7!$A:$AF,32,0))</f>
        <v>13.8849</v>
      </c>
      <c r="D121" s="29" t="str">
        <f>_xlfn.CONCAT(FIXED(VLOOKUP($B121,Sheet7!$A:$AZ,18,0),4),VLOOKUP($B121,Sheet7!$A:$AF,31,0))</f>
        <v>13.7134***</v>
      </c>
      <c r="E121" s="29" t="str">
        <f>_xlfn.CONCAT(FIXED(VLOOKUP($B121,Sheet7!$A:$AZ,14,0),4),VLOOKUP($B121,Sheet7!$A:$AF,30,0))</f>
        <v>13.0771***</v>
      </c>
      <c r="F121" s="29" t="str">
        <f>_xlfn.CONCAT(FIXED(VLOOKUP($B121,Sheet7!$A:$AZ,10,0),4),VLOOKUP($B121,Sheet7!$A:$AF,29,0))</f>
        <v>12.8011***</v>
      </c>
      <c r="G121" s="29" t="str">
        <f>_xlfn.CONCAT(FIXED(VLOOKUP($B121,Sheet7!$A:$AZ,6,0),4),VLOOKUP($B121,Sheet7!$A:$AF,28,0))</f>
        <v>-9.5040</v>
      </c>
      <c r="H121" s="29" t="str">
        <f>_xlfn.CONCAT(FIXED(VLOOKUP($B121,Sheet7!$A:$AZ,2,0),4),VLOOKUP($B121,Sheet7!$A:$AF,27,0))</f>
        <v>0.5033</v>
      </c>
    </row>
    <row r="122" spans="1:8" ht="15.75" thickBot="1" x14ac:dyDescent="0.3">
      <c r="A122">
        <f t="shared" si="43"/>
        <v>176</v>
      </c>
      <c r="C122" s="29" t="str">
        <f>_xlfn.CONCAT("(",FIXED(VLOOKUP($B121,Sheet7!$A:$AZ,23,0), 4),")")</f>
        <v>(0.0827)</v>
      </c>
      <c r="D122" s="29" t="str">
        <f>_xlfn.CONCAT("(",FIXED(VLOOKUP($B121,Sheet7!$A:$AZ,19,0), 4),")")</f>
        <v>(0.0684)</v>
      </c>
      <c r="E122" s="29" t="str">
        <f>_xlfn.CONCAT("(",FIXED(VLOOKUP($B121,Sheet7!$A:$AZ,15,0), 4),")")</f>
        <v>(0.0736)</v>
      </c>
      <c r="F122" s="29" t="str">
        <f>_xlfn.CONCAT("(",FIXED(VLOOKUP($B121,Sheet7!$A:$AZ,11,0), 4),")")</f>
        <v>(0.1184)</v>
      </c>
      <c r="G122" s="29" t="str">
        <f>_xlfn.CONCAT("(",FIXED(VLOOKUP($B121,Sheet7!$A:$AZ,7,0), 4),")")</f>
        <v>(19.4898)</v>
      </c>
      <c r="H122" s="29" t="str">
        <f>_xlfn.CONCAT("(",FIXED(VLOOKUP($B121,Sheet7!$A:$AZ,3,0), 4),")")</f>
        <v>(15.2656)</v>
      </c>
    </row>
    <row r="123" spans="1:8" x14ac:dyDescent="0.25">
      <c r="A123">
        <v>179</v>
      </c>
      <c r="B123" s="26" t="s">
        <v>188</v>
      </c>
      <c r="C123" s="27" t="e">
        <f>VLOOKUP($A123,Sheet2!$A:$G,'Table Two (3)'!C$1,0)</f>
        <v>#REF!</v>
      </c>
      <c r="D123" s="27"/>
      <c r="E123" s="27">
        <f>VLOOKUP($A123,Sheet2!$A:$G,'Table Two (3)'!E$1,0)</f>
        <v>50802</v>
      </c>
      <c r="F123" s="27">
        <f>VLOOKUP($A123,Sheet2!$A:$G,'Table Two (3)'!F$1,0)</f>
        <v>50802</v>
      </c>
      <c r="G123" s="27">
        <f>VLOOKUP($A123,Sheet2!$A:$G,'Table Two (3)'!G$1,0)</f>
        <v>50802</v>
      </c>
      <c r="H123" s="27">
        <f>VLOOKUP($A123,Sheet2!$A:$G,'Table Two (3)'!H$1,0)</f>
        <v>50802</v>
      </c>
    </row>
    <row r="124" spans="1:8" ht="17.25" x14ac:dyDescent="0.25">
      <c r="A124">
        <v>180</v>
      </c>
      <c r="B124" s="28" t="s">
        <v>387</v>
      </c>
      <c r="C124" s="29" t="e">
        <f>VLOOKUP($A124,Sheet2!$A:$G,'Table Two (3)'!C$1,0)</f>
        <v>#REF!</v>
      </c>
      <c r="D124" s="29"/>
      <c r="E124" s="29">
        <f>VLOOKUP($A124,Sheet2!$A:$G,'Table Two (3)'!E$1,0)</f>
        <v>0.63600000000000001</v>
      </c>
      <c r="F124" s="29">
        <f>VLOOKUP($A124,Sheet2!$A:$G,'Table Two (3)'!F$1,0)</f>
        <v>0.71699999999999997</v>
      </c>
      <c r="G124" s="29">
        <f>VLOOKUP($A124,Sheet2!$A:$G,'Table Two (3)'!G$1,0)</f>
        <v>0.78200000000000003</v>
      </c>
      <c r="H124" s="29">
        <f>VLOOKUP($A124,Sheet2!$A:$G,'Table Two (3)'!H$1,0)</f>
        <v>0.80200000000000005</v>
      </c>
    </row>
    <row r="125" spans="1:8" ht="17.25" x14ac:dyDescent="0.25">
      <c r="A125">
        <v>181</v>
      </c>
      <c r="B125" s="28" t="s">
        <v>388</v>
      </c>
      <c r="C125" s="29" t="e">
        <f>VLOOKUP($A125,Sheet2!$A:$G,'Table Two (3)'!C$1,0)</f>
        <v>#REF!</v>
      </c>
      <c r="D125" s="29"/>
      <c r="E125" s="29">
        <f>VLOOKUP($A125,Sheet2!$A:$G,'Table Two (3)'!E$1,0)</f>
        <v>0.63600000000000001</v>
      </c>
      <c r="F125" s="29">
        <f>VLOOKUP($A125,Sheet2!$A:$G,'Table Two (3)'!F$1,0)</f>
        <v>0.71699999999999997</v>
      </c>
      <c r="G125" s="29">
        <f>VLOOKUP($A125,Sheet2!$A:$G,'Table Two (3)'!G$1,0)</f>
        <v>0.78100000000000003</v>
      </c>
      <c r="H125" s="29">
        <f>VLOOKUP($A125,Sheet2!$A:$G,'Table Two (3)'!H$1,0)</f>
        <v>0.80200000000000005</v>
      </c>
    </row>
    <row r="126" spans="1:8" x14ac:dyDescent="0.25">
      <c r="A126">
        <v>182</v>
      </c>
      <c r="B126" t="s">
        <v>365</v>
      </c>
      <c r="C126" s="3" t="e">
        <f>VLOOKUP($A126,Sheet2!$A:$G,'Table Two (3)'!C$1,0)</f>
        <v>#REF!</v>
      </c>
      <c r="E126" s="3" t="str">
        <f>VLOOKUP($A126,Sheet2!$A:$G,'Table Two (3)'!E$1,0)</f>
        <v>0.356 (df = 50780)</v>
      </c>
      <c r="F126" s="3" t="str">
        <f>VLOOKUP($A126,Sheet2!$A:$G,'Table Two (3)'!F$1,0)</f>
        <v>0.315 (df = 50757)</v>
      </c>
      <c r="G126" s="3" t="str">
        <f>VLOOKUP($A126,Sheet2!$A:$G,'Table Two (3)'!G$1,0)</f>
        <v>0.276 (df = 50748)</v>
      </c>
      <c r="H126" s="3" t="str">
        <f>VLOOKUP($A126,Sheet2!$A:$G,'Table Two (3)'!H$1,0)</f>
        <v>0.263 (df = 50743)</v>
      </c>
    </row>
    <row r="127" spans="1:8" ht="15.75" thickBot="1" x14ac:dyDescent="0.3">
      <c r="A127">
        <v>183</v>
      </c>
      <c r="B127" s="30" t="s">
        <v>371</v>
      </c>
      <c r="C127" s="31" t="e">
        <f>VLOOKUP($A127,Sheet2!$A:$G,'Table Two (3)'!C$1,0)</f>
        <v>#REF!</v>
      </c>
      <c r="D127" s="31"/>
      <c r="E127" s="31" t="str">
        <f>VLOOKUP($A127,Sheet2!$A:$G,'Table Two (3)'!E$1,0)</f>
        <v>4,234.002*** (df = 21; 50780)</v>
      </c>
      <c r="F127" s="31" t="str">
        <f>VLOOKUP($A127,Sheet2!$A:$G,'Table Two (3)'!F$1,0)</f>
        <v>2,924.298*** (df = 44; 50757)</v>
      </c>
      <c r="G127" s="31" t="str">
        <f>VLOOKUP($A127,Sheet2!$A:$G,'Table Two (3)'!G$1,0)</f>
        <v>3,425.596*** (df = 53; 50748)</v>
      </c>
      <c r="H127" s="31" t="str">
        <f>VLOOKUP($A127,Sheet2!$A:$G,'Table Two (3)'!H$1,0)</f>
        <v>3,546.647*** (df = 58; 50743)</v>
      </c>
    </row>
    <row r="128" spans="1:8" x14ac:dyDescent="0.25">
      <c r="B128" t="s">
        <v>377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A10A-736C-4949-8D06-07198C6BFE5B}">
  <dimension ref="A1:AF60"/>
  <sheetViews>
    <sheetView workbookViewId="0">
      <selection sqref="A1:Z62"/>
    </sheetView>
  </sheetViews>
  <sheetFormatPr defaultColWidth="11.42578125" defaultRowHeight="15" x14ac:dyDescent="0.25"/>
  <sheetData>
    <row r="1" spans="1:32" x14ac:dyDescent="0.25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AA1" s="38" t="s">
        <v>415</v>
      </c>
      <c r="AB1" s="38"/>
      <c r="AC1" s="38"/>
      <c r="AD1" s="38"/>
      <c r="AE1" s="38"/>
      <c r="AF1" s="38"/>
    </row>
    <row r="2" spans="1:32" x14ac:dyDescent="0.25">
      <c r="A2" t="s">
        <v>389</v>
      </c>
      <c r="B2">
        <v>-0.64366265037135695</v>
      </c>
      <c r="C2">
        <v>15.9010463624621</v>
      </c>
      <c r="D2">
        <v>-4.0479263798064401E-2</v>
      </c>
      <c r="E2">
        <v>0.96845219022123097</v>
      </c>
      <c r="F2">
        <v>-10.3884909733895</v>
      </c>
      <c r="G2">
        <v>20.032363059893001</v>
      </c>
      <c r="H2">
        <v>-0.51858539815447102</v>
      </c>
      <c r="I2">
        <v>0.61724725100127897</v>
      </c>
      <c r="J2">
        <v>12.7594720447923</v>
      </c>
      <c r="K2">
        <v>0.120528648073915</v>
      </c>
      <c r="L2">
        <v>105.862566690099</v>
      </c>
      <c r="M2">
        <v>1.7899618714280302E-18</v>
      </c>
      <c r="N2">
        <v>13.002729673397299</v>
      </c>
      <c r="O2">
        <v>6.6843844602443303E-2</v>
      </c>
      <c r="P2">
        <v>194.52396478287</v>
      </c>
      <c r="Q2">
        <v>3.4211369266859399E-24</v>
      </c>
      <c r="R2">
        <v>13.545759477071</v>
      </c>
      <c r="S2">
        <v>6.09683334997701E-2</v>
      </c>
      <c r="T2">
        <v>222.17696793569201</v>
      </c>
      <c r="U2">
        <v>1.2343552653937699E-27</v>
      </c>
      <c r="V2">
        <v>13.809699496278</v>
      </c>
      <c r="W2">
        <v>8.0061169242533106E-2</v>
      </c>
      <c r="X2">
        <v>172.48935566308799</v>
      </c>
      <c r="Y2">
        <v>2.5757237493780398E-24</v>
      </c>
      <c r="AA2" t="str">
        <f>IF(E2&lt;0.001,"***",IF(E2&lt;0.01,"**",IF(E2&lt;0.05,"*",IF(E2&lt;0.1,"^",""))))</f>
        <v/>
      </c>
      <c r="AB2" t="str">
        <f>IF(I2&lt;0.001,"***",IF(I2&lt;0.01,"**",IF(I2&lt;0.05,"*",IF(I2&lt;0.1,"^",""))))</f>
        <v/>
      </c>
      <c r="AC2" t="str">
        <f>IF(M2&lt;0.001,"***",IF(M2&lt;0.01,"**",IF(M2&lt;0.05,"*",IF(M2&lt;0.1,"^",""))))</f>
        <v>***</v>
      </c>
      <c r="AD2" t="str">
        <f>IF(Q2&lt;0.001,"***",IF(Q2&lt;0.01,"**",IF(Q2&lt;0.05,"*",IF(Q2&lt;0.1,"^",""))))</f>
        <v>***</v>
      </c>
      <c r="AE2" t="str">
        <f>IF(U2&lt;0.001,"***",IF(U2&lt;0.01,"**",IF(U2&lt;0.05,"*",IF(U2&lt;0.1,"^",""))))</f>
        <v>***</v>
      </c>
      <c r="AF2" t="str">
        <f>IF(V2&lt;0.001,"***",IF(V2&lt;0.01,"**",IF(V2&lt;0.05,"*",IF(V2&lt;0.1,"^",""))))</f>
        <v/>
      </c>
    </row>
    <row r="3" spans="1:32" x14ac:dyDescent="0.25">
      <c r="A3" t="s">
        <v>11</v>
      </c>
      <c r="B3">
        <v>3.2613910017668099E-2</v>
      </c>
      <c r="C3">
        <v>1.1816644031424199E-2</v>
      </c>
      <c r="D3">
        <v>2.75999767200716</v>
      </c>
      <c r="E3">
        <v>1.7353021149156801E-2</v>
      </c>
      <c r="F3">
        <v>4.0677621726726801E-2</v>
      </c>
      <c r="G3">
        <v>1.2226926071848601E-2</v>
      </c>
      <c r="H3">
        <v>3.3268886625873599</v>
      </c>
      <c r="I3">
        <v>6.0738260591633002E-3</v>
      </c>
      <c r="J3">
        <v>5.0543949034892399E-2</v>
      </c>
      <c r="K3">
        <v>1.5252039663815799E-2</v>
      </c>
      <c r="L3">
        <v>3.3139140829015501</v>
      </c>
      <c r="M3">
        <v>6.2172333566494504E-3</v>
      </c>
      <c r="N3">
        <v>5.6057148643303301E-2</v>
      </c>
      <c r="O3">
        <v>1.53057894525445E-2</v>
      </c>
      <c r="P3">
        <v>3.66248005809229</v>
      </c>
      <c r="Q3">
        <v>3.2805033618255501E-3</v>
      </c>
      <c r="R3">
        <v>8.8921808081601397E-2</v>
      </c>
      <c r="S3">
        <v>2.2697104680697699E-2</v>
      </c>
      <c r="T3">
        <v>3.91775996685706</v>
      </c>
      <c r="U3">
        <v>2.0665979750373099E-3</v>
      </c>
      <c r="V3">
        <v>0.21349249296485601</v>
      </c>
      <c r="W3">
        <v>1.67006233294534E-2</v>
      </c>
      <c r="X3">
        <v>12.7835044688625</v>
      </c>
      <c r="Y3">
        <v>2.5184208769624202E-9</v>
      </c>
      <c r="AA3" t="str">
        <f t="shared" ref="AA3:AA60" si="0">IF(E3&lt;0.001,"***",IF(E3&lt;0.01,"**",IF(E3&lt;0.05,"*",IF(E3&lt;0.1,"^",""))))</f>
        <v>*</v>
      </c>
      <c r="AB3" t="str">
        <f t="shared" ref="AB3:AB60" si="1">IF(I3&lt;0.001,"***",IF(I3&lt;0.01,"**",IF(I3&lt;0.05,"*",IF(I3&lt;0.1,"^",""))))</f>
        <v>**</v>
      </c>
      <c r="AC3" t="str">
        <f t="shared" ref="AC3:AC60" si="2">IF(M3&lt;0.001,"***",IF(M3&lt;0.01,"**",IF(M3&lt;0.05,"*",IF(M3&lt;0.1,"^",""))))</f>
        <v>**</v>
      </c>
      <c r="AD3" t="str">
        <f t="shared" ref="AD3:AD60" si="3">IF(Q3&lt;0.001,"***",IF(Q3&lt;0.01,"**",IF(Q3&lt;0.05,"*",IF(Q3&lt;0.1,"^",""))))</f>
        <v>**</v>
      </c>
      <c r="AE3" t="str">
        <f t="shared" ref="AE3:AF60" si="4">IF(U3&lt;0.001,"***",IF(U3&lt;0.01,"**",IF(U3&lt;0.05,"*",IF(U3&lt;0.1,"^",""))))</f>
        <v>**</v>
      </c>
      <c r="AF3" t="str">
        <f t="shared" si="4"/>
        <v/>
      </c>
    </row>
    <row r="4" spans="1:32" x14ac:dyDescent="0.25">
      <c r="A4" t="s">
        <v>16</v>
      </c>
      <c r="B4">
        <v>1.3749735723680401E-4</v>
      </c>
      <c r="C4">
        <v>4.9477561474756202E-5</v>
      </c>
      <c r="D4">
        <v>2.77898411195864</v>
      </c>
      <c r="E4">
        <v>1.4123944555569E-2</v>
      </c>
      <c r="F4">
        <v>2.1797169563579399E-4</v>
      </c>
      <c r="G4">
        <v>7.8074320418308394E-5</v>
      </c>
      <c r="H4">
        <v>2.7918487726558499</v>
      </c>
      <c r="I4">
        <v>1.3801763648763701E-2</v>
      </c>
      <c r="J4">
        <v>3.0388737027237198E-4</v>
      </c>
      <c r="K4">
        <v>1.3082287470842199E-4</v>
      </c>
      <c r="L4">
        <v>2.32289170337891</v>
      </c>
      <c r="M4">
        <v>3.4778964169647403E-2</v>
      </c>
      <c r="N4">
        <v>2.1982872661522801E-4</v>
      </c>
      <c r="O4">
        <v>1.3986468129745399E-4</v>
      </c>
      <c r="P4">
        <v>1.5717243594021599</v>
      </c>
      <c r="Q4">
        <v>0.13688264845447101</v>
      </c>
      <c r="R4">
        <v>1.84905636744808E-3</v>
      </c>
      <c r="S4">
        <v>2.6119634198030399E-4</v>
      </c>
      <c r="T4">
        <v>7.07918171222898</v>
      </c>
      <c r="U4">
        <v>4.44620340384914E-6</v>
      </c>
      <c r="AA4" t="str">
        <f t="shared" si="0"/>
        <v>*</v>
      </c>
      <c r="AB4" t="str">
        <f t="shared" si="1"/>
        <v>*</v>
      </c>
      <c r="AC4" t="str">
        <f t="shared" si="2"/>
        <v>*</v>
      </c>
      <c r="AD4" t="str">
        <f t="shared" si="3"/>
        <v/>
      </c>
      <c r="AE4" t="str">
        <f t="shared" si="4"/>
        <v>***</v>
      </c>
      <c r="AF4" t="str">
        <f t="shared" si="4"/>
        <v>***</v>
      </c>
    </row>
    <row r="5" spans="1:32" x14ac:dyDescent="0.25">
      <c r="A5" t="s">
        <v>208</v>
      </c>
      <c r="B5">
        <v>3.7869277855392298E-2</v>
      </c>
      <c r="C5">
        <v>6.7259929219576804E-3</v>
      </c>
      <c r="D5">
        <v>5.6302880920026297</v>
      </c>
      <c r="E5">
        <v>6.72334758599351E-5</v>
      </c>
      <c r="F5">
        <v>4.0649597305615598E-2</v>
      </c>
      <c r="G5">
        <v>8.1457990042862905E-3</v>
      </c>
      <c r="H5">
        <v>4.99025292475618</v>
      </c>
      <c r="I5">
        <v>2.1062335431742301E-4</v>
      </c>
      <c r="J5">
        <v>3.3940886205394899E-2</v>
      </c>
      <c r="K5">
        <v>1.2812054809971E-2</v>
      </c>
      <c r="L5">
        <v>2.64913682534204</v>
      </c>
      <c r="M5">
        <v>1.9329860219638399E-2</v>
      </c>
      <c r="N5">
        <v>8.4047099798273905E-2</v>
      </c>
      <c r="O5">
        <v>1.6962781051041102E-2</v>
      </c>
      <c r="P5">
        <v>4.9547948267077002</v>
      </c>
      <c r="Q5">
        <v>2.1715037846410201E-4</v>
      </c>
      <c r="R5">
        <v>0.21712296864560501</v>
      </c>
      <c r="S5">
        <v>3.2058262463975203E-2</v>
      </c>
      <c r="T5">
        <v>6.7727615896086997</v>
      </c>
      <c r="U5">
        <v>8.8710644240347192E-6</v>
      </c>
      <c r="AA5" t="str">
        <f t="shared" si="0"/>
        <v>***</v>
      </c>
      <c r="AB5" t="str">
        <f t="shared" si="1"/>
        <v>***</v>
      </c>
      <c r="AC5" t="str">
        <f t="shared" si="2"/>
        <v>*</v>
      </c>
      <c r="AD5" t="str">
        <f t="shared" si="3"/>
        <v>***</v>
      </c>
      <c r="AE5" t="str">
        <f t="shared" si="4"/>
        <v>***</v>
      </c>
      <c r="AF5" t="str">
        <f t="shared" si="4"/>
        <v>***</v>
      </c>
    </row>
    <row r="6" spans="1:32" x14ac:dyDescent="0.25">
      <c r="A6" t="s">
        <v>213</v>
      </c>
      <c r="B6">
        <v>4.3012120837862398E-2</v>
      </c>
      <c r="C6">
        <v>7.8809050931241999E-3</v>
      </c>
      <c r="D6">
        <v>5.4577640930340499</v>
      </c>
      <c r="E6">
        <v>9.4127201515529295E-5</v>
      </c>
      <c r="F6">
        <v>4.4702843656915098E-2</v>
      </c>
      <c r="G6">
        <v>9.1747685377072501E-3</v>
      </c>
      <c r="H6">
        <v>4.87236745790279</v>
      </c>
      <c r="I6">
        <v>2.6939926072897202E-4</v>
      </c>
      <c r="J6">
        <v>3.5658224590984798E-2</v>
      </c>
      <c r="K6">
        <v>1.5036008608612299E-2</v>
      </c>
      <c r="L6">
        <v>2.37152195899652</v>
      </c>
      <c r="M6">
        <v>3.31159737954939E-2</v>
      </c>
      <c r="N6">
        <v>9.6960016601455895E-2</v>
      </c>
      <c r="O6">
        <v>1.9520820422696102E-2</v>
      </c>
      <c r="P6">
        <v>4.9670052027487603</v>
      </c>
      <c r="Q6">
        <v>2.1817531763973499E-4</v>
      </c>
      <c r="R6">
        <v>0.25766753495467698</v>
      </c>
      <c r="S6">
        <v>3.6980339086753099E-2</v>
      </c>
      <c r="T6">
        <v>6.9676898946277497</v>
      </c>
      <c r="U6">
        <v>6.7688077108711197E-6</v>
      </c>
      <c r="AA6" t="str">
        <f t="shared" si="0"/>
        <v>***</v>
      </c>
      <c r="AB6" t="str">
        <f t="shared" si="1"/>
        <v>***</v>
      </c>
      <c r="AC6" t="str">
        <f t="shared" si="2"/>
        <v>*</v>
      </c>
      <c r="AD6" t="str">
        <f t="shared" si="3"/>
        <v>***</v>
      </c>
      <c r="AE6" t="str">
        <f t="shared" si="4"/>
        <v>***</v>
      </c>
      <c r="AF6" t="str">
        <f t="shared" si="4"/>
        <v>***</v>
      </c>
    </row>
    <row r="7" spans="1:32" x14ac:dyDescent="0.25">
      <c r="A7" t="s">
        <v>218</v>
      </c>
      <c r="B7">
        <v>2.3211709317037199E-2</v>
      </c>
      <c r="C7">
        <v>8.9399599611078504E-3</v>
      </c>
      <c r="D7">
        <v>2.59639969507881</v>
      </c>
      <c r="E7">
        <v>2.1426666143953901E-2</v>
      </c>
      <c r="F7">
        <v>2.5157214839731299E-2</v>
      </c>
      <c r="G7">
        <v>9.5134138151754602E-3</v>
      </c>
      <c r="H7">
        <v>2.6443940449222798</v>
      </c>
      <c r="I7">
        <v>1.9528494565889402E-2</v>
      </c>
      <c r="J7">
        <v>1.2281545829613201E-2</v>
      </c>
      <c r="K7">
        <v>1.08625435747754E-2</v>
      </c>
      <c r="L7">
        <v>1.1306325949414799</v>
      </c>
      <c r="M7">
        <v>0.277644789119386</v>
      </c>
      <c r="N7">
        <v>8.0459829158071997E-2</v>
      </c>
      <c r="O7">
        <v>1.5550693078472899E-2</v>
      </c>
      <c r="P7">
        <v>5.1740349289932404</v>
      </c>
      <c r="Q7">
        <v>1.4558044520902299E-4</v>
      </c>
      <c r="R7">
        <v>0.236298562083046</v>
      </c>
      <c r="S7">
        <v>3.35897759997714E-2</v>
      </c>
      <c r="T7">
        <v>7.0348359002053096</v>
      </c>
      <c r="U7">
        <v>5.5850867624019698E-6</v>
      </c>
      <c r="AA7" t="str">
        <f t="shared" si="0"/>
        <v>*</v>
      </c>
      <c r="AB7" t="str">
        <f t="shared" si="1"/>
        <v>*</v>
      </c>
      <c r="AC7" t="str">
        <f t="shared" si="2"/>
        <v/>
      </c>
      <c r="AD7" t="str">
        <f t="shared" si="3"/>
        <v>***</v>
      </c>
      <c r="AE7" t="str">
        <f t="shared" si="4"/>
        <v>***</v>
      </c>
      <c r="AF7" t="str">
        <f t="shared" si="4"/>
        <v>***</v>
      </c>
    </row>
    <row r="8" spans="1:32" x14ac:dyDescent="0.25">
      <c r="A8" t="s">
        <v>221</v>
      </c>
      <c r="B8">
        <v>1.3576964624781401E-2</v>
      </c>
      <c r="C8">
        <v>1.56354488333998E-2</v>
      </c>
      <c r="D8">
        <v>0.86834505164820497</v>
      </c>
      <c r="E8">
        <v>0.40250871645444602</v>
      </c>
      <c r="F8">
        <v>1.1355097493573E-2</v>
      </c>
      <c r="G8">
        <v>1.6142935256842302E-2</v>
      </c>
      <c r="H8">
        <v>0.70340971532795205</v>
      </c>
      <c r="I8">
        <v>0.49543797645347698</v>
      </c>
      <c r="J8">
        <v>-6.5958949573132596E-3</v>
      </c>
      <c r="K8">
        <v>1.6813235848585201E-2</v>
      </c>
      <c r="L8">
        <v>-0.39230371932647901</v>
      </c>
      <c r="M8">
        <v>0.70182544185469498</v>
      </c>
      <c r="N8">
        <v>5.88304422167567E-2</v>
      </c>
      <c r="O8">
        <v>2.1611732800371701E-2</v>
      </c>
      <c r="P8">
        <v>2.72215295090753</v>
      </c>
      <c r="Q8">
        <v>1.8769620127163499E-2</v>
      </c>
      <c r="R8">
        <v>0.21118487786009399</v>
      </c>
      <c r="S8">
        <v>3.6315356149158998E-2</v>
      </c>
      <c r="T8">
        <v>5.8153051561077698</v>
      </c>
      <c r="U8">
        <v>8.7806263408476799E-5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>*</v>
      </c>
      <c r="AE8" t="str">
        <f t="shared" si="4"/>
        <v>***</v>
      </c>
      <c r="AF8" t="str">
        <f t="shared" si="4"/>
        <v>***</v>
      </c>
    </row>
    <row r="9" spans="1:32" x14ac:dyDescent="0.25">
      <c r="A9" t="s">
        <v>222</v>
      </c>
      <c r="B9">
        <v>0.14137762674927801</v>
      </c>
      <c r="C9">
        <v>1.72831962241656E-2</v>
      </c>
      <c r="D9">
        <v>8.1800625830771807</v>
      </c>
      <c r="E9">
        <v>2.3717817944610198E-6</v>
      </c>
      <c r="F9">
        <v>0.13498861293123601</v>
      </c>
      <c r="G9">
        <v>1.7698628958714401E-2</v>
      </c>
      <c r="H9">
        <v>7.6270660990817198</v>
      </c>
      <c r="I9">
        <v>4.9528122683680302E-6</v>
      </c>
      <c r="J9">
        <v>0.11978515504050299</v>
      </c>
      <c r="K9">
        <v>1.4848804484662E-2</v>
      </c>
      <c r="L9">
        <v>8.0669898485251306</v>
      </c>
      <c r="M9">
        <v>2.75016977738082E-6</v>
      </c>
      <c r="N9">
        <v>0.18039861718482</v>
      </c>
      <c r="O9">
        <v>1.92340593504246E-2</v>
      </c>
      <c r="P9">
        <v>9.3791234548123601</v>
      </c>
      <c r="Q9">
        <v>5.4123395335637305E-7</v>
      </c>
      <c r="R9">
        <v>0.38457504313420798</v>
      </c>
      <c r="S9">
        <v>3.7616432450969503E-2</v>
      </c>
      <c r="T9">
        <v>10.2235916081483</v>
      </c>
      <c r="U9">
        <v>2.06148956261508E-7</v>
      </c>
      <c r="AA9" t="str">
        <f t="shared" si="0"/>
        <v>***</v>
      </c>
      <c r="AB9" t="str">
        <f t="shared" si="1"/>
        <v>***</v>
      </c>
      <c r="AC9" t="str">
        <f t="shared" si="2"/>
        <v>***</v>
      </c>
      <c r="AD9" t="str">
        <f t="shared" si="3"/>
        <v>***</v>
      </c>
      <c r="AE9" t="str">
        <f t="shared" si="4"/>
        <v>***</v>
      </c>
      <c r="AF9" t="str">
        <f t="shared" si="4"/>
        <v>***</v>
      </c>
    </row>
    <row r="10" spans="1:32" x14ac:dyDescent="0.25">
      <c r="A10" t="s">
        <v>228</v>
      </c>
      <c r="B10">
        <v>0.17654497313683801</v>
      </c>
      <c r="C10">
        <v>1.7652922581893101E-2</v>
      </c>
      <c r="D10">
        <v>10.0008920516042</v>
      </c>
      <c r="E10">
        <v>2.4971008048236499E-7</v>
      </c>
      <c r="F10">
        <v>0.16964754991695</v>
      </c>
      <c r="G10">
        <v>1.82444628583735E-2</v>
      </c>
      <c r="H10">
        <v>9.2985773948992101</v>
      </c>
      <c r="I10">
        <v>5.62396060459395E-7</v>
      </c>
      <c r="J10">
        <v>0.132637394225607</v>
      </c>
      <c r="K10">
        <v>1.83741059711943E-2</v>
      </c>
      <c r="L10">
        <v>7.2187128143022203</v>
      </c>
      <c r="M10">
        <v>8.4130092951900794E-6</v>
      </c>
      <c r="N10">
        <v>0.19316317419455201</v>
      </c>
      <c r="O10">
        <v>2.2438471377945701E-2</v>
      </c>
      <c r="P10">
        <v>8.6085710091823699</v>
      </c>
      <c r="Q10">
        <v>1.3304967194394901E-6</v>
      </c>
      <c r="R10">
        <v>0.38245139213914398</v>
      </c>
      <c r="S10">
        <v>3.4336459385128498E-2</v>
      </c>
      <c r="T10">
        <v>11.138346789033999</v>
      </c>
      <c r="U10">
        <v>7.40621327968865E-8</v>
      </c>
      <c r="AA10" t="str">
        <f t="shared" si="0"/>
        <v>***</v>
      </c>
      <c r="AB10" t="str">
        <f t="shared" si="1"/>
        <v>***</v>
      </c>
      <c r="AC10" t="str">
        <f t="shared" si="2"/>
        <v>***</v>
      </c>
      <c r="AD10" t="str">
        <f t="shared" si="3"/>
        <v>***</v>
      </c>
      <c r="AE10" t="str">
        <f t="shared" si="4"/>
        <v>***</v>
      </c>
      <c r="AF10" t="str">
        <f t="shared" si="4"/>
        <v>***</v>
      </c>
    </row>
    <row r="11" spans="1:32" x14ac:dyDescent="0.25">
      <c r="A11" t="s">
        <v>233</v>
      </c>
      <c r="B11">
        <v>8.3577737330799803E-2</v>
      </c>
      <c r="C11">
        <v>3.1828663166518202E-2</v>
      </c>
      <c r="D11">
        <v>2.6258638917238102</v>
      </c>
      <c r="E11">
        <v>1.8848411178472999E-2</v>
      </c>
      <c r="F11">
        <v>7.4902489902010205E-2</v>
      </c>
      <c r="G11">
        <v>2.9378314156372799E-2</v>
      </c>
      <c r="H11">
        <v>2.54958434658043</v>
      </c>
      <c r="I11">
        <v>2.1961945573987899E-2</v>
      </c>
      <c r="J11">
        <v>1.5963945884795501E-2</v>
      </c>
      <c r="K11">
        <v>4.2954363099552001E-2</v>
      </c>
      <c r="L11">
        <v>0.37164899518582301</v>
      </c>
      <c r="M11">
        <v>0.71524873014287305</v>
      </c>
      <c r="N11">
        <v>7.41306620909543E-2</v>
      </c>
      <c r="O11">
        <v>4.3357446439259199E-2</v>
      </c>
      <c r="P11">
        <v>1.7097561821314</v>
      </c>
      <c r="Q11">
        <v>0.10962527982296399</v>
      </c>
      <c r="R11">
        <v>0.31246718987292998</v>
      </c>
      <c r="S11">
        <v>5.9881045497822298E-2</v>
      </c>
      <c r="T11">
        <v>5.2181318357959103</v>
      </c>
      <c r="U11">
        <v>1.3480514680638199E-4</v>
      </c>
      <c r="AA11" t="str">
        <f t="shared" si="0"/>
        <v>*</v>
      </c>
      <c r="AB11" t="str">
        <f t="shared" si="1"/>
        <v>*</v>
      </c>
      <c r="AC11" t="str">
        <f t="shared" si="2"/>
        <v/>
      </c>
      <c r="AD11" t="str">
        <f t="shared" si="3"/>
        <v/>
      </c>
      <c r="AE11" t="str">
        <f t="shared" si="4"/>
        <v>***</v>
      </c>
      <c r="AF11" t="str">
        <f t="shared" si="4"/>
        <v>***</v>
      </c>
    </row>
    <row r="12" spans="1:32" x14ac:dyDescent="0.25">
      <c r="A12" t="s">
        <v>15</v>
      </c>
      <c r="B12">
        <v>-2.99652303331625E-2</v>
      </c>
      <c r="C12">
        <v>6.1984050291237101E-3</v>
      </c>
      <c r="D12">
        <v>-4.8343453182501701</v>
      </c>
      <c r="E12">
        <v>1.74826035014415E-4</v>
      </c>
      <c r="F12">
        <v>-4.5573181015818698E-2</v>
      </c>
      <c r="G12">
        <v>8.8292047151677794E-3</v>
      </c>
      <c r="H12">
        <v>-5.1616405424973397</v>
      </c>
      <c r="I12">
        <v>9.3538331119211298E-5</v>
      </c>
      <c r="J12">
        <v>-7.0718236767904494E-2</v>
      </c>
      <c r="K12">
        <v>1.02783728586396E-2</v>
      </c>
      <c r="L12">
        <v>-6.8802949397249904</v>
      </c>
      <c r="M12">
        <v>3.99430577779846E-6</v>
      </c>
      <c r="N12">
        <v>-5.3065514654267197E-2</v>
      </c>
      <c r="O12">
        <v>1.2238111104023499E-2</v>
      </c>
      <c r="P12">
        <v>-4.3360870156523399</v>
      </c>
      <c r="Q12">
        <v>4.9909895666674898E-4</v>
      </c>
      <c r="AA12" t="str">
        <f t="shared" si="0"/>
        <v>***</v>
      </c>
      <c r="AB12" t="str">
        <f t="shared" si="1"/>
        <v>***</v>
      </c>
      <c r="AC12" t="str">
        <f t="shared" si="2"/>
        <v>***</v>
      </c>
      <c r="AD12" t="str">
        <f t="shared" si="3"/>
        <v>***</v>
      </c>
      <c r="AE12" t="str">
        <f t="shared" si="4"/>
        <v>***</v>
      </c>
      <c r="AF12" t="str">
        <f t="shared" si="4"/>
        <v>***</v>
      </c>
    </row>
    <row r="13" spans="1:32" x14ac:dyDescent="0.25">
      <c r="A13" t="s">
        <v>13</v>
      </c>
      <c r="B13">
        <v>6.8906598249608098E-2</v>
      </c>
      <c r="C13">
        <v>6.4722579942535496E-3</v>
      </c>
      <c r="D13">
        <v>10.6464541912247</v>
      </c>
      <c r="E13">
        <v>1.5765164384339398E-8</v>
      </c>
      <c r="F13">
        <v>8.0957806394840404E-2</v>
      </c>
      <c r="G13">
        <v>7.0508476033118604E-3</v>
      </c>
      <c r="H13">
        <v>11.481996342796201</v>
      </c>
      <c r="I13">
        <v>5.4722262354976696E-9</v>
      </c>
      <c r="J13">
        <v>0.110151842372089</v>
      </c>
      <c r="K13">
        <v>1.6365636776702101E-2</v>
      </c>
      <c r="L13">
        <v>6.7306786698883299</v>
      </c>
      <c r="M13">
        <v>5.9257665951371297E-6</v>
      </c>
      <c r="N13">
        <v>0.109663874811912</v>
      </c>
      <c r="O13">
        <v>1.71011596061602E-2</v>
      </c>
      <c r="P13">
        <v>6.4126572312914201</v>
      </c>
      <c r="Q13">
        <v>1.0404799636465E-5</v>
      </c>
      <c r="AA13" t="str">
        <f t="shared" si="0"/>
        <v>***</v>
      </c>
      <c r="AB13" t="str">
        <f t="shared" si="1"/>
        <v>***</v>
      </c>
      <c r="AC13" t="str">
        <f t="shared" si="2"/>
        <v>***</v>
      </c>
      <c r="AD13" t="str">
        <f t="shared" si="3"/>
        <v>***</v>
      </c>
      <c r="AE13" t="str">
        <f t="shared" si="4"/>
        <v>***</v>
      </c>
      <c r="AF13" t="str">
        <f t="shared" si="4"/>
        <v>***</v>
      </c>
    </row>
    <row r="14" spans="1:32" x14ac:dyDescent="0.25">
      <c r="A14" t="s">
        <v>14</v>
      </c>
      <c r="B14">
        <v>4.4826549031357299E-2</v>
      </c>
      <c r="C14">
        <v>5.6653814338888603E-3</v>
      </c>
      <c r="D14">
        <v>7.9123620456014399</v>
      </c>
      <c r="E14">
        <v>7.4473382124910203E-7</v>
      </c>
      <c r="F14">
        <v>4.9433108575786297E-2</v>
      </c>
      <c r="G14">
        <v>6.8926369939620296E-3</v>
      </c>
      <c r="H14">
        <v>7.1718717551917903</v>
      </c>
      <c r="I14">
        <v>2.5185584129944398E-6</v>
      </c>
      <c r="J14">
        <v>3.81373816398052E-2</v>
      </c>
      <c r="K14">
        <v>7.5748553666284699E-3</v>
      </c>
      <c r="L14">
        <v>5.0347339710038499</v>
      </c>
      <c r="M14">
        <v>1.3048915891122301E-4</v>
      </c>
      <c r="N14">
        <v>4.55281355716056E-2</v>
      </c>
      <c r="O14">
        <v>9.9264130069183498E-3</v>
      </c>
      <c r="P14">
        <v>4.5865647077019798</v>
      </c>
      <c r="Q14">
        <v>3.2263351576327298E-4</v>
      </c>
      <c r="AA14" t="str">
        <f t="shared" si="0"/>
        <v>***</v>
      </c>
      <c r="AB14" t="str">
        <f t="shared" si="1"/>
        <v>***</v>
      </c>
      <c r="AC14" t="str">
        <f t="shared" si="2"/>
        <v>***</v>
      </c>
      <c r="AD14" t="str">
        <f t="shared" si="3"/>
        <v>***</v>
      </c>
      <c r="AE14" t="str">
        <f t="shared" si="4"/>
        <v>***</v>
      </c>
      <c r="AF14" t="str">
        <f t="shared" si="4"/>
        <v>***</v>
      </c>
    </row>
    <row r="15" spans="1:32" x14ac:dyDescent="0.25">
      <c r="A15" t="s">
        <v>59</v>
      </c>
      <c r="B15">
        <v>-5.0252003242284002E-2</v>
      </c>
      <c r="C15">
        <v>9.8831833185348394E-3</v>
      </c>
      <c r="D15">
        <v>-5.0845968978478604</v>
      </c>
      <c r="E15">
        <v>1.14928178660685E-4</v>
      </c>
      <c r="F15">
        <v>-5.5636589012944798E-2</v>
      </c>
      <c r="G15">
        <v>1.04807223214526E-2</v>
      </c>
      <c r="H15">
        <v>-5.3084689496127604</v>
      </c>
      <c r="I15">
        <v>7.4377913468262602E-5</v>
      </c>
      <c r="J15">
        <v>-4.8962313671819697E-2</v>
      </c>
      <c r="K15">
        <v>1.97522618708613E-2</v>
      </c>
      <c r="L15">
        <v>-2.4788206025178998</v>
      </c>
      <c r="M15">
        <v>2.49137166737886E-2</v>
      </c>
      <c r="N15">
        <v>-8.38282157540787E-2</v>
      </c>
      <c r="O15">
        <v>2.2087544472337101E-2</v>
      </c>
      <c r="P15">
        <v>-3.7952709437242702</v>
      </c>
      <c r="Q15">
        <v>1.6250696751141599E-3</v>
      </c>
      <c r="AA15" t="str">
        <f t="shared" si="0"/>
        <v>***</v>
      </c>
      <c r="AB15" t="str">
        <f t="shared" si="1"/>
        <v>***</v>
      </c>
      <c r="AC15" t="str">
        <f t="shared" si="2"/>
        <v>*</v>
      </c>
      <c r="AD15" t="str">
        <f t="shared" si="3"/>
        <v>**</v>
      </c>
      <c r="AE15" t="str">
        <f t="shared" si="4"/>
        <v>***</v>
      </c>
      <c r="AF15" t="str">
        <f t="shared" si="4"/>
        <v>***</v>
      </c>
    </row>
    <row r="16" spans="1:32" x14ac:dyDescent="0.25">
      <c r="A16" t="s">
        <v>60</v>
      </c>
      <c r="B16">
        <v>-8.5291809307341898E-2</v>
      </c>
      <c r="C16">
        <v>1.44520331993407E-2</v>
      </c>
      <c r="D16">
        <v>-5.9017169508877796</v>
      </c>
      <c r="E16">
        <v>2.4176637445946299E-5</v>
      </c>
      <c r="F16">
        <v>-9.8668804579488997E-2</v>
      </c>
      <c r="G16">
        <v>1.8486161138242599E-2</v>
      </c>
      <c r="H16">
        <v>-5.3374415510947504</v>
      </c>
      <c r="I16">
        <v>7.0924595417737305E-5</v>
      </c>
      <c r="J16">
        <v>-5.9081493624515501E-2</v>
      </c>
      <c r="K16">
        <v>3.23293528169405E-2</v>
      </c>
      <c r="L16">
        <v>-1.8274876691486699</v>
      </c>
      <c r="M16">
        <v>8.6836899014548996E-2</v>
      </c>
      <c r="N16">
        <v>-0.17709952667648099</v>
      </c>
      <c r="O16">
        <v>4.3915592424358697E-2</v>
      </c>
      <c r="P16">
        <v>-4.03272543758853</v>
      </c>
      <c r="Q16">
        <v>9.0115880024260102E-4</v>
      </c>
      <c r="AA16" t="str">
        <f t="shared" si="0"/>
        <v>***</v>
      </c>
      <c r="AB16" t="str">
        <f t="shared" si="1"/>
        <v>***</v>
      </c>
      <c r="AC16" t="str">
        <f t="shared" si="2"/>
        <v>^</v>
      </c>
      <c r="AD16" t="str">
        <f t="shared" si="3"/>
        <v>***</v>
      </c>
      <c r="AE16" t="str">
        <f t="shared" si="4"/>
        <v>***</v>
      </c>
      <c r="AF16" t="str">
        <f t="shared" si="4"/>
        <v>***</v>
      </c>
    </row>
    <row r="17" spans="1:32" x14ac:dyDescent="0.25">
      <c r="A17" t="s">
        <v>18</v>
      </c>
      <c r="B17">
        <v>1.7855958008526301E-4</v>
      </c>
      <c r="C17">
        <v>8.5613018417114796E-6</v>
      </c>
      <c r="D17">
        <v>20.856592068194999</v>
      </c>
      <c r="E17">
        <v>8.7221543036303903E-12</v>
      </c>
      <c r="F17">
        <v>1.9752348181147501E-4</v>
      </c>
      <c r="G17">
        <v>1.19956618790242E-5</v>
      </c>
      <c r="H17">
        <v>16.4662428637529</v>
      </c>
      <c r="I17">
        <v>2.7450114540301699E-10</v>
      </c>
      <c r="J17">
        <v>2.4671840333442997E-4</v>
      </c>
      <c r="K17">
        <v>1.7792790848774999E-5</v>
      </c>
      <c r="L17">
        <v>13.866200385951</v>
      </c>
      <c r="M17">
        <v>2.3533614321092698E-9</v>
      </c>
      <c r="N17">
        <v>2.6789640947553898E-4</v>
      </c>
      <c r="O17">
        <v>1.50832788176287E-5</v>
      </c>
      <c r="P17">
        <v>17.761152115177602</v>
      </c>
      <c r="Q17">
        <v>6.9703181256006296E-11</v>
      </c>
      <c r="AA17" t="str">
        <f t="shared" si="0"/>
        <v>***</v>
      </c>
      <c r="AB17" t="str">
        <f t="shared" si="1"/>
        <v>***</v>
      </c>
      <c r="AC17" t="str">
        <f t="shared" si="2"/>
        <v>***</v>
      </c>
      <c r="AD17" t="str">
        <f t="shared" si="3"/>
        <v>***</v>
      </c>
      <c r="AE17" t="str">
        <f t="shared" si="4"/>
        <v>***</v>
      </c>
      <c r="AF17" t="str">
        <f t="shared" si="4"/>
        <v>***</v>
      </c>
    </row>
    <row r="18" spans="1:32" x14ac:dyDescent="0.25">
      <c r="A18" t="s">
        <v>33</v>
      </c>
      <c r="B18">
        <v>-3.1295983061506499E-3</v>
      </c>
      <c r="C18">
        <v>1.1277322196673401E-3</v>
      </c>
      <c r="D18">
        <v>-2.7751253813372601</v>
      </c>
      <c r="E18">
        <v>1.41424114713871E-2</v>
      </c>
      <c r="F18">
        <v>-3.9361509567049802E-3</v>
      </c>
      <c r="G18">
        <v>1.07591762793681E-3</v>
      </c>
      <c r="H18">
        <v>-3.6584129253955799</v>
      </c>
      <c r="I18">
        <v>2.41311763907952E-3</v>
      </c>
      <c r="J18">
        <v>3.0463994041749899E-3</v>
      </c>
      <c r="K18">
        <v>2.07519084706821E-3</v>
      </c>
      <c r="L18">
        <v>1.46800927176355</v>
      </c>
      <c r="M18">
        <v>0.164331690787695</v>
      </c>
      <c r="N18">
        <v>8.98988912293762E-4</v>
      </c>
      <c r="O18">
        <v>1.97398805164321E-3</v>
      </c>
      <c r="P18">
        <v>0.45541760576788398</v>
      </c>
      <c r="Q18">
        <v>0.65659650383813495</v>
      </c>
      <c r="AA18" t="str">
        <f t="shared" si="0"/>
        <v>*</v>
      </c>
      <c r="AB18" t="str">
        <f t="shared" si="1"/>
        <v>**</v>
      </c>
      <c r="AC18" t="str">
        <f t="shared" si="2"/>
        <v/>
      </c>
      <c r="AD18" t="str">
        <f t="shared" si="3"/>
        <v/>
      </c>
      <c r="AE18" t="str">
        <f t="shared" si="4"/>
        <v>***</v>
      </c>
      <c r="AF18" t="str">
        <f t="shared" si="4"/>
        <v>***</v>
      </c>
    </row>
    <row r="19" spans="1:32" x14ac:dyDescent="0.25">
      <c r="A19" t="s">
        <v>34</v>
      </c>
      <c r="B19">
        <v>4.3421751622978601E-2</v>
      </c>
      <c r="C19">
        <v>1.1634113664781801E-2</v>
      </c>
      <c r="D19">
        <v>3.7322784420116699</v>
      </c>
      <c r="E19">
        <v>2.2470808414748302E-3</v>
      </c>
      <c r="F19">
        <v>5.32351311927401E-2</v>
      </c>
      <c r="G19">
        <v>1.25339361575805E-2</v>
      </c>
      <c r="H19">
        <v>4.2472795874696896</v>
      </c>
      <c r="I19">
        <v>8.0729891297586995E-4</v>
      </c>
      <c r="J19">
        <v>2.2780226232524198E-2</v>
      </c>
      <c r="K19">
        <v>2.20551843407117E-2</v>
      </c>
      <c r="L19">
        <v>1.0328739891996299</v>
      </c>
      <c r="M19">
        <v>0.319459329604668</v>
      </c>
      <c r="N19">
        <v>3.8513435811242398E-2</v>
      </c>
      <c r="O19">
        <v>2.20093715952169E-2</v>
      </c>
      <c r="P19">
        <v>1.74986530826769</v>
      </c>
      <c r="Q19">
        <v>0.103210725738137</v>
      </c>
      <c r="AA19" t="str">
        <f t="shared" si="0"/>
        <v>**</v>
      </c>
      <c r="AB19" t="str">
        <f t="shared" si="1"/>
        <v>***</v>
      </c>
      <c r="AC19" t="str">
        <f t="shared" si="2"/>
        <v/>
      </c>
      <c r="AD19" t="str">
        <f t="shared" si="3"/>
        <v/>
      </c>
      <c r="AE19" t="str">
        <f t="shared" si="4"/>
        <v>***</v>
      </c>
      <c r="AF19" t="str">
        <f t="shared" si="4"/>
        <v>***</v>
      </c>
    </row>
    <row r="20" spans="1:32" x14ac:dyDescent="0.25">
      <c r="A20" t="s">
        <v>21</v>
      </c>
      <c r="B20">
        <v>-3.7931766254265101E-2</v>
      </c>
      <c r="C20">
        <v>1.3881873472243299E-2</v>
      </c>
      <c r="D20">
        <v>-2.7324673668946402</v>
      </c>
      <c r="E20">
        <v>2.1935212606260499E-2</v>
      </c>
      <c r="F20">
        <v>-5.6413001461022502E-2</v>
      </c>
      <c r="G20">
        <v>1.6292392160515101E-2</v>
      </c>
      <c r="H20">
        <v>-3.46253643450471</v>
      </c>
      <c r="I20">
        <v>6.4931005562082504E-3</v>
      </c>
      <c r="J20">
        <v>-2.83428094592157E-2</v>
      </c>
      <c r="K20">
        <v>3.2604772156114299E-2</v>
      </c>
      <c r="L20">
        <v>-0.86928408281794101</v>
      </c>
      <c r="M20">
        <v>0.406064377369106</v>
      </c>
      <c r="N20">
        <v>-1.5815395266635699E-2</v>
      </c>
      <c r="O20">
        <v>3.3172782547757698E-2</v>
      </c>
      <c r="P20">
        <v>-0.47675817498477502</v>
      </c>
      <c r="Q20">
        <v>0.64429855522680601</v>
      </c>
      <c r="AA20" t="str">
        <f t="shared" si="0"/>
        <v>*</v>
      </c>
      <c r="AB20" t="str">
        <f t="shared" si="1"/>
        <v>**</v>
      </c>
      <c r="AC20" t="str">
        <f t="shared" si="2"/>
        <v/>
      </c>
      <c r="AD20" t="str">
        <f t="shared" si="3"/>
        <v/>
      </c>
      <c r="AE20" t="str">
        <f t="shared" si="4"/>
        <v>***</v>
      </c>
      <c r="AF20" t="str">
        <f t="shared" si="4"/>
        <v>***</v>
      </c>
    </row>
    <row r="21" spans="1:32" x14ac:dyDescent="0.25">
      <c r="A21" t="s">
        <v>268</v>
      </c>
      <c r="B21">
        <v>0.112133589685078</v>
      </c>
      <c r="C21">
        <v>9.41016120426574E-3</v>
      </c>
      <c r="D21">
        <v>11.916224095528399</v>
      </c>
      <c r="E21">
        <v>7.2069267507503796E-9</v>
      </c>
      <c r="F21">
        <v>0.117934926530277</v>
      </c>
      <c r="G21">
        <v>1.1139437577603301E-2</v>
      </c>
      <c r="H21">
        <v>10.5871526913885</v>
      </c>
      <c r="I21">
        <v>3.3823788878342902E-8</v>
      </c>
      <c r="J21">
        <v>0.154704726057252</v>
      </c>
      <c r="K21">
        <v>2.03909880712582E-2</v>
      </c>
      <c r="L21">
        <v>7.5869166082890196</v>
      </c>
      <c r="M21">
        <v>2.1053666612154101E-6</v>
      </c>
      <c r="N21">
        <v>0.14224259884342</v>
      </c>
      <c r="O21">
        <v>2.2312571728864899E-2</v>
      </c>
      <c r="P21">
        <v>6.3749979416046303</v>
      </c>
      <c r="Q21">
        <v>1.47352576002664E-5</v>
      </c>
      <c r="AA21" t="str">
        <f t="shared" si="0"/>
        <v>***</v>
      </c>
      <c r="AB21" t="str">
        <f t="shared" si="1"/>
        <v>***</v>
      </c>
      <c r="AC21" t="str">
        <f t="shared" si="2"/>
        <v>***</v>
      </c>
      <c r="AD21" t="str">
        <f t="shared" si="3"/>
        <v>***</v>
      </c>
      <c r="AE21" t="str">
        <f t="shared" si="4"/>
        <v>***</v>
      </c>
      <c r="AF21" t="str">
        <f t="shared" si="4"/>
        <v>***</v>
      </c>
    </row>
    <row r="22" spans="1:32" x14ac:dyDescent="0.25">
      <c r="A22" t="s">
        <v>272</v>
      </c>
      <c r="B22">
        <v>5.7064203372927502E-2</v>
      </c>
      <c r="C22">
        <v>4.0703440026384598E-3</v>
      </c>
      <c r="D22">
        <v>14.019503839463599</v>
      </c>
      <c r="E22">
        <v>2.2699069938550001E-10</v>
      </c>
      <c r="F22">
        <v>5.9603423178334301E-2</v>
      </c>
      <c r="G22">
        <v>4.9803079279608798E-3</v>
      </c>
      <c r="H22">
        <v>11.9678188659186</v>
      </c>
      <c r="I22">
        <v>2.30665869324667E-9</v>
      </c>
      <c r="J22">
        <v>7.68394541623557E-2</v>
      </c>
      <c r="K22">
        <v>1.1831900426463499E-2</v>
      </c>
      <c r="L22">
        <v>6.4942613944328897</v>
      </c>
      <c r="M22">
        <v>7.6992560305419995E-6</v>
      </c>
      <c r="N22">
        <v>7.13667651816417E-2</v>
      </c>
      <c r="O22">
        <v>1.3767404022675201E-2</v>
      </c>
      <c r="P22">
        <v>5.1837488798976903</v>
      </c>
      <c r="Q22">
        <v>9.1865389400702196E-5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4"/>
        <v>***</v>
      </c>
    </row>
    <row r="23" spans="1:32" x14ac:dyDescent="0.25">
      <c r="A23" t="s">
        <v>276</v>
      </c>
      <c r="B23">
        <v>-6.5662630240629696E-2</v>
      </c>
      <c r="C23">
        <v>1.11193969339587E-2</v>
      </c>
      <c r="D23">
        <v>-5.9052330473153196</v>
      </c>
      <c r="E23">
        <v>1.9442517678758399E-5</v>
      </c>
      <c r="F23">
        <v>-6.4420784318383106E-2</v>
      </c>
      <c r="G23">
        <v>1.27325965193085E-2</v>
      </c>
      <c r="H23">
        <v>-5.0595166681588601</v>
      </c>
      <c r="I23">
        <v>1.05373113187757E-4</v>
      </c>
      <c r="J23">
        <v>-6.67582362421833E-2</v>
      </c>
      <c r="K23">
        <v>2.20625021532945E-2</v>
      </c>
      <c r="L23">
        <v>-3.0258687694774702</v>
      </c>
      <c r="M23">
        <v>7.8128798658132197E-3</v>
      </c>
      <c r="N23">
        <v>-5.94686225419188E-2</v>
      </c>
      <c r="O23">
        <v>2.3096020605512701E-2</v>
      </c>
      <c r="P23">
        <v>-2.5748428076707102</v>
      </c>
      <c r="Q23">
        <v>1.9963088266849501E-2</v>
      </c>
      <c r="AA23" t="str">
        <f t="shared" si="0"/>
        <v>***</v>
      </c>
      <c r="AB23" t="str">
        <f t="shared" si="1"/>
        <v>***</v>
      </c>
      <c r="AC23" t="str">
        <f t="shared" si="2"/>
        <v>**</v>
      </c>
      <c r="AD23" t="str">
        <f t="shared" si="3"/>
        <v>*</v>
      </c>
      <c r="AE23" t="str">
        <f t="shared" si="4"/>
        <v>***</v>
      </c>
      <c r="AF23" t="str">
        <f t="shared" si="4"/>
        <v>***</v>
      </c>
    </row>
    <row r="24" spans="1:32" x14ac:dyDescent="0.25">
      <c r="A24" t="s">
        <v>22</v>
      </c>
      <c r="B24">
        <v>3.2603099128397199E-2</v>
      </c>
      <c r="C24">
        <v>1.3910226228859001E-2</v>
      </c>
      <c r="D24">
        <v>2.3438223499742099</v>
      </c>
      <c r="E24">
        <v>3.4886685669208897E-2</v>
      </c>
      <c r="F24">
        <v>3.4792144594667403E-2</v>
      </c>
      <c r="G24">
        <v>1.39290967474792E-2</v>
      </c>
      <c r="H24">
        <v>2.4978033554805901</v>
      </c>
      <c r="I24">
        <v>2.6045104014277998E-2</v>
      </c>
      <c r="J24">
        <v>4.62091896435914E-2</v>
      </c>
      <c r="K24">
        <v>1.8887049214956601E-2</v>
      </c>
      <c r="L24">
        <v>2.44660714956989</v>
      </c>
      <c r="M24">
        <v>2.87540198131176E-2</v>
      </c>
      <c r="AA24" t="str">
        <f t="shared" si="0"/>
        <v>*</v>
      </c>
      <c r="AB24" t="str">
        <f t="shared" si="1"/>
        <v>*</v>
      </c>
      <c r="AC24" t="str">
        <f t="shared" si="2"/>
        <v>*</v>
      </c>
      <c r="AD24" t="str">
        <f t="shared" si="3"/>
        <v>***</v>
      </c>
      <c r="AE24" t="str">
        <f t="shared" si="4"/>
        <v>***</v>
      </c>
      <c r="AF24" t="str">
        <f t="shared" si="4"/>
        <v>***</v>
      </c>
    </row>
    <row r="25" spans="1:32" x14ac:dyDescent="0.25">
      <c r="A25" t="s">
        <v>23</v>
      </c>
      <c r="B25">
        <v>-0.11078689982801999</v>
      </c>
      <c r="C25">
        <v>2.8551492026572999E-2</v>
      </c>
      <c r="D25">
        <v>-3.8802490505543501</v>
      </c>
      <c r="E25">
        <v>7.5304356647395501E-3</v>
      </c>
      <c r="F25">
        <v>-0.123595468286712</v>
      </c>
      <c r="G25">
        <v>3.3606330862832198E-2</v>
      </c>
      <c r="H25">
        <v>-3.6777436010845701</v>
      </c>
      <c r="I25">
        <v>9.5995114389110601E-3</v>
      </c>
      <c r="J25">
        <v>-0.118989939776007</v>
      </c>
      <c r="K25">
        <v>4.4184662478355501E-2</v>
      </c>
      <c r="L25">
        <v>-2.69301456889698</v>
      </c>
      <c r="M25">
        <v>3.44291380190676E-2</v>
      </c>
      <c r="AA25" t="str">
        <f t="shared" si="0"/>
        <v>**</v>
      </c>
      <c r="AB25" t="str">
        <f t="shared" si="1"/>
        <v>**</v>
      </c>
      <c r="AC25" t="str">
        <f t="shared" si="2"/>
        <v>*</v>
      </c>
      <c r="AD25" t="str">
        <f t="shared" si="3"/>
        <v>***</v>
      </c>
      <c r="AE25" t="str">
        <f t="shared" si="4"/>
        <v>***</v>
      </c>
      <c r="AF25" t="str">
        <f t="shared" si="4"/>
        <v>***</v>
      </c>
    </row>
    <row r="26" spans="1:32" x14ac:dyDescent="0.25">
      <c r="A26" t="s">
        <v>24</v>
      </c>
      <c r="B26">
        <v>-0.38822612018302199</v>
      </c>
      <c r="C26">
        <v>4.6946558423535199E-2</v>
      </c>
      <c r="D26">
        <v>-8.2695331291504601</v>
      </c>
      <c r="E26">
        <v>4.8393709001386403E-7</v>
      </c>
      <c r="F26">
        <v>-0.38726138960697898</v>
      </c>
      <c r="G26">
        <v>4.0467754617520502E-2</v>
      </c>
      <c r="H26">
        <v>-9.5696287888262308</v>
      </c>
      <c r="I26">
        <v>7.41756422810024E-8</v>
      </c>
      <c r="J26">
        <v>-0.339073946447282</v>
      </c>
      <c r="K26">
        <v>3.4156249085479602E-2</v>
      </c>
      <c r="L26">
        <v>-9.9271423392748197</v>
      </c>
      <c r="M26">
        <v>4.5598044180734897E-8</v>
      </c>
      <c r="AA26" t="str">
        <f t="shared" si="0"/>
        <v>***</v>
      </c>
      <c r="AB26" t="str">
        <f t="shared" si="1"/>
        <v>***</v>
      </c>
      <c r="AC26" t="str">
        <f t="shared" si="2"/>
        <v>***</v>
      </c>
      <c r="AD26" t="str">
        <f t="shared" si="3"/>
        <v>***</v>
      </c>
      <c r="AE26" t="str">
        <f t="shared" si="4"/>
        <v>***</v>
      </c>
      <c r="AF26" t="str">
        <f t="shared" si="4"/>
        <v>***</v>
      </c>
    </row>
    <row r="27" spans="1:32" x14ac:dyDescent="0.25">
      <c r="A27" t="s">
        <v>25</v>
      </c>
      <c r="B27">
        <v>-0.38774546722626202</v>
      </c>
      <c r="C27">
        <v>5.9048654495599803E-2</v>
      </c>
      <c r="D27">
        <v>-6.5665419566021797</v>
      </c>
      <c r="E27">
        <v>7.2094205491765495E-5</v>
      </c>
      <c r="F27">
        <v>-0.33594558171466399</v>
      </c>
      <c r="G27">
        <v>4.6628133062225498E-2</v>
      </c>
      <c r="H27">
        <v>-7.2047830280132201</v>
      </c>
      <c r="I27">
        <v>3.7587893586798101E-5</v>
      </c>
      <c r="J27">
        <v>-0.23769722544750899</v>
      </c>
      <c r="K27">
        <v>5.72897658370057E-2</v>
      </c>
      <c r="L27">
        <v>-4.1490346831540199</v>
      </c>
      <c r="M27">
        <v>2.3406873724499001E-3</v>
      </c>
      <c r="AA27" t="str">
        <f t="shared" si="0"/>
        <v>***</v>
      </c>
      <c r="AB27" t="str">
        <f t="shared" si="1"/>
        <v>***</v>
      </c>
      <c r="AC27" t="str">
        <f t="shared" si="2"/>
        <v>**</v>
      </c>
      <c r="AD27" t="str">
        <f t="shared" si="3"/>
        <v>***</v>
      </c>
      <c r="AE27" t="str">
        <f t="shared" si="4"/>
        <v>***</v>
      </c>
      <c r="AF27" t="str">
        <f t="shared" si="4"/>
        <v>***</v>
      </c>
    </row>
    <row r="28" spans="1:32" x14ac:dyDescent="0.25">
      <c r="A28" t="s">
        <v>26</v>
      </c>
      <c r="B28">
        <v>-0.27125143345096397</v>
      </c>
      <c r="C28">
        <v>2.8694281396758701E-2</v>
      </c>
      <c r="D28">
        <v>-9.4531530412050895</v>
      </c>
      <c r="E28">
        <v>2.3471106495809702E-5</v>
      </c>
      <c r="F28">
        <v>-0.28203130200603799</v>
      </c>
      <c r="G28">
        <v>2.7546638271281201E-2</v>
      </c>
      <c r="H28">
        <v>-10.238320161922299</v>
      </c>
      <c r="I28">
        <v>1.3877163998334099E-5</v>
      </c>
      <c r="J28">
        <v>-0.26674218037795699</v>
      </c>
      <c r="K28">
        <v>4.9477062324811999E-2</v>
      </c>
      <c r="L28">
        <v>-5.3912291442612599</v>
      </c>
      <c r="M28">
        <v>9.44754435344914E-4</v>
      </c>
      <c r="AA28" t="str">
        <f t="shared" si="0"/>
        <v>***</v>
      </c>
      <c r="AB28" t="str">
        <f t="shared" si="1"/>
        <v>***</v>
      </c>
      <c r="AC28" t="str">
        <f t="shared" si="2"/>
        <v>***</v>
      </c>
      <c r="AD28" t="str">
        <f t="shared" si="3"/>
        <v>***</v>
      </c>
      <c r="AE28" t="str">
        <f t="shared" si="4"/>
        <v>***</v>
      </c>
      <c r="AF28" t="str">
        <f t="shared" si="4"/>
        <v>***</v>
      </c>
    </row>
    <row r="29" spans="1:32" x14ac:dyDescent="0.25">
      <c r="A29" t="s">
        <v>27</v>
      </c>
      <c r="B29">
        <v>-0.32035731218073099</v>
      </c>
      <c r="C29">
        <v>0.26030042252359298</v>
      </c>
      <c r="D29">
        <v>-1.23072144514746</v>
      </c>
      <c r="E29">
        <v>0.38383800620377401</v>
      </c>
      <c r="F29">
        <v>-0.22670354183737701</v>
      </c>
      <c r="G29">
        <v>0.28231624413334599</v>
      </c>
      <c r="H29">
        <v>-0.80301274385861598</v>
      </c>
      <c r="I29">
        <v>0.53428750635138</v>
      </c>
      <c r="J29">
        <v>-0.172824062672433</v>
      </c>
      <c r="K29">
        <v>0.379210077823181</v>
      </c>
      <c r="L29">
        <v>-0.45574754675432999</v>
      </c>
      <c r="M29">
        <v>0.70856421353786203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>***</v>
      </c>
      <c r="AE29" t="str">
        <f t="shared" si="4"/>
        <v>***</v>
      </c>
      <c r="AF29" t="str">
        <f t="shared" si="4"/>
        <v>***</v>
      </c>
    </row>
    <row r="30" spans="1:32" x14ac:dyDescent="0.25">
      <c r="A30" t="s">
        <v>29</v>
      </c>
      <c r="B30">
        <v>-6.22649081901007E-2</v>
      </c>
      <c r="C30">
        <v>2.2226638095470801E-2</v>
      </c>
      <c r="D30">
        <v>-2.8013641974396801</v>
      </c>
      <c r="E30">
        <v>1.3671715870721499E-2</v>
      </c>
      <c r="F30">
        <v>-8.6456686308140601E-2</v>
      </c>
      <c r="G30">
        <v>2.5676576843362098E-2</v>
      </c>
      <c r="H30">
        <v>-3.3671422337783898</v>
      </c>
      <c r="I30">
        <v>4.3504414435460003E-3</v>
      </c>
      <c r="J30">
        <v>-8.6246784674588406E-2</v>
      </c>
      <c r="K30">
        <v>3.9880781659075999E-2</v>
      </c>
      <c r="L30">
        <v>-2.16261520177502</v>
      </c>
      <c r="M30">
        <v>4.7579247635593701E-2</v>
      </c>
      <c r="AA30" t="str">
        <f t="shared" si="0"/>
        <v>*</v>
      </c>
      <c r="AB30" t="str">
        <f t="shared" si="1"/>
        <v>**</v>
      </c>
      <c r="AC30" t="str">
        <f t="shared" si="2"/>
        <v>*</v>
      </c>
      <c r="AD30" t="str">
        <f t="shared" si="3"/>
        <v>***</v>
      </c>
      <c r="AE30" t="str">
        <f t="shared" si="4"/>
        <v>***</v>
      </c>
      <c r="AF30" t="str">
        <f t="shared" si="4"/>
        <v>***</v>
      </c>
    </row>
    <row r="31" spans="1:32" x14ac:dyDescent="0.25">
      <c r="A31" t="s">
        <v>31</v>
      </c>
      <c r="B31">
        <v>-0.20470865464000401</v>
      </c>
      <c r="C31">
        <v>3.5525623361168601E-2</v>
      </c>
      <c r="D31">
        <v>-5.7622818481986702</v>
      </c>
      <c r="E31">
        <v>7.7178574344684902E-5</v>
      </c>
      <c r="F31">
        <v>-0.20965309084325401</v>
      </c>
      <c r="G31">
        <v>3.8929912344413703E-2</v>
      </c>
      <c r="H31">
        <v>-5.3853984819808698</v>
      </c>
      <c r="I31">
        <v>1.4339549029004301E-4</v>
      </c>
      <c r="J31">
        <v>-0.17873326911256601</v>
      </c>
      <c r="K31">
        <v>5.0341928004053897E-2</v>
      </c>
      <c r="L31">
        <v>-3.5503858552690502</v>
      </c>
      <c r="M31">
        <v>3.7802392874902199E-3</v>
      </c>
      <c r="AA31" t="str">
        <f t="shared" si="0"/>
        <v>***</v>
      </c>
      <c r="AB31" t="str">
        <f t="shared" si="1"/>
        <v>***</v>
      </c>
      <c r="AC31" t="str">
        <f t="shared" si="2"/>
        <v>**</v>
      </c>
      <c r="AD31" t="str">
        <f t="shared" si="3"/>
        <v>***</v>
      </c>
      <c r="AE31" t="str">
        <f t="shared" si="4"/>
        <v>***</v>
      </c>
      <c r="AF31" t="str">
        <f t="shared" si="4"/>
        <v>***</v>
      </c>
    </row>
    <row r="32" spans="1:32" x14ac:dyDescent="0.25">
      <c r="A32" t="s">
        <v>298</v>
      </c>
      <c r="B32">
        <v>2.98082988676521E-2</v>
      </c>
      <c r="C32">
        <v>9.5381660778626504E-2</v>
      </c>
      <c r="D32">
        <v>0.31251603950192203</v>
      </c>
      <c r="E32">
        <v>0.77828314775183305</v>
      </c>
      <c r="F32">
        <v>-6.07316161430286E-3</v>
      </c>
      <c r="G32">
        <v>0.111424432426415</v>
      </c>
      <c r="H32">
        <v>-5.4504757009317603E-2</v>
      </c>
      <c r="I32">
        <v>0.96054949475150098</v>
      </c>
      <c r="J32">
        <v>-5.3638896875834702E-2</v>
      </c>
      <c r="K32">
        <v>6.3731767483817606E-2</v>
      </c>
      <c r="L32">
        <v>-0.841635168669288</v>
      </c>
      <c r="M32">
        <v>0.49194414822860399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>***</v>
      </c>
      <c r="AE32" t="str">
        <f t="shared" si="4"/>
        <v>***</v>
      </c>
      <c r="AF32" t="str">
        <f t="shared" si="4"/>
        <v>***</v>
      </c>
    </row>
    <row r="33" spans="1:32" x14ac:dyDescent="0.25">
      <c r="A33" t="s">
        <v>299</v>
      </c>
      <c r="B33">
        <v>-5.2852667210227397E-2</v>
      </c>
      <c r="C33">
        <v>9.4470586032339501E-2</v>
      </c>
      <c r="D33">
        <v>-0.55946162112442799</v>
      </c>
      <c r="E33">
        <v>0.60633504457284804</v>
      </c>
      <c r="F33">
        <v>-7.1732784608689204E-2</v>
      </c>
      <c r="G33">
        <v>8.2279074380330303E-2</v>
      </c>
      <c r="H33">
        <v>-0.87182294099601099</v>
      </c>
      <c r="I33">
        <v>0.43415090733392497</v>
      </c>
      <c r="J33">
        <v>-7.8848665828849099E-2</v>
      </c>
      <c r="K33">
        <v>7.4381450180822595E-2</v>
      </c>
      <c r="L33">
        <v>-1.06005819511675</v>
      </c>
      <c r="M33">
        <v>0.35086628277695098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4"/>
        <v>***</v>
      </c>
    </row>
    <row r="34" spans="1:32" x14ac:dyDescent="0.25">
      <c r="A34" t="s">
        <v>303</v>
      </c>
      <c r="B34">
        <v>-7.5743552306196796E-2</v>
      </c>
      <c r="C34">
        <v>3.4986142167595102E-2</v>
      </c>
      <c r="D34">
        <v>-2.16495868402296</v>
      </c>
      <c r="E34">
        <v>0.109170710863042</v>
      </c>
      <c r="F34">
        <v>-5.2456826587723299E-2</v>
      </c>
      <c r="G34">
        <v>3.4305471357295302E-2</v>
      </c>
      <c r="H34">
        <v>-1.5291096292302599</v>
      </c>
      <c r="I34">
        <v>0.21445484602640699</v>
      </c>
      <c r="J34">
        <v>-7.8360529876930402E-2</v>
      </c>
      <c r="K34">
        <v>5.0145021909554603E-2</v>
      </c>
      <c r="L34">
        <v>-1.5626781461630901</v>
      </c>
      <c r="M34">
        <v>0.20706467524650901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4"/>
        <v>***</v>
      </c>
    </row>
    <row r="35" spans="1:32" x14ac:dyDescent="0.25">
      <c r="A35" t="s">
        <v>306</v>
      </c>
      <c r="B35">
        <v>-1.9710102183350699E-2</v>
      </c>
      <c r="C35">
        <v>4.7105752723084197E-2</v>
      </c>
      <c r="D35">
        <v>-0.41842240159537403</v>
      </c>
      <c r="E35">
        <v>0.683785639950511</v>
      </c>
      <c r="F35">
        <v>-6.2544140127074599E-2</v>
      </c>
      <c r="G35">
        <v>5.0730742514258499E-2</v>
      </c>
      <c r="H35">
        <v>-1.2328646699680299</v>
      </c>
      <c r="I35">
        <v>0.244711235502104</v>
      </c>
      <c r="J35">
        <v>-4.6573607007816299E-2</v>
      </c>
      <c r="K35">
        <v>4.4901210974844903E-2</v>
      </c>
      <c r="L35">
        <v>-1.03724612313704</v>
      </c>
      <c r="M35">
        <v>0.323484697675405</v>
      </c>
      <c r="AA35" t="str">
        <f t="shared" si="0"/>
        <v/>
      </c>
      <c r="AB35" t="str">
        <f t="shared" si="1"/>
        <v/>
      </c>
      <c r="AC35" t="str">
        <f t="shared" si="2"/>
        <v/>
      </c>
      <c r="AD35" t="str">
        <f t="shared" si="3"/>
        <v>***</v>
      </c>
      <c r="AE35" t="str">
        <f t="shared" si="4"/>
        <v>***</v>
      </c>
      <c r="AF35" t="str">
        <f t="shared" si="4"/>
        <v>***</v>
      </c>
    </row>
    <row r="36" spans="1:32" x14ac:dyDescent="0.25">
      <c r="A36" t="s">
        <v>309</v>
      </c>
      <c r="B36">
        <v>3.2913580890333603E-2</v>
      </c>
      <c r="C36">
        <v>7.0508535506241102E-2</v>
      </c>
      <c r="D36">
        <v>0.46680278712384099</v>
      </c>
      <c r="E36">
        <v>0.655971530580019</v>
      </c>
      <c r="F36">
        <v>-3.02466909396426E-2</v>
      </c>
      <c r="G36">
        <v>5.6388741196961703E-2</v>
      </c>
      <c r="H36">
        <v>-0.53639592403726699</v>
      </c>
      <c r="I36">
        <v>0.60976493543544696</v>
      </c>
      <c r="J36">
        <v>2.0503021693220901E-3</v>
      </c>
      <c r="K36">
        <v>5.53713066124773E-2</v>
      </c>
      <c r="L36">
        <v>3.7028242509633602E-2</v>
      </c>
      <c r="M36">
        <v>0.97159066751727496</v>
      </c>
      <c r="AA36" t="str">
        <f t="shared" si="0"/>
        <v/>
      </c>
      <c r="AB36" t="str">
        <f t="shared" si="1"/>
        <v/>
      </c>
      <c r="AC36" t="str">
        <f t="shared" si="2"/>
        <v/>
      </c>
      <c r="AD36" t="str">
        <f t="shared" si="3"/>
        <v>***</v>
      </c>
      <c r="AE36" t="str">
        <f t="shared" si="4"/>
        <v>***</v>
      </c>
      <c r="AF36" t="str">
        <f t="shared" si="4"/>
        <v>***</v>
      </c>
    </row>
    <row r="37" spans="1:32" x14ac:dyDescent="0.25">
      <c r="A37" t="s">
        <v>312</v>
      </c>
      <c r="B37">
        <v>1.7759071533148801E-2</v>
      </c>
      <c r="C37">
        <v>7.9629007171687402E-2</v>
      </c>
      <c r="D37">
        <v>0.223022641672006</v>
      </c>
      <c r="E37">
        <v>0.83098254066642496</v>
      </c>
      <c r="F37">
        <v>4.2757698098642202E-2</v>
      </c>
      <c r="G37">
        <v>6.6590749205016397E-2</v>
      </c>
      <c r="H37">
        <v>0.64209666671570098</v>
      </c>
      <c r="I37">
        <v>0.54474744694620403</v>
      </c>
      <c r="J37">
        <v>-5.9548273372073197E-2</v>
      </c>
      <c r="K37">
        <v>9.0396300870108304E-2</v>
      </c>
      <c r="L37">
        <v>-0.65874679382775803</v>
      </c>
      <c r="M37">
        <v>0.53924082248392202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4"/>
        <v>***</v>
      </c>
    </row>
    <row r="38" spans="1:32" x14ac:dyDescent="0.25">
      <c r="A38" t="s">
        <v>315</v>
      </c>
      <c r="B38">
        <v>-2.3343564085801499E-3</v>
      </c>
      <c r="C38">
        <v>0.111151583204329</v>
      </c>
      <c r="D38">
        <v>-2.1001557884145601E-2</v>
      </c>
      <c r="E38">
        <v>0.98589300809950797</v>
      </c>
      <c r="F38">
        <v>0.26768184002323803</v>
      </c>
      <c r="G38">
        <v>0.159005526118702</v>
      </c>
      <c r="H38">
        <v>1.6834750750952301</v>
      </c>
      <c r="I38">
        <v>0.29391031230289999</v>
      </c>
      <c r="J38">
        <v>0.24425540315363101</v>
      </c>
      <c r="K38">
        <v>0.12982913925241801</v>
      </c>
      <c r="L38">
        <v>1.8813604138493301</v>
      </c>
      <c r="M38">
        <v>0.262439125140147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4"/>
        <v>***</v>
      </c>
    </row>
    <row r="39" spans="1:32" x14ac:dyDescent="0.25">
      <c r="A39" t="s">
        <v>167</v>
      </c>
      <c r="B39">
        <v>0.24140071890369699</v>
      </c>
      <c r="C39">
        <v>0.108307904677848</v>
      </c>
      <c r="D39">
        <v>2.2288374945644098</v>
      </c>
      <c r="E39">
        <v>5.3505554235077801E-2</v>
      </c>
      <c r="F39">
        <v>0.21380339601793899</v>
      </c>
      <c r="G39">
        <v>7.7602549071881299E-2</v>
      </c>
      <c r="H39">
        <v>2.75510790012707</v>
      </c>
      <c r="I39">
        <v>2.2990055249814699E-2</v>
      </c>
      <c r="J39">
        <v>0.23470863534486999</v>
      </c>
      <c r="K39">
        <v>6.8090045889772605E-2</v>
      </c>
      <c r="L39">
        <v>3.4470330028096501</v>
      </c>
      <c r="M39">
        <v>7.7091428503214101E-3</v>
      </c>
      <c r="AA39" t="str">
        <f t="shared" si="0"/>
        <v>^</v>
      </c>
      <c r="AB39" t="str">
        <f t="shared" si="1"/>
        <v>*</v>
      </c>
      <c r="AC39" t="str">
        <f t="shared" si="2"/>
        <v>**</v>
      </c>
      <c r="AD39" t="str">
        <f t="shared" si="3"/>
        <v>***</v>
      </c>
      <c r="AE39" t="str">
        <f t="shared" si="4"/>
        <v>***</v>
      </c>
      <c r="AF39" t="str">
        <f t="shared" si="4"/>
        <v>***</v>
      </c>
    </row>
    <row r="40" spans="1:32" x14ac:dyDescent="0.25">
      <c r="A40" t="s">
        <v>168</v>
      </c>
      <c r="B40">
        <v>0.36560501825670999</v>
      </c>
      <c r="C40">
        <v>0.11562678729045001</v>
      </c>
      <c r="D40">
        <v>3.1619404709249901</v>
      </c>
      <c r="E40">
        <v>1.09124752178874E-2</v>
      </c>
      <c r="F40">
        <v>0.34879396384415301</v>
      </c>
      <c r="G40">
        <v>8.5596067067184797E-2</v>
      </c>
      <c r="H40">
        <v>4.0748830617460898</v>
      </c>
      <c r="I40">
        <v>2.5823865353278102E-3</v>
      </c>
      <c r="J40">
        <v>0.35323536261417898</v>
      </c>
      <c r="K40">
        <v>7.6358439482742999E-2</v>
      </c>
      <c r="L40">
        <v>4.6260159977995698</v>
      </c>
      <c r="M40">
        <v>1.14701527352446E-3</v>
      </c>
      <c r="AA40" t="str">
        <f t="shared" si="0"/>
        <v>*</v>
      </c>
      <c r="AB40" t="str">
        <f t="shared" si="1"/>
        <v>**</v>
      </c>
      <c r="AC40" t="str">
        <f t="shared" si="2"/>
        <v>**</v>
      </c>
      <c r="AD40" t="str">
        <f t="shared" si="3"/>
        <v>***</v>
      </c>
      <c r="AE40" t="str">
        <f t="shared" si="4"/>
        <v>***</v>
      </c>
      <c r="AF40" t="str">
        <f t="shared" si="4"/>
        <v>***</v>
      </c>
    </row>
    <row r="41" spans="1:32" x14ac:dyDescent="0.25">
      <c r="A41" t="s">
        <v>169</v>
      </c>
      <c r="B41">
        <v>0.36691721741991201</v>
      </c>
      <c r="C41">
        <v>0.113484563554764</v>
      </c>
      <c r="D41">
        <v>3.23319054086901</v>
      </c>
      <c r="E41">
        <v>8.9813443552693092E-3</v>
      </c>
      <c r="F41">
        <v>0.349053746566307</v>
      </c>
      <c r="G41">
        <v>8.3351235886080996E-2</v>
      </c>
      <c r="H41">
        <v>4.1877453028215497</v>
      </c>
      <c r="I41">
        <v>1.89741651196927E-3</v>
      </c>
      <c r="J41">
        <v>0.356582890412383</v>
      </c>
      <c r="K41">
        <v>7.8397351078659E-2</v>
      </c>
      <c r="L41">
        <v>4.5484048313649099</v>
      </c>
      <c r="M41">
        <v>1.09659746665325E-3</v>
      </c>
      <c r="AA41" t="str">
        <f t="shared" si="0"/>
        <v>**</v>
      </c>
      <c r="AB41" t="str">
        <f t="shared" si="1"/>
        <v>**</v>
      </c>
      <c r="AC41" t="str">
        <f t="shared" si="2"/>
        <v>**</v>
      </c>
      <c r="AD41" t="str">
        <f t="shared" si="3"/>
        <v>***</v>
      </c>
      <c r="AE41" t="str">
        <f t="shared" si="4"/>
        <v>***</v>
      </c>
      <c r="AF41" t="str">
        <f t="shared" si="4"/>
        <v>***</v>
      </c>
    </row>
    <row r="42" spans="1:32" x14ac:dyDescent="0.25">
      <c r="A42" t="s">
        <v>170</v>
      </c>
      <c r="B42">
        <v>0.39033554615388499</v>
      </c>
      <c r="C42">
        <v>0.114030267037514</v>
      </c>
      <c r="D42">
        <v>3.4230871881188398</v>
      </c>
      <c r="E42">
        <v>6.7604243004437802E-3</v>
      </c>
      <c r="F42">
        <v>0.37548217220347202</v>
      </c>
      <c r="G42">
        <v>8.5703491268931106E-2</v>
      </c>
      <c r="H42">
        <v>4.3811770867681199</v>
      </c>
      <c r="I42">
        <v>1.4911675913370399E-3</v>
      </c>
      <c r="J42">
        <v>0.37677859347617998</v>
      </c>
      <c r="K42">
        <v>7.8487041780567701E-2</v>
      </c>
      <c r="L42">
        <v>4.8005197409474203</v>
      </c>
      <c r="M42">
        <v>8.1135010793448596E-4</v>
      </c>
      <c r="AA42" t="str">
        <f t="shared" si="0"/>
        <v>**</v>
      </c>
      <c r="AB42" t="str">
        <f t="shared" si="1"/>
        <v>**</v>
      </c>
      <c r="AC42" t="str">
        <f t="shared" si="2"/>
        <v>***</v>
      </c>
      <c r="AD42" t="str">
        <f t="shared" si="3"/>
        <v>***</v>
      </c>
      <c r="AE42" t="str">
        <f t="shared" si="4"/>
        <v>***</v>
      </c>
      <c r="AF42" t="str">
        <f t="shared" si="4"/>
        <v>***</v>
      </c>
    </row>
    <row r="43" spans="1:32" x14ac:dyDescent="0.25">
      <c r="A43" t="s">
        <v>171</v>
      </c>
      <c r="B43">
        <v>0.39186543253498901</v>
      </c>
      <c r="C43">
        <v>0.11329084030634499</v>
      </c>
      <c r="D43">
        <v>3.4589330565062499</v>
      </c>
      <c r="E43">
        <v>5.7398507581177E-3</v>
      </c>
      <c r="F43">
        <v>0.37582053744384902</v>
      </c>
      <c r="G43">
        <v>8.40281049324441E-2</v>
      </c>
      <c r="H43">
        <v>4.4725575775628501</v>
      </c>
      <c r="I43">
        <v>1.08111068027966E-3</v>
      </c>
      <c r="J43">
        <v>0.376264072829124</v>
      </c>
      <c r="K43">
        <v>7.9795729401117593E-2</v>
      </c>
      <c r="L43">
        <v>4.7153409794365997</v>
      </c>
      <c r="M43">
        <v>7.5414514588399597E-4</v>
      </c>
      <c r="AA43" t="str">
        <f t="shared" si="0"/>
        <v>**</v>
      </c>
      <c r="AB43" t="str">
        <f t="shared" si="1"/>
        <v>**</v>
      </c>
      <c r="AC43" t="str">
        <f t="shared" si="2"/>
        <v>***</v>
      </c>
      <c r="AD43" t="str">
        <f t="shared" si="3"/>
        <v>***</v>
      </c>
      <c r="AE43" t="str">
        <f t="shared" si="4"/>
        <v>***</v>
      </c>
      <c r="AF43" t="str">
        <f t="shared" si="4"/>
        <v>***</v>
      </c>
    </row>
    <row r="44" spans="1:32" x14ac:dyDescent="0.25">
      <c r="A44" t="s">
        <v>50</v>
      </c>
      <c r="B44">
        <v>2.52629973450777E-4</v>
      </c>
      <c r="C44">
        <v>1.6596830531328901E-4</v>
      </c>
      <c r="D44">
        <v>1.5221579383720401</v>
      </c>
      <c r="E44">
        <v>0.185118569142046</v>
      </c>
      <c r="F44">
        <v>3.8141385993733498E-4</v>
      </c>
      <c r="G44">
        <v>1.5023145168126099E-4</v>
      </c>
      <c r="H44">
        <v>2.5388416051957199</v>
      </c>
      <c r="I44">
        <v>5.0727289566198902E-2</v>
      </c>
      <c r="J44">
        <v>2.35957600350308E-4</v>
      </c>
      <c r="K44">
        <v>3.0028675495162002E-4</v>
      </c>
      <c r="L44">
        <v>0.78577425230867604</v>
      </c>
      <c r="M44">
        <v>0.46761589025233602</v>
      </c>
      <c r="AA44" t="str">
        <f t="shared" si="0"/>
        <v/>
      </c>
      <c r="AB44" t="str">
        <f t="shared" si="1"/>
        <v>^</v>
      </c>
      <c r="AC44" t="str">
        <f t="shared" si="2"/>
        <v/>
      </c>
      <c r="AD44" t="str">
        <f t="shared" si="3"/>
        <v>***</v>
      </c>
      <c r="AE44" t="str">
        <f t="shared" si="4"/>
        <v>***</v>
      </c>
      <c r="AF44" t="str">
        <f t="shared" si="4"/>
        <v>***</v>
      </c>
    </row>
    <row r="45" spans="1:32" x14ac:dyDescent="0.25">
      <c r="A45" t="s">
        <v>52</v>
      </c>
      <c r="B45">
        <v>-7.4903654988993998E-3</v>
      </c>
      <c r="C45">
        <v>6.3514015171528696E-3</v>
      </c>
      <c r="D45">
        <v>-1.1793248275472099</v>
      </c>
      <c r="E45">
        <v>0.25623365718553898</v>
      </c>
      <c r="F45">
        <v>-8.6841343532352393E-3</v>
      </c>
      <c r="G45">
        <v>7.0241134498237202E-3</v>
      </c>
      <c r="H45">
        <v>-1.2363317328613399</v>
      </c>
      <c r="I45">
        <v>0.234917388208774</v>
      </c>
      <c r="J45">
        <v>-2.3736265196108601E-2</v>
      </c>
      <c r="K45">
        <v>1.1268717430151801E-2</v>
      </c>
      <c r="L45">
        <v>-2.1063856950212698</v>
      </c>
      <c r="M45">
        <v>5.1944514023829103E-2</v>
      </c>
      <c r="AA45" t="str">
        <f t="shared" si="0"/>
        <v/>
      </c>
      <c r="AB45" t="str">
        <f t="shared" si="1"/>
        <v/>
      </c>
      <c r="AC45" t="str">
        <f t="shared" si="2"/>
        <v>^</v>
      </c>
      <c r="AD45" t="str">
        <f t="shared" si="3"/>
        <v>***</v>
      </c>
      <c r="AE45" t="str">
        <f t="shared" si="4"/>
        <v>***</v>
      </c>
      <c r="AF45" t="str">
        <f t="shared" si="4"/>
        <v>***</v>
      </c>
    </row>
    <row r="46" spans="1:32" x14ac:dyDescent="0.25">
      <c r="A46" t="s">
        <v>51</v>
      </c>
      <c r="B46">
        <v>-2.7109374946726701E-3</v>
      </c>
      <c r="C46">
        <v>2.4463421225033199E-2</v>
      </c>
      <c r="D46">
        <v>-0.110815959457812</v>
      </c>
      <c r="E46">
        <v>0.91480137834091901</v>
      </c>
      <c r="F46">
        <v>-3.7385104750978899E-3</v>
      </c>
      <c r="G46">
        <v>2.0420363775427299E-2</v>
      </c>
      <c r="H46">
        <v>-0.18307756493528199</v>
      </c>
      <c r="I46">
        <v>0.85981551472766005</v>
      </c>
      <c r="J46">
        <v>7.0150746458793696E-3</v>
      </c>
      <c r="K46">
        <v>2.0436844086934199E-2</v>
      </c>
      <c r="L46">
        <v>0.343256258942851</v>
      </c>
      <c r="M46">
        <v>0.74127488701530198</v>
      </c>
      <c r="AA46" t="str">
        <f t="shared" si="0"/>
        <v/>
      </c>
      <c r="AB46" t="str">
        <f t="shared" si="1"/>
        <v/>
      </c>
      <c r="AC46" t="str">
        <f t="shared" si="2"/>
        <v/>
      </c>
      <c r="AD46" t="str">
        <f t="shared" si="3"/>
        <v>***</v>
      </c>
      <c r="AE46" t="str">
        <f t="shared" si="4"/>
        <v>***</v>
      </c>
      <c r="AF46" t="str">
        <f t="shared" si="4"/>
        <v>***</v>
      </c>
    </row>
    <row r="47" spans="1:32" x14ac:dyDescent="0.25">
      <c r="A47" t="s">
        <v>165</v>
      </c>
      <c r="B47">
        <v>1.1259869535059301E-3</v>
      </c>
      <c r="C47">
        <v>9.0426937764586605E-3</v>
      </c>
      <c r="D47">
        <v>0.12451897425049099</v>
      </c>
      <c r="E47">
        <v>0.90375482728929302</v>
      </c>
      <c r="F47">
        <v>-1.2988312976818E-4</v>
      </c>
      <c r="G47">
        <v>1.0784570523509901E-2</v>
      </c>
      <c r="H47">
        <v>-1.20434216165624E-2</v>
      </c>
      <c r="I47">
        <v>0.99066558259112303</v>
      </c>
      <c r="AA47" t="str">
        <f t="shared" si="0"/>
        <v/>
      </c>
      <c r="AB47" t="str">
        <f t="shared" si="1"/>
        <v/>
      </c>
      <c r="AC47" t="str">
        <f t="shared" si="2"/>
        <v>***</v>
      </c>
      <c r="AD47" t="str">
        <f t="shared" si="3"/>
        <v>***</v>
      </c>
      <c r="AE47" t="str">
        <f t="shared" si="4"/>
        <v>***</v>
      </c>
      <c r="AF47" t="str">
        <f t="shared" si="4"/>
        <v>***</v>
      </c>
    </row>
    <row r="48" spans="1:32" x14ac:dyDescent="0.25">
      <c r="A48" t="s">
        <v>39</v>
      </c>
      <c r="B48">
        <v>-6.2209628875270699E-2</v>
      </c>
      <c r="C48">
        <v>3.0232979158755099E-2</v>
      </c>
      <c r="D48">
        <v>-2.0576744537349199</v>
      </c>
      <c r="E48">
        <v>6.0351106734570698E-2</v>
      </c>
      <c r="F48">
        <v>-8.9728150721988295E-2</v>
      </c>
      <c r="G48">
        <v>3.8559981085913499E-2</v>
      </c>
      <c r="H48">
        <v>-2.3269760045283601</v>
      </c>
      <c r="I48">
        <v>3.6709805965382099E-2</v>
      </c>
      <c r="AA48" t="str">
        <f t="shared" si="0"/>
        <v>^</v>
      </c>
      <c r="AB48" t="str">
        <f t="shared" si="1"/>
        <v>*</v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4"/>
        <v>***</v>
      </c>
    </row>
    <row r="49" spans="1:32" x14ac:dyDescent="0.25">
      <c r="A49" t="s">
        <v>40</v>
      </c>
      <c r="B49">
        <v>-1.9854950733244501E-3</v>
      </c>
      <c r="C49">
        <v>8.4023395014836098E-3</v>
      </c>
      <c r="D49">
        <v>-0.23630264796773201</v>
      </c>
      <c r="E49">
        <v>0.81800216495362499</v>
      </c>
      <c r="F49">
        <v>6.3663554480352497E-4</v>
      </c>
      <c r="G49">
        <v>1.06678640427092E-2</v>
      </c>
      <c r="H49">
        <v>5.9677883243986901E-2</v>
      </c>
      <c r="I49">
        <v>0.95378480465372495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4"/>
        <v>***</v>
      </c>
    </row>
    <row r="50" spans="1:32" x14ac:dyDescent="0.25">
      <c r="A50" t="s">
        <v>41</v>
      </c>
      <c r="B50">
        <v>-5.4612554515161699E-3</v>
      </c>
      <c r="C50">
        <v>7.3470750781357503E-3</v>
      </c>
      <c r="D50">
        <v>-0.74332375720079202</v>
      </c>
      <c r="E50">
        <v>0.47104135773636702</v>
      </c>
      <c r="F50">
        <v>-7.9502802379676097E-3</v>
      </c>
      <c r="G50">
        <v>1.0131703210738301E-2</v>
      </c>
      <c r="H50">
        <v>-0.78469336029714898</v>
      </c>
      <c r="I50">
        <v>0.44849288483187899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4"/>
        <v>***</v>
      </c>
    </row>
    <row r="51" spans="1:32" x14ac:dyDescent="0.25">
      <c r="A51" t="s">
        <v>174</v>
      </c>
      <c r="B51">
        <v>2.9430323544597098E-3</v>
      </c>
      <c r="C51">
        <v>9.8409807172818199E-3</v>
      </c>
      <c r="D51">
        <v>0.29905884779262198</v>
      </c>
      <c r="E51">
        <v>0.80254909204010905</v>
      </c>
      <c r="F51">
        <v>5.9965362095954402E-3</v>
      </c>
      <c r="G51">
        <v>1.46124531345033E-2</v>
      </c>
      <c r="H51">
        <v>0.410371629896713</v>
      </c>
      <c r="I51">
        <v>0.73420226062312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4"/>
        <v>***</v>
      </c>
    </row>
    <row r="52" spans="1:32" x14ac:dyDescent="0.25">
      <c r="A52" t="s">
        <v>175</v>
      </c>
      <c r="B52">
        <v>-3.69586378533358E-3</v>
      </c>
      <c r="C52">
        <v>1.0380024510375299E-2</v>
      </c>
      <c r="D52">
        <v>-0.35605540060521201</v>
      </c>
      <c r="E52">
        <v>0.72813732152302602</v>
      </c>
      <c r="F52">
        <v>-4.5251844012016802E-4</v>
      </c>
      <c r="G52">
        <v>1.405166183633E-2</v>
      </c>
      <c r="H52">
        <v>-3.2203909074313301E-2</v>
      </c>
      <c r="I52">
        <v>0.97484881546204205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4"/>
        <v>***</v>
      </c>
    </row>
    <row r="53" spans="1:32" x14ac:dyDescent="0.25">
      <c r="A53" t="s">
        <v>176</v>
      </c>
      <c r="B53">
        <v>1.65089949229047E-2</v>
      </c>
      <c r="C53">
        <v>7.62470945671191E-3</v>
      </c>
      <c r="D53">
        <v>2.1651965909825099</v>
      </c>
      <c r="E53">
        <v>4.9048205935649902E-2</v>
      </c>
      <c r="F53">
        <v>1.62399045163172E-2</v>
      </c>
      <c r="G53">
        <v>1.09831699114902E-2</v>
      </c>
      <c r="H53">
        <v>1.47861725232236</v>
      </c>
      <c r="I53">
        <v>0.16227244081870601</v>
      </c>
      <c r="AA53" t="str">
        <f t="shared" si="0"/>
        <v>*</v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4"/>
        <v>***</v>
      </c>
    </row>
    <row r="54" spans="1:32" x14ac:dyDescent="0.25">
      <c r="A54" t="s">
        <v>53</v>
      </c>
      <c r="B54">
        <v>2.8767308618465001E-6</v>
      </c>
      <c r="C54">
        <v>6.07367240372134E-6</v>
      </c>
      <c r="D54">
        <v>0.47363945083437903</v>
      </c>
      <c r="E54">
        <v>0.64578516650618201</v>
      </c>
      <c r="F54">
        <v>5.8004955814745703E-6</v>
      </c>
      <c r="G54">
        <v>7.6279683169699403E-6</v>
      </c>
      <c r="H54">
        <v>0.76042470818477403</v>
      </c>
      <c r="I54">
        <v>0.46823093650813302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4"/>
        <v>***</v>
      </c>
    </row>
    <row r="55" spans="1:32" x14ac:dyDescent="0.25">
      <c r="A55" t="s">
        <v>54</v>
      </c>
      <c r="B55">
        <v>1.25327219424902E-5</v>
      </c>
      <c r="C55">
        <v>2.92317915887628E-6</v>
      </c>
      <c r="D55">
        <v>4.28736018606127</v>
      </c>
      <c r="E55">
        <v>8.1265063957869301E-4</v>
      </c>
      <c r="F55">
        <v>1.60581129552991E-5</v>
      </c>
      <c r="G55">
        <v>3.80557359595948E-6</v>
      </c>
      <c r="H55">
        <v>4.2196301162980099</v>
      </c>
      <c r="I55">
        <v>1.18501375537062E-3</v>
      </c>
      <c r="AA55" t="str">
        <f t="shared" si="0"/>
        <v>***</v>
      </c>
      <c r="AB55" t="str">
        <f t="shared" si="1"/>
        <v>**</v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4"/>
        <v>***</v>
      </c>
    </row>
    <row r="56" spans="1:32" x14ac:dyDescent="0.25">
      <c r="A56" t="s">
        <v>43</v>
      </c>
      <c r="B56">
        <v>-0.39487415092751299</v>
      </c>
      <c r="C56">
        <v>0.28498782462685801</v>
      </c>
      <c r="D56">
        <v>-1.38558252951519</v>
      </c>
      <c r="E56">
        <v>0.214541576609385</v>
      </c>
      <c r="AA56" t="str">
        <f t="shared" si="0"/>
        <v/>
      </c>
      <c r="AB56" t="str">
        <f t="shared" si="1"/>
        <v>***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4"/>
        <v>***</v>
      </c>
    </row>
    <row r="57" spans="1:32" x14ac:dyDescent="0.25">
      <c r="A57" t="s">
        <v>44</v>
      </c>
      <c r="B57">
        <v>-0.22443145284344701</v>
      </c>
      <c r="C57">
        <v>6.9209228556473407E-2</v>
      </c>
      <c r="D57">
        <v>-3.2427966258909402</v>
      </c>
      <c r="E57">
        <v>6.77254318754353E-3</v>
      </c>
      <c r="AA57" t="str">
        <f t="shared" si="0"/>
        <v>**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4"/>
        <v>***</v>
      </c>
    </row>
    <row r="58" spans="1:32" x14ac:dyDescent="0.25">
      <c r="A58" t="s">
        <v>45</v>
      </c>
      <c r="B58">
        <v>-0.60716799288624701</v>
      </c>
      <c r="C58">
        <v>0.142503737860913</v>
      </c>
      <c r="D58">
        <v>-4.2607162590981202</v>
      </c>
      <c r="E58">
        <v>8.7465692144595905E-4</v>
      </c>
      <c r="AA58" t="str">
        <f t="shared" si="0"/>
        <v>***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4"/>
        <v>***</v>
      </c>
    </row>
    <row r="59" spans="1:32" x14ac:dyDescent="0.25">
      <c r="A59" t="s">
        <v>48</v>
      </c>
      <c r="B59">
        <v>0.15691460101670901</v>
      </c>
      <c r="C59">
        <v>4.0316303252614302E-2</v>
      </c>
      <c r="D59">
        <v>3.89208802289019</v>
      </c>
      <c r="E59">
        <v>1.46848843409243E-3</v>
      </c>
      <c r="AA59" t="str">
        <f t="shared" si="0"/>
        <v>**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4"/>
        <v>***</v>
      </c>
    </row>
    <row r="60" spans="1:32" x14ac:dyDescent="0.25">
      <c r="A60" t="s">
        <v>46</v>
      </c>
      <c r="B60">
        <v>-0.72313065301104595</v>
      </c>
      <c r="C60">
        <v>0.11063480907194</v>
      </c>
      <c r="D60">
        <v>-6.5361947028880696</v>
      </c>
      <c r="E60">
        <v>1.6865199006501401E-5</v>
      </c>
      <c r="AA60" t="str">
        <f t="shared" si="0"/>
        <v>***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4"/>
        <v>***</v>
      </c>
    </row>
  </sheetData>
  <mergeCells count="1">
    <mergeCell ref="AA1:A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5DF2-B993-439C-8CB1-75CCECF493E4}">
  <dimension ref="A1:H128"/>
  <sheetViews>
    <sheetView topLeftCell="B1" workbookViewId="0">
      <selection activeCell="L20" sqref="L20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35" t="s">
        <v>386</v>
      </c>
      <c r="C2" s="35"/>
      <c r="D2" s="35"/>
      <c r="E2" s="35"/>
      <c r="F2" s="35"/>
      <c r="G2" s="35"/>
      <c r="H2" s="35"/>
    </row>
    <row r="3" spans="1:8" ht="21" x14ac:dyDescent="0.35">
      <c r="B3" s="34" t="s">
        <v>421</v>
      </c>
      <c r="C3" s="34"/>
      <c r="D3" s="34"/>
      <c r="E3" s="34"/>
      <c r="F3" s="34"/>
      <c r="G3" s="34"/>
      <c r="H3" s="34"/>
    </row>
    <row r="4" spans="1:8" x14ac:dyDescent="0.25">
      <c r="B4" s="36" t="s">
        <v>384</v>
      </c>
      <c r="C4" s="39" t="s">
        <v>379</v>
      </c>
      <c r="D4" s="39" t="s">
        <v>380</v>
      </c>
      <c r="E4" s="39" t="s">
        <v>381</v>
      </c>
      <c r="F4" s="39" t="s">
        <v>382</v>
      </c>
      <c r="G4" s="39" t="s">
        <v>383</v>
      </c>
      <c r="H4" s="39" t="s">
        <v>416</v>
      </c>
    </row>
    <row r="5" spans="1:8" x14ac:dyDescent="0.25">
      <c r="A5">
        <v>1</v>
      </c>
      <c r="B5" s="32" t="str">
        <f>Sheet2!B8</f>
        <v>Covid</v>
      </c>
      <c r="C5" s="29" t="str">
        <f>_xlfn.CONCAT(FIXED(VLOOKUP($B5,Sheet10!A:$AZ,22,0),4),VLOOKUP($B5,Sheet10!$A:$AF,32,0))</f>
        <v>0.2135</v>
      </c>
      <c r="D5" s="29" t="str">
        <f>_xlfn.CONCAT(FIXED(VLOOKUP($B5,Sheet10!$A:$AZ,18,0),4),VLOOKUP($B5,Sheet10!$A:$AF,31,0))</f>
        <v>0.0889**</v>
      </c>
      <c r="E5" s="29" t="str">
        <f>_xlfn.CONCAT(FIXED(VLOOKUP($B5,Sheet10!$A:$AZ,14,0),4),VLOOKUP($B5,Sheet10!$A:$AF,30,0))</f>
        <v>0.0561**</v>
      </c>
      <c r="F5" s="29" t="str">
        <f>_xlfn.CONCAT(FIXED(VLOOKUP($B5,Sheet10!$A:$AZ,10,0),4),VLOOKUP($B5,Sheet10!$A:$AF,29,0))</f>
        <v>0.0505**</v>
      </c>
      <c r="G5" s="29" t="str">
        <f>_xlfn.CONCAT(FIXED(VLOOKUP($B5,Sheet10!$A:$AZ,6,0),4),VLOOKUP($B5,Sheet10!$A:$AF,28,0))</f>
        <v>0.0407**</v>
      </c>
      <c r="H5" s="29" t="str">
        <f>_xlfn.CONCAT(FIXED(VLOOKUP($B5,Sheet10!$A:$AZ,2,0),4),VLOOKUP($B5,Sheet10!$A:$AF,27,0))</f>
        <v>0.0326*</v>
      </c>
    </row>
    <row r="6" spans="1:8" x14ac:dyDescent="0.25">
      <c r="A6">
        <v>2</v>
      </c>
      <c r="C6" s="29" t="str">
        <f>_xlfn.CONCAT("(",FIXED(VLOOKUP($B5,Sheet10!$A:$AZ,23,0), 4),")")</f>
        <v>(0.0167)</v>
      </c>
      <c r="D6" s="29" t="str">
        <f>_xlfn.CONCAT("(",FIXED(VLOOKUP($B5,Sheet10!$A:$AZ,19,0), 4),")")</f>
        <v>(0.0227)</v>
      </c>
      <c r="E6" s="29" t="str">
        <f>_xlfn.CONCAT("(",FIXED(VLOOKUP($B5,Sheet10!$A:$AZ,15,0), 4),")")</f>
        <v>(0.0153)</v>
      </c>
      <c r="F6" s="29" t="str">
        <f>_xlfn.CONCAT("(",FIXED(VLOOKUP($B5,Sheet10!$A:$AZ,11,0), 4),")")</f>
        <v>(0.0153)</v>
      </c>
      <c r="G6" s="29" t="str">
        <f>_xlfn.CONCAT("(",FIXED(VLOOKUP($B5,Sheet10!$A:$AZ,7,0), 4),")")</f>
        <v>(0.0122)</v>
      </c>
      <c r="H6" s="29" t="str">
        <f>_xlfn.CONCAT("(",FIXED(VLOOKUP($B5,Sheet10!$A:$AZ,3,0), 4),")")</f>
        <v>(0.0118)</v>
      </c>
    </row>
    <row r="7" spans="1:8" x14ac:dyDescent="0.25">
      <c r="A7">
        <f>A6+2</f>
        <v>4</v>
      </c>
      <c r="B7" t="s">
        <v>16</v>
      </c>
      <c r="C7" s="29"/>
      <c r="D7" s="29" t="str">
        <f>_xlfn.CONCAT(FIXED(VLOOKUP($B7,Sheet10!$A:$AZ,18,0),4),VLOOKUP($B7,Sheet10!$A:$AF,31,0))</f>
        <v>0.0018***</v>
      </c>
      <c r="E7" s="29" t="str">
        <f>_xlfn.CONCAT(FIXED(VLOOKUP($B7,Sheet10!$A:$AZ,14,0),4),VLOOKUP($B7,Sheet10!$A:$AF,30,0))</f>
        <v>0.0002</v>
      </c>
      <c r="F7" s="29" t="str">
        <f>_xlfn.CONCAT(FIXED(VLOOKUP($B7,Sheet10!$A:$AZ,10,0),4),VLOOKUP($B7,Sheet10!$A:$AF,29,0))</f>
        <v>0.0003*</v>
      </c>
      <c r="G7" s="29" t="str">
        <f>_xlfn.CONCAT(FIXED(VLOOKUP($B7,Sheet10!$A:$AZ,6,0),4),VLOOKUP($B7,Sheet10!$A:$AF,28,0))</f>
        <v>0.0002*</v>
      </c>
      <c r="H7" s="29" t="str">
        <f>_xlfn.CONCAT(FIXED(VLOOKUP($B7,Sheet10!$A:$AZ,2,0),4),VLOOKUP($B7,Sheet10!$A:$AF,27,0))</f>
        <v>0.0001*</v>
      </c>
    </row>
    <row r="8" spans="1:8" x14ac:dyDescent="0.25">
      <c r="A8">
        <f>A7+1</f>
        <v>5</v>
      </c>
      <c r="C8" s="29"/>
      <c r="D8" s="29" t="str">
        <f>_xlfn.CONCAT("(",FIXED(VLOOKUP($B7,Sheet10!$A:$AZ,19,0), 4),")")</f>
        <v>(0.0003)</v>
      </c>
      <c r="E8" s="29" t="str">
        <f>_xlfn.CONCAT("(",FIXED(VLOOKUP($B7,Sheet10!$A:$AZ,15,0), 4),")")</f>
        <v>(0.0001)</v>
      </c>
      <c r="F8" s="29" t="str">
        <f>_xlfn.CONCAT("(",FIXED(VLOOKUP($B7,Sheet10!$A:$AZ,11,0), 4),")")</f>
        <v>(0.0001)</v>
      </c>
      <c r="G8" s="29" t="str">
        <f>_xlfn.CONCAT("(",FIXED(VLOOKUP($B7,Sheet10!$A:$AZ,7,0), 4),")")</f>
        <v>(0.0001)</v>
      </c>
      <c r="H8" s="29" t="str">
        <f>_xlfn.CONCAT("(",FIXED(VLOOKUP($B7,Sheet10!$A:$AZ,3,0), 4),")")</f>
        <v>(0.0000)</v>
      </c>
    </row>
    <row r="9" spans="1:8" x14ac:dyDescent="0.25">
      <c r="A9">
        <f t="shared" ref="A9" si="0">A8+2</f>
        <v>7</v>
      </c>
      <c r="B9" t="s">
        <v>208</v>
      </c>
      <c r="C9" s="29"/>
      <c r="D9" s="29" t="str">
        <f>_xlfn.CONCAT(FIXED(VLOOKUP($B9,Sheet10!$A:$AZ,18,0),4),VLOOKUP($B9,Sheet10!$A:$AF,31,0))</f>
        <v>0.2171***</v>
      </c>
      <c r="E9" s="29" t="str">
        <f>_xlfn.CONCAT(FIXED(VLOOKUP($B9,Sheet10!$A:$AZ,14,0),4),VLOOKUP($B9,Sheet10!$A:$AF,30,0))</f>
        <v>0.0840***</v>
      </c>
      <c r="F9" s="29" t="str">
        <f>_xlfn.CONCAT(FIXED(VLOOKUP($B9,Sheet10!$A:$AZ,10,0),4),VLOOKUP($B9,Sheet10!$A:$AF,29,0))</f>
        <v>0.0339*</v>
      </c>
      <c r="G9" s="29" t="str">
        <f>_xlfn.CONCAT(FIXED(VLOOKUP($B9,Sheet10!$A:$AZ,6,0),4),VLOOKUP($B9,Sheet10!$A:$AF,28,0))</f>
        <v>0.0406***</v>
      </c>
      <c r="H9" s="29" t="str">
        <f>_xlfn.CONCAT(FIXED(VLOOKUP($B9,Sheet10!$A:$AZ,2,0),4),VLOOKUP($B9,Sheet10!$A:$AF,27,0))</f>
        <v>0.0379***</v>
      </c>
    </row>
    <row r="10" spans="1:8" x14ac:dyDescent="0.25">
      <c r="A10">
        <f t="shared" ref="A10" si="1">A9+1</f>
        <v>8</v>
      </c>
      <c r="C10" s="29"/>
      <c r="D10" s="29" t="str">
        <f>_xlfn.CONCAT("(",FIXED(VLOOKUP($B9,Sheet10!$A:$AZ,19,0), 4),")")</f>
        <v>(0.0321)</v>
      </c>
      <c r="E10" s="29" t="str">
        <f>_xlfn.CONCAT("(",FIXED(VLOOKUP($B9,Sheet10!$A:$AZ,15,0), 4),")")</f>
        <v>(0.0170)</v>
      </c>
      <c r="F10" s="29" t="str">
        <f>_xlfn.CONCAT("(",FIXED(VLOOKUP($B9,Sheet10!$A:$AZ,11,0), 4),")")</f>
        <v>(0.0128)</v>
      </c>
      <c r="G10" s="29" t="str">
        <f>_xlfn.CONCAT("(",FIXED(VLOOKUP($B9,Sheet10!$A:$AZ,7,0), 4),")")</f>
        <v>(0.0081)</v>
      </c>
      <c r="H10" s="29" t="str">
        <f>_xlfn.CONCAT("(",FIXED(VLOOKUP($B9,Sheet10!$A:$AZ,3,0), 4),")")</f>
        <v>(0.0067)</v>
      </c>
    </row>
    <row r="11" spans="1:8" x14ac:dyDescent="0.25">
      <c r="A11">
        <f t="shared" ref="A11" si="2">A10+2</f>
        <v>10</v>
      </c>
      <c r="B11" t="s">
        <v>213</v>
      </c>
      <c r="C11" s="29"/>
      <c r="D11" s="29" t="str">
        <f>_xlfn.CONCAT(FIXED(VLOOKUP($B11,Sheet10!$A:$AZ,18,0),4),VLOOKUP($B11,Sheet10!$A:$AF,31,0))</f>
        <v>0.2577***</v>
      </c>
      <c r="E11" s="29" t="str">
        <f>_xlfn.CONCAT(FIXED(VLOOKUP($B11,Sheet10!$A:$AZ,14,0),4),VLOOKUP($B11,Sheet10!$A:$AF,30,0))</f>
        <v>0.0970***</v>
      </c>
      <c r="F11" s="29" t="str">
        <f>_xlfn.CONCAT(FIXED(VLOOKUP($B11,Sheet10!$A:$AZ,10,0),4),VLOOKUP($B11,Sheet10!$A:$AF,29,0))</f>
        <v>0.0357*</v>
      </c>
      <c r="G11" s="29" t="str">
        <f>_xlfn.CONCAT(FIXED(VLOOKUP($B11,Sheet10!$A:$AZ,6,0),4),VLOOKUP($B11,Sheet10!$A:$AF,28,0))</f>
        <v>0.0447***</v>
      </c>
      <c r="H11" s="29" t="str">
        <f>_xlfn.CONCAT(FIXED(VLOOKUP($B11,Sheet10!$A:$AZ,2,0),4),VLOOKUP($B11,Sheet10!$A:$AF,27,0))</f>
        <v>0.0430***</v>
      </c>
    </row>
    <row r="12" spans="1:8" x14ac:dyDescent="0.25">
      <c r="A12">
        <f t="shared" ref="A12" si="3">A11+1</f>
        <v>11</v>
      </c>
      <c r="C12" s="29"/>
      <c r="D12" s="29" t="str">
        <f>_xlfn.CONCAT("(",FIXED(VLOOKUP($B11,Sheet10!$A:$AZ,19,0), 4),")")</f>
        <v>(0.0370)</v>
      </c>
      <c r="E12" s="29" t="str">
        <f>_xlfn.CONCAT("(",FIXED(VLOOKUP($B11,Sheet10!$A:$AZ,15,0), 4),")")</f>
        <v>(0.0195)</v>
      </c>
      <c r="F12" s="29" t="str">
        <f>_xlfn.CONCAT("(",FIXED(VLOOKUP($B11,Sheet10!$A:$AZ,11,0), 4),")")</f>
        <v>(0.0150)</v>
      </c>
      <c r="G12" s="29" t="str">
        <f>_xlfn.CONCAT("(",FIXED(VLOOKUP($B11,Sheet10!$A:$AZ,7,0), 4),")")</f>
        <v>(0.0092)</v>
      </c>
      <c r="H12" s="29" t="str">
        <f>_xlfn.CONCAT("(",FIXED(VLOOKUP($B11,Sheet10!$A:$AZ,3,0), 4),")")</f>
        <v>(0.0079)</v>
      </c>
    </row>
    <row r="13" spans="1:8" x14ac:dyDescent="0.25">
      <c r="A13">
        <f t="shared" ref="A13" si="4">A12+2</f>
        <v>13</v>
      </c>
      <c r="B13" t="s">
        <v>218</v>
      </c>
      <c r="C13" s="29"/>
      <c r="D13" s="29" t="str">
        <f>_xlfn.CONCAT(FIXED(VLOOKUP($B13,Sheet10!$A:$AZ,18,0),4),VLOOKUP($B13,Sheet10!$A:$AF,31,0))</f>
        <v>0.2363***</v>
      </c>
      <c r="E13" s="29" t="str">
        <f>_xlfn.CONCAT(FIXED(VLOOKUP($B13,Sheet10!$A:$AZ,14,0),4),VLOOKUP($B13,Sheet10!$A:$AF,30,0))</f>
        <v>0.0805***</v>
      </c>
      <c r="F13" s="29" t="str">
        <f>_xlfn.CONCAT(FIXED(VLOOKUP($B13,Sheet10!$A:$AZ,10,0),4),VLOOKUP($B13,Sheet10!$A:$AF,29,0))</f>
        <v>0.0123</v>
      </c>
      <c r="G13" s="29" t="str">
        <f>_xlfn.CONCAT(FIXED(VLOOKUP($B13,Sheet10!$A:$AZ,6,0),4),VLOOKUP($B13,Sheet10!$A:$AF,28,0))</f>
        <v>0.0252*</v>
      </c>
      <c r="H13" s="29" t="str">
        <f>_xlfn.CONCAT(FIXED(VLOOKUP($B13,Sheet10!$A:$AZ,2,0),4),VLOOKUP($B13,Sheet10!$A:$AF,27,0))</f>
        <v>0.0232*</v>
      </c>
    </row>
    <row r="14" spans="1:8" x14ac:dyDescent="0.25">
      <c r="A14">
        <f t="shared" ref="A14" si="5">A13+1</f>
        <v>14</v>
      </c>
      <c r="C14" s="29"/>
      <c r="D14" s="29" t="str">
        <f>_xlfn.CONCAT("(",FIXED(VLOOKUP($B13,Sheet10!$A:$AZ,19,0), 4),")")</f>
        <v>(0.0336)</v>
      </c>
      <c r="E14" s="29" t="str">
        <f>_xlfn.CONCAT("(",FIXED(VLOOKUP($B13,Sheet10!$A:$AZ,15,0), 4),")")</f>
        <v>(0.0156)</v>
      </c>
      <c r="F14" s="29" t="str">
        <f>_xlfn.CONCAT("(",FIXED(VLOOKUP($B13,Sheet10!$A:$AZ,11,0), 4),")")</f>
        <v>(0.0109)</v>
      </c>
      <c r="G14" s="29" t="str">
        <f>_xlfn.CONCAT("(",FIXED(VLOOKUP($B13,Sheet10!$A:$AZ,7,0), 4),")")</f>
        <v>(0.0095)</v>
      </c>
      <c r="H14" s="29" t="str">
        <f>_xlfn.CONCAT("(",FIXED(VLOOKUP($B13,Sheet10!$A:$AZ,3,0), 4),")")</f>
        <v>(0.0089)</v>
      </c>
    </row>
    <row r="15" spans="1:8" x14ac:dyDescent="0.25">
      <c r="A15">
        <f t="shared" ref="A15" si="6">A14+2</f>
        <v>16</v>
      </c>
      <c r="B15" t="s">
        <v>221</v>
      </c>
      <c r="C15" s="29"/>
      <c r="D15" s="29" t="str">
        <f>_xlfn.CONCAT(FIXED(VLOOKUP($B15,Sheet10!$A:$AZ,18,0),4),VLOOKUP($B15,Sheet10!$A:$AF,31,0))</f>
        <v>0.2112***</v>
      </c>
      <c r="E15" s="29" t="str">
        <f>_xlfn.CONCAT(FIXED(VLOOKUP($B15,Sheet10!$A:$AZ,14,0),4),VLOOKUP($B15,Sheet10!$A:$AF,30,0))</f>
        <v>0.0588*</v>
      </c>
      <c r="F15" s="29" t="str">
        <f>_xlfn.CONCAT(FIXED(VLOOKUP($B15,Sheet10!$A:$AZ,10,0),4),VLOOKUP($B15,Sheet10!$A:$AF,29,0))</f>
        <v>-0.0066</v>
      </c>
      <c r="G15" s="29" t="str">
        <f>_xlfn.CONCAT(FIXED(VLOOKUP($B15,Sheet10!$A:$AZ,6,0),4),VLOOKUP($B15,Sheet10!$A:$AF,28,0))</f>
        <v>0.0114</v>
      </c>
      <c r="H15" s="29" t="str">
        <f>_xlfn.CONCAT(FIXED(VLOOKUP($B15,Sheet10!$A:$AZ,2,0),4),VLOOKUP($B15,Sheet10!$A:$AF,27,0))</f>
        <v>0.0136</v>
      </c>
    </row>
    <row r="16" spans="1:8" x14ac:dyDescent="0.25">
      <c r="A16">
        <f t="shared" ref="A16" si="7">A15+1</f>
        <v>17</v>
      </c>
      <c r="C16" s="29"/>
      <c r="D16" s="29" t="str">
        <f>_xlfn.CONCAT("(",FIXED(VLOOKUP($B15,Sheet10!$A:$AZ,19,0), 4),")")</f>
        <v>(0.0363)</v>
      </c>
      <c r="E16" s="29" t="str">
        <f>_xlfn.CONCAT("(",FIXED(VLOOKUP($B15,Sheet10!$A:$AZ,15,0), 4),")")</f>
        <v>(0.0216)</v>
      </c>
      <c r="F16" s="29" t="str">
        <f>_xlfn.CONCAT("(",FIXED(VLOOKUP($B15,Sheet10!$A:$AZ,11,0), 4),")")</f>
        <v>(0.0168)</v>
      </c>
      <c r="G16" s="29" t="str">
        <f>_xlfn.CONCAT("(",FIXED(VLOOKUP($B15,Sheet10!$A:$AZ,7,0), 4),")")</f>
        <v>(0.0161)</v>
      </c>
      <c r="H16" s="29" t="str">
        <f>_xlfn.CONCAT("(",FIXED(VLOOKUP($B15,Sheet10!$A:$AZ,3,0), 4),")")</f>
        <v>(0.0156)</v>
      </c>
    </row>
    <row r="17" spans="1:8" x14ac:dyDescent="0.25">
      <c r="A17">
        <f t="shared" ref="A17" si="8">A16+2</f>
        <v>19</v>
      </c>
      <c r="B17" t="s">
        <v>222</v>
      </c>
      <c r="C17" s="29"/>
      <c r="D17" s="29" t="str">
        <f>_xlfn.CONCAT(FIXED(VLOOKUP($B17,Sheet10!$A:$AZ,18,0),4),VLOOKUP($B17,Sheet10!$A:$AF,31,0))</f>
        <v>0.3846***</v>
      </c>
      <c r="E17" s="29" t="str">
        <f>_xlfn.CONCAT(FIXED(VLOOKUP($B17,Sheet10!$A:$AZ,14,0),4),VLOOKUP($B17,Sheet10!$A:$AF,30,0))</f>
        <v>0.1804***</v>
      </c>
      <c r="F17" s="29" t="str">
        <f>_xlfn.CONCAT(FIXED(VLOOKUP($B17,Sheet10!$A:$AZ,10,0),4),VLOOKUP($B17,Sheet10!$A:$AF,29,0))</f>
        <v>0.1198***</v>
      </c>
      <c r="G17" s="29" t="str">
        <f>_xlfn.CONCAT(FIXED(VLOOKUP($B17,Sheet10!$A:$AZ,6,0),4),VLOOKUP($B17,Sheet10!$A:$AF,28,0))</f>
        <v>0.1350***</v>
      </c>
      <c r="H17" s="29" t="str">
        <f>_xlfn.CONCAT(FIXED(VLOOKUP($B17,Sheet10!$A:$AZ,2,0),4),VLOOKUP($B17,Sheet10!$A:$AF,27,0))</f>
        <v>0.1414***</v>
      </c>
    </row>
    <row r="18" spans="1:8" x14ac:dyDescent="0.25">
      <c r="A18">
        <f t="shared" ref="A18" si="9">A17+1</f>
        <v>20</v>
      </c>
      <c r="C18" s="29"/>
      <c r="D18" s="29" t="str">
        <f>_xlfn.CONCAT("(",FIXED(VLOOKUP($B17,Sheet10!$A:$AZ,19,0), 4),")")</f>
        <v>(0.0376)</v>
      </c>
      <c r="E18" s="29" t="str">
        <f>_xlfn.CONCAT("(",FIXED(VLOOKUP($B17,Sheet10!$A:$AZ,15,0), 4),")")</f>
        <v>(0.0192)</v>
      </c>
      <c r="F18" s="29" t="str">
        <f>_xlfn.CONCAT("(",FIXED(VLOOKUP($B17,Sheet10!$A:$AZ,11,0), 4),")")</f>
        <v>(0.0148)</v>
      </c>
      <c r="G18" s="29" t="str">
        <f>_xlfn.CONCAT("(",FIXED(VLOOKUP($B17,Sheet10!$A:$AZ,7,0), 4),")")</f>
        <v>(0.0177)</v>
      </c>
      <c r="H18" s="29" t="str">
        <f>_xlfn.CONCAT("(",FIXED(VLOOKUP($B17,Sheet10!$A:$AZ,3,0), 4),")")</f>
        <v>(0.0173)</v>
      </c>
    </row>
    <row r="19" spans="1:8" x14ac:dyDescent="0.25">
      <c r="A19">
        <f t="shared" ref="A19:A79" si="10">A18+2</f>
        <v>22</v>
      </c>
      <c r="B19" t="s">
        <v>228</v>
      </c>
      <c r="C19" s="29"/>
      <c r="D19" s="29" t="str">
        <f>_xlfn.CONCAT(FIXED(VLOOKUP($B19,Sheet10!$A:$AZ,18,0),4),VLOOKUP($B19,Sheet10!$A:$AF,31,0))</f>
        <v>0.3825***</v>
      </c>
      <c r="E19" s="29" t="str">
        <f>_xlfn.CONCAT(FIXED(VLOOKUP($B19,Sheet10!$A:$AZ,14,0),4),VLOOKUP($B19,Sheet10!$A:$AF,30,0))</f>
        <v>0.1932***</v>
      </c>
      <c r="F19" s="29" t="str">
        <f>_xlfn.CONCAT(FIXED(VLOOKUP($B19,Sheet10!$A:$AZ,10,0),4),VLOOKUP($B19,Sheet10!$A:$AF,29,0))</f>
        <v>0.1326***</v>
      </c>
      <c r="G19" s="29" t="str">
        <f>_xlfn.CONCAT(FIXED(VLOOKUP($B19,Sheet10!$A:$AZ,6,0),4),VLOOKUP($B19,Sheet10!$A:$AF,28,0))</f>
        <v>0.1696***</v>
      </c>
      <c r="H19" s="29" t="str">
        <f>_xlfn.CONCAT(FIXED(VLOOKUP($B19,Sheet10!$A:$AZ,2,0),4),VLOOKUP($B19,Sheet10!$A:$AF,27,0))</f>
        <v>0.1765***</v>
      </c>
    </row>
    <row r="20" spans="1:8" x14ac:dyDescent="0.25">
      <c r="A20">
        <f t="shared" ref="A20:A80" si="11">A19+1</f>
        <v>23</v>
      </c>
      <c r="C20" s="29"/>
      <c r="D20" s="29" t="str">
        <f>_xlfn.CONCAT("(",FIXED(VLOOKUP($B19,Sheet10!$A:$AZ,19,0), 4),")")</f>
        <v>(0.0343)</v>
      </c>
      <c r="E20" s="29" t="str">
        <f>_xlfn.CONCAT("(",FIXED(VLOOKUP($B19,Sheet10!$A:$AZ,15,0), 4),")")</f>
        <v>(0.0224)</v>
      </c>
      <c r="F20" s="29" t="str">
        <f>_xlfn.CONCAT("(",FIXED(VLOOKUP($B19,Sheet10!$A:$AZ,11,0), 4),")")</f>
        <v>(0.0184)</v>
      </c>
      <c r="G20" s="29" t="str">
        <f>_xlfn.CONCAT("(",FIXED(VLOOKUP($B19,Sheet10!$A:$AZ,7,0), 4),")")</f>
        <v>(0.0182)</v>
      </c>
      <c r="H20" s="29" t="str">
        <f>_xlfn.CONCAT("(",FIXED(VLOOKUP($B19,Sheet10!$A:$AZ,3,0), 4),")")</f>
        <v>(0.0177)</v>
      </c>
    </row>
    <row r="21" spans="1:8" x14ac:dyDescent="0.25">
      <c r="A21">
        <f t="shared" ref="A21:A81" si="12">A20+2</f>
        <v>25</v>
      </c>
      <c r="B21" t="s">
        <v>233</v>
      </c>
      <c r="C21" s="29"/>
      <c r="D21" s="29" t="str">
        <f>_xlfn.CONCAT(FIXED(VLOOKUP($B21,Sheet10!$A:$AZ,18,0),4),VLOOKUP($B21,Sheet10!$A:$AF,31,0))</f>
        <v>0.3125***</v>
      </c>
      <c r="E21" s="29" t="str">
        <f>_xlfn.CONCAT(FIXED(VLOOKUP($B21,Sheet10!$A:$AZ,14,0),4),VLOOKUP($B21,Sheet10!$A:$AF,30,0))</f>
        <v>0.0741</v>
      </c>
      <c r="F21" s="29" t="str">
        <f>_xlfn.CONCAT(FIXED(VLOOKUP($B21,Sheet10!$A:$AZ,10,0),4),VLOOKUP($B21,Sheet10!$A:$AF,29,0))</f>
        <v>0.0160</v>
      </c>
      <c r="G21" s="29" t="str">
        <f>_xlfn.CONCAT(FIXED(VLOOKUP($B21,Sheet10!$A:$AZ,6,0),4),VLOOKUP($B21,Sheet10!$A:$AF,28,0))</f>
        <v>0.0749*</v>
      </c>
      <c r="H21" s="29" t="str">
        <f>_xlfn.CONCAT(FIXED(VLOOKUP($B21,Sheet10!$A:$AZ,2,0),4),VLOOKUP($B21,Sheet10!$A:$AF,27,0))</f>
        <v>0.0836*</v>
      </c>
    </row>
    <row r="22" spans="1:8" x14ac:dyDescent="0.25">
      <c r="A22">
        <f t="shared" ref="A22:A82" si="13">A21+1</f>
        <v>26</v>
      </c>
      <c r="C22" s="29"/>
      <c r="D22" s="29" t="str">
        <f>_xlfn.CONCAT("(",FIXED(VLOOKUP($B21,Sheet10!$A:$AZ,19,0), 4),")")</f>
        <v>(0.0599)</v>
      </c>
      <c r="E22" s="29" t="str">
        <f>_xlfn.CONCAT("(",FIXED(VLOOKUP($B21,Sheet10!$A:$AZ,15,0), 4),")")</f>
        <v>(0.0434)</v>
      </c>
      <c r="F22" s="29" t="str">
        <f>_xlfn.CONCAT("(",FIXED(VLOOKUP($B21,Sheet10!$A:$AZ,11,0), 4),")")</f>
        <v>(0.0430)</v>
      </c>
      <c r="G22" s="29" t="str">
        <f>_xlfn.CONCAT("(",FIXED(VLOOKUP($B21,Sheet10!$A:$AZ,7,0), 4),")")</f>
        <v>(0.0294)</v>
      </c>
      <c r="H22" s="29" t="str">
        <f>_xlfn.CONCAT("(",FIXED(VLOOKUP($B21,Sheet10!$A:$AZ,3,0), 4),")")</f>
        <v>(0.0318)</v>
      </c>
    </row>
    <row r="23" spans="1:8" x14ac:dyDescent="0.25">
      <c r="A23">
        <f t="shared" ref="A23:A83" si="14">A22+2</f>
        <v>28</v>
      </c>
      <c r="B23" t="s">
        <v>15</v>
      </c>
      <c r="D23" s="29"/>
      <c r="E23" s="29" t="str">
        <f>_xlfn.CONCAT(FIXED(VLOOKUP($B23,Sheet10!$A:$AZ,14,0),4),VLOOKUP($B23,Sheet10!$A:$AF,30,0))</f>
        <v>-0.0531***</v>
      </c>
      <c r="F23" s="29" t="str">
        <f>_xlfn.CONCAT(FIXED(VLOOKUP($B23,Sheet10!$A:$AZ,10,0),4),VLOOKUP($B23,Sheet10!$A:$AF,29,0))</f>
        <v>-0.0707***</v>
      </c>
      <c r="G23" s="29" t="str">
        <f>_xlfn.CONCAT(FIXED(VLOOKUP($B23,Sheet10!$A:$AZ,6,0),4),VLOOKUP($B23,Sheet10!$A:$AF,28,0))</f>
        <v>-0.0456***</v>
      </c>
      <c r="H23" s="29" t="str">
        <f>_xlfn.CONCAT(FIXED(VLOOKUP($B23,Sheet10!$A:$AZ,2,0),4),VLOOKUP($B23,Sheet10!$A:$AF,27,0))</f>
        <v>-0.0300***</v>
      </c>
    </row>
    <row r="24" spans="1:8" x14ac:dyDescent="0.25">
      <c r="A24">
        <f t="shared" ref="A24:A84" si="15">A23+1</f>
        <v>29</v>
      </c>
      <c r="D24" s="29"/>
      <c r="E24" s="29" t="str">
        <f>_xlfn.CONCAT("(",FIXED(VLOOKUP($B23,Sheet10!$A:$AZ,15,0), 4),")")</f>
        <v>(0.0122)</v>
      </c>
      <c r="F24" s="29" t="str">
        <f>_xlfn.CONCAT("(",FIXED(VLOOKUP($B23,Sheet10!$A:$AZ,11,0), 4),")")</f>
        <v>(0.0103)</v>
      </c>
      <c r="G24" s="29" t="str">
        <f>_xlfn.CONCAT("(",FIXED(VLOOKUP($B23,Sheet10!$A:$AZ,7,0), 4),")")</f>
        <v>(0.0088)</v>
      </c>
      <c r="H24" s="29" t="str">
        <f>_xlfn.CONCAT("(",FIXED(VLOOKUP($B23,Sheet10!$A:$AZ,3,0), 4),")")</f>
        <v>(0.0062)</v>
      </c>
    </row>
    <row r="25" spans="1:8" x14ac:dyDescent="0.25">
      <c r="A25">
        <f t="shared" ref="A25:A85" si="16">A24+2</f>
        <v>31</v>
      </c>
      <c r="B25" t="s">
        <v>13</v>
      </c>
      <c r="D25" s="29"/>
      <c r="E25" s="29" t="str">
        <f>_xlfn.CONCAT(FIXED(VLOOKUP($B25,Sheet10!$A:$AZ,14,0),4),VLOOKUP($B25,Sheet10!$A:$AF,30,0))</f>
        <v>0.1097***</v>
      </c>
      <c r="F25" s="29" t="str">
        <f>_xlfn.CONCAT(FIXED(VLOOKUP($B25,Sheet10!$A:$AZ,10,0),4),VLOOKUP($B25,Sheet10!$A:$AF,29,0))</f>
        <v>0.1102***</v>
      </c>
      <c r="G25" s="29" t="str">
        <f>_xlfn.CONCAT(FIXED(VLOOKUP($B25,Sheet10!$A:$AZ,6,0),4),VLOOKUP($B25,Sheet10!$A:$AF,28,0))</f>
        <v>0.0810***</v>
      </c>
      <c r="H25" s="29" t="str">
        <f>_xlfn.CONCAT(FIXED(VLOOKUP($B25,Sheet10!$A:$AZ,2,0),4),VLOOKUP($B25,Sheet10!$A:$AF,27,0))</f>
        <v>0.0689***</v>
      </c>
    </row>
    <row r="26" spans="1:8" x14ac:dyDescent="0.25">
      <c r="A26">
        <f t="shared" ref="A26:A86" si="17">A25+1</f>
        <v>32</v>
      </c>
      <c r="D26" s="29"/>
      <c r="E26" s="29" t="str">
        <f>_xlfn.CONCAT("(",FIXED(VLOOKUP($B25,Sheet10!$A:$AZ,15,0), 4),")")</f>
        <v>(0.0171)</v>
      </c>
      <c r="F26" s="29" t="str">
        <f>_xlfn.CONCAT("(",FIXED(VLOOKUP($B25,Sheet10!$A:$AZ,11,0), 4),")")</f>
        <v>(0.0164)</v>
      </c>
      <c r="G26" s="29" t="str">
        <f>_xlfn.CONCAT("(",FIXED(VLOOKUP($B25,Sheet10!$A:$AZ,7,0), 4),")")</f>
        <v>(0.0071)</v>
      </c>
      <c r="H26" s="29" t="str">
        <f>_xlfn.CONCAT("(",FIXED(VLOOKUP($B25,Sheet10!$A:$AZ,3,0), 4),")")</f>
        <v>(0.0065)</v>
      </c>
    </row>
    <row r="27" spans="1:8" x14ac:dyDescent="0.25">
      <c r="A27">
        <f t="shared" ref="A27" si="18">A26+2</f>
        <v>34</v>
      </c>
      <c r="B27" t="s">
        <v>14</v>
      </c>
      <c r="D27" s="29"/>
      <c r="E27" s="29" t="str">
        <f>_xlfn.CONCAT(FIXED(VLOOKUP($B27,Sheet10!$A:$AZ,14,0),4),VLOOKUP($B27,Sheet10!$A:$AF,30,0))</f>
        <v>0.0455***</v>
      </c>
      <c r="F27" s="29" t="str">
        <f>_xlfn.CONCAT(FIXED(VLOOKUP($B27,Sheet10!$A:$AZ,10,0),4),VLOOKUP($B27,Sheet10!$A:$AF,29,0))</f>
        <v>0.0381***</v>
      </c>
      <c r="G27" s="29" t="str">
        <f>_xlfn.CONCAT(FIXED(VLOOKUP($B27,Sheet10!$A:$AZ,6,0),4),VLOOKUP($B27,Sheet10!$A:$AF,28,0))</f>
        <v>0.0494***</v>
      </c>
      <c r="H27" s="29" t="str">
        <f>_xlfn.CONCAT(FIXED(VLOOKUP($B27,Sheet10!$A:$AZ,2,0),4),VLOOKUP($B27,Sheet10!$A:$AF,27,0))</f>
        <v>0.0448***</v>
      </c>
    </row>
    <row r="28" spans="1:8" x14ac:dyDescent="0.25">
      <c r="A28">
        <f t="shared" ref="A28" si="19">A27+1</f>
        <v>35</v>
      </c>
      <c r="D28" s="29"/>
      <c r="E28" s="29" t="str">
        <f>_xlfn.CONCAT("(",FIXED(VLOOKUP($B27,Sheet10!$A:$AZ,15,0), 4),")")</f>
        <v>(0.0099)</v>
      </c>
      <c r="F28" s="29" t="str">
        <f>_xlfn.CONCAT("(",FIXED(VLOOKUP($B27,Sheet10!$A:$AZ,11,0), 4),")")</f>
        <v>(0.0076)</v>
      </c>
      <c r="G28" s="29" t="str">
        <f>_xlfn.CONCAT("(",FIXED(VLOOKUP($B27,Sheet10!$A:$AZ,7,0), 4),")")</f>
        <v>(0.0069)</v>
      </c>
      <c r="H28" s="29" t="str">
        <f>_xlfn.CONCAT("(",FIXED(VLOOKUP($B27,Sheet10!$A:$AZ,3,0), 4),")")</f>
        <v>(0.0057)</v>
      </c>
    </row>
    <row r="29" spans="1:8" x14ac:dyDescent="0.25">
      <c r="A29">
        <f t="shared" si="10"/>
        <v>37</v>
      </c>
      <c r="B29" t="s">
        <v>59</v>
      </c>
      <c r="D29" s="29"/>
      <c r="E29" s="29" t="str">
        <f>_xlfn.CONCAT(FIXED(VLOOKUP($B29,Sheet10!$A:$AZ,14,0),4),VLOOKUP($B29,Sheet10!$A:$AF,30,0))</f>
        <v>-0.0838**</v>
      </c>
      <c r="F29" s="29" t="str">
        <f>_xlfn.CONCAT(FIXED(VLOOKUP($B29,Sheet10!$A:$AZ,10,0),4),VLOOKUP($B29,Sheet10!$A:$AF,29,0))</f>
        <v>-0.0490*</v>
      </c>
      <c r="G29" s="29" t="str">
        <f>_xlfn.CONCAT(FIXED(VLOOKUP($B29,Sheet10!$A:$AZ,6,0),4),VLOOKUP($B29,Sheet10!$A:$AF,28,0))</f>
        <v>-0.0556***</v>
      </c>
      <c r="H29" s="29" t="str">
        <f>_xlfn.CONCAT(FIXED(VLOOKUP($B29,Sheet10!$A:$AZ,2,0),4),VLOOKUP($B29,Sheet10!$A:$AF,27,0))</f>
        <v>-0.0503***</v>
      </c>
    </row>
    <row r="30" spans="1:8" x14ac:dyDescent="0.25">
      <c r="A30">
        <f t="shared" si="11"/>
        <v>38</v>
      </c>
      <c r="D30" s="29"/>
      <c r="E30" s="29" t="str">
        <f>_xlfn.CONCAT("(",FIXED(VLOOKUP($B29,Sheet10!$A:$AZ,15,0), 4),")")</f>
        <v>(0.0221)</v>
      </c>
      <c r="F30" s="29" t="str">
        <f>_xlfn.CONCAT("(",FIXED(VLOOKUP($B29,Sheet10!$A:$AZ,11,0), 4),")")</f>
        <v>(0.0198)</v>
      </c>
      <c r="G30" s="29" t="str">
        <f>_xlfn.CONCAT("(",FIXED(VLOOKUP($B29,Sheet10!$A:$AZ,7,0), 4),")")</f>
        <v>(0.0105)</v>
      </c>
      <c r="H30" s="29" t="str">
        <f>_xlfn.CONCAT("(",FIXED(VLOOKUP($B29,Sheet10!$A:$AZ,3,0), 4),")")</f>
        <v>(0.0099)</v>
      </c>
    </row>
    <row r="31" spans="1:8" x14ac:dyDescent="0.25">
      <c r="A31">
        <f t="shared" si="12"/>
        <v>40</v>
      </c>
      <c r="B31" t="s">
        <v>60</v>
      </c>
      <c r="D31" s="29"/>
      <c r="E31" s="29" t="str">
        <f>_xlfn.CONCAT(FIXED(VLOOKUP($B31,Sheet10!$A:$AZ,14,0),4),VLOOKUP($B31,Sheet10!$A:$AF,30,0))</f>
        <v>-0.1771***</v>
      </c>
      <c r="F31" s="29" t="str">
        <f>_xlfn.CONCAT(FIXED(VLOOKUP($B31,Sheet10!$A:$AZ,10,0),4),VLOOKUP($B31,Sheet10!$A:$AF,29,0))</f>
        <v>-0.0591^</v>
      </c>
      <c r="G31" s="29" t="str">
        <f>_xlfn.CONCAT(FIXED(VLOOKUP($B31,Sheet10!$A:$AZ,6,0),4),VLOOKUP($B31,Sheet10!$A:$AF,28,0))</f>
        <v>-0.0987***</v>
      </c>
      <c r="H31" s="29" t="str">
        <f>_xlfn.CONCAT(FIXED(VLOOKUP($B31,Sheet10!$A:$AZ,2,0),4),VLOOKUP($B31,Sheet10!$A:$AF,27,0))</f>
        <v>-0.0853***</v>
      </c>
    </row>
    <row r="32" spans="1:8" x14ac:dyDescent="0.25">
      <c r="A32">
        <f t="shared" si="13"/>
        <v>41</v>
      </c>
      <c r="D32" s="29"/>
      <c r="E32" s="29" t="str">
        <f>_xlfn.CONCAT("(",FIXED(VLOOKUP($B31,Sheet10!$A:$AZ,15,0), 4),")")</f>
        <v>(0.0439)</v>
      </c>
      <c r="F32" s="29" t="str">
        <f>_xlfn.CONCAT("(",FIXED(VLOOKUP($B31,Sheet10!$A:$AZ,11,0), 4),")")</f>
        <v>(0.0323)</v>
      </c>
      <c r="G32" s="29" t="str">
        <f>_xlfn.CONCAT("(",FIXED(VLOOKUP($B31,Sheet10!$A:$AZ,7,0), 4),")")</f>
        <v>(0.0185)</v>
      </c>
      <c r="H32" s="29" t="str">
        <f>_xlfn.CONCAT("(",FIXED(VLOOKUP($B31,Sheet10!$A:$AZ,3,0), 4),")")</f>
        <v>(0.0145)</v>
      </c>
    </row>
    <row r="33" spans="1:8" x14ac:dyDescent="0.25">
      <c r="A33">
        <f t="shared" si="14"/>
        <v>43</v>
      </c>
      <c r="B33" t="s">
        <v>18</v>
      </c>
      <c r="D33" s="29"/>
      <c r="E33" s="29" t="str">
        <f>_xlfn.CONCAT(FIXED(VLOOKUP($B33,Sheet10!$A:$AZ,14,0),4),VLOOKUP($B33,Sheet10!$A:$AF,30,0))</f>
        <v>0.0003***</v>
      </c>
      <c r="F33" s="29" t="str">
        <f>_xlfn.CONCAT(FIXED(VLOOKUP($B33,Sheet10!$A:$AZ,10,0),4),VLOOKUP($B33,Sheet10!$A:$AF,29,0))</f>
        <v>0.0002***</v>
      </c>
      <c r="G33" s="29" t="str">
        <f>_xlfn.CONCAT(FIXED(VLOOKUP($B33,Sheet10!$A:$AZ,6,0),4),VLOOKUP($B33,Sheet10!$A:$AF,28,0))</f>
        <v>0.0002***</v>
      </c>
      <c r="H33" s="29" t="str">
        <f>_xlfn.CONCAT(FIXED(VLOOKUP($B33,Sheet10!$A:$AZ,2,0),4),VLOOKUP($B33,Sheet10!$A:$AF,27,0))</f>
        <v>0.0002***</v>
      </c>
    </row>
    <row r="34" spans="1:8" x14ac:dyDescent="0.25">
      <c r="A34">
        <f t="shared" si="15"/>
        <v>44</v>
      </c>
      <c r="D34" s="29"/>
      <c r="E34" s="29" t="str">
        <f>_xlfn.CONCAT("(",FIXED(VLOOKUP($B33,Sheet10!$A:$AZ,15,0), 4),")")</f>
        <v>(0.0000)</v>
      </c>
      <c r="F34" s="29" t="str">
        <f>_xlfn.CONCAT("(",FIXED(VLOOKUP($B33,Sheet10!$A:$AZ,11,0), 4),")")</f>
        <v>(0.0000)</v>
      </c>
      <c r="G34" s="29" t="str">
        <f>_xlfn.CONCAT("(",FIXED(VLOOKUP($B33,Sheet10!$A:$AZ,7,0), 4),")")</f>
        <v>(0.0000)</v>
      </c>
      <c r="H34" s="29" t="str">
        <f>_xlfn.CONCAT("(",FIXED(VLOOKUP($B33,Sheet10!$A:$AZ,3,0), 4),")")</f>
        <v>(0.0000)</v>
      </c>
    </row>
    <row r="35" spans="1:8" x14ac:dyDescent="0.25">
      <c r="A35">
        <f t="shared" si="16"/>
        <v>46</v>
      </c>
      <c r="B35" t="s">
        <v>33</v>
      </c>
      <c r="D35" s="29"/>
      <c r="E35" s="29" t="str">
        <f>_xlfn.CONCAT(FIXED(VLOOKUP($B35,Sheet10!$A:$AZ,14,0),4),VLOOKUP($B35,Sheet10!$A:$AF,30,0))</f>
        <v>0.0009</v>
      </c>
      <c r="F35" s="29" t="str">
        <f>_xlfn.CONCAT(FIXED(VLOOKUP($B35,Sheet10!$A:$AZ,10,0),4),VLOOKUP($B35,Sheet10!$A:$AF,29,0))</f>
        <v>0.0030</v>
      </c>
      <c r="G35" s="29" t="str">
        <f>_xlfn.CONCAT(FIXED(VLOOKUP($B35,Sheet10!$A:$AZ,6,0),4),VLOOKUP($B35,Sheet10!$A:$AF,28,0))</f>
        <v>-0.0039**</v>
      </c>
      <c r="H35" s="29" t="str">
        <f>_xlfn.CONCAT(FIXED(VLOOKUP($B35,Sheet10!$A:$AZ,2,0),4),VLOOKUP($B35,Sheet10!$A:$AF,27,0))</f>
        <v>-0.0031*</v>
      </c>
    </row>
    <row r="36" spans="1:8" x14ac:dyDescent="0.25">
      <c r="A36">
        <f t="shared" si="17"/>
        <v>47</v>
      </c>
      <c r="D36" s="29"/>
      <c r="E36" s="29" t="str">
        <f>_xlfn.CONCAT("(",FIXED(VLOOKUP($B35,Sheet10!$A:$AZ,15,0), 4),")")</f>
        <v>(0.0020)</v>
      </c>
      <c r="F36" s="29" t="str">
        <f>_xlfn.CONCAT("(",FIXED(VLOOKUP($B35,Sheet10!$A:$AZ,11,0), 4),")")</f>
        <v>(0.0021)</v>
      </c>
      <c r="G36" s="29" t="str">
        <f>_xlfn.CONCAT("(",FIXED(VLOOKUP($B35,Sheet10!$A:$AZ,7,0), 4),")")</f>
        <v>(0.0011)</v>
      </c>
      <c r="H36" s="29" t="str">
        <f>_xlfn.CONCAT("(",FIXED(VLOOKUP($B35,Sheet10!$A:$AZ,3,0), 4),")")</f>
        <v>(0.0011)</v>
      </c>
    </row>
    <row r="37" spans="1:8" x14ac:dyDescent="0.25">
      <c r="A37">
        <f t="shared" ref="A37" si="20">A36+2</f>
        <v>49</v>
      </c>
      <c r="B37" t="s">
        <v>34</v>
      </c>
      <c r="D37" s="29"/>
      <c r="E37" s="29" t="str">
        <f>_xlfn.CONCAT(FIXED(VLOOKUP($B37,Sheet10!$A:$AZ,14,0),4),VLOOKUP($B37,Sheet10!$A:$AF,30,0))</f>
        <v>0.0385</v>
      </c>
      <c r="F37" s="29" t="str">
        <f>_xlfn.CONCAT(FIXED(VLOOKUP($B37,Sheet10!$A:$AZ,10,0),4),VLOOKUP($B37,Sheet10!$A:$AF,29,0))</f>
        <v>0.0228</v>
      </c>
      <c r="G37" s="29" t="str">
        <f>_xlfn.CONCAT(FIXED(VLOOKUP($B37,Sheet10!$A:$AZ,6,0),4),VLOOKUP($B37,Sheet10!$A:$AF,28,0))</f>
        <v>0.0532***</v>
      </c>
      <c r="H37" s="29" t="str">
        <f>_xlfn.CONCAT(FIXED(VLOOKUP($B37,Sheet10!$A:$AZ,2,0),4),VLOOKUP($B37,Sheet10!$A:$AF,27,0))</f>
        <v>0.0434**</v>
      </c>
    </row>
    <row r="38" spans="1:8" x14ac:dyDescent="0.25">
      <c r="A38">
        <f t="shared" ref="A38" si="21">A37+1</f>
        <v>50</v>
      </c>
      <c r="D38" s="29"/>
      <c r="E38" s="29" t="str">
        <f>_xlfn.CONCAT("(",FIXED(VLOOKUP($B37,Sheet10!$A:$AZ,15,0), 4),")")</f>
        <v>(0.0220)</v>
      </c>
      <c r="F38" s="29" t="str">
        <f>_xlfn.CONCAT("(",FIXED(VLOOKUP($B37,Sheet10!$A:$AZ,11,0), 4),")")</f>
        <v>(0.0221)</v>
      </c>
      <c r="G38" s="29" t="str">
        <f>_xlfn.CONCAT("(",FIXED(VLOOKUP($B37,Sheet10!$A:$AZ,7,0), 4),")")</f>
        <v>(0.0125)</v>
      </c>
      <c r="H38" s="29" t="str">
        <f>_xlfn.CONCAT("(",FIXED(VLOOKUP($B37,Sheet10!$A:$AZ,3,0), 4),")")</f>
        <v>(0.0116)</v>
      </c>
    </row>
    <row r="39" spans="1:8" x14ac:dyDescent="0.25">
      <c r="A39">
        <f t="shared" si="10"/>
        <v>52</v>
      </c>
      <c r="B39" t="s">
        <v>21</v>
      </c>
      <c r="D39" s="29"/>
      <c r="E39" s="29" t="str">
        <f>_xlfn.CONCAT(FIXED(VLOOKUP($B39,Sheet10!$A:$AZ,14,0),4),VLOOKUP($B39,Sheet10!$A:$AF,30,0))</f>
        <v>-0.0158</v>
      </c>
      <c r="F39" s="29" t="str">
        <f>_xlfn.CONCAT(FIXED(VLOOKUP($B39,Sheet10!$A:$AZ,10,0),4),VLOOKUP($B39,Sheet10!$A:$AF,29,0))</f>
        <v>-0.0283</v>
      </c>
      <c r="G39" s="29" t="str">
        <f>_xlfn.CONCAT(FIXED(VLOOKUP($B39,Sheet10!$A:$AZ,6,0),4),VLOOKUP($B39,Sheet10!$A:$AF,28,0))</f>
        <v>-0.0564**</v>
      </c>
      <c r="H39" s="29" t="str">
        <f>_xlfn.CONCAT(FIXED(VLOOKUP($B39,Sheet10!$A:$AZ,2,0),4),VLOOKUP($B39,Sheet10!$A:$AF,27,0))</f>
        <v>-0.0379*</v>
      </c>
    </row>
    <row r="40" spans="1:8" x14ac:dyDescent="0.25">
      <c r="A40">
        <f t="shared" si="11"/>
        <v>53</v>
      </c>
      <c r="D40" s="29"/>
      <c r="E40" s="29" t="str">
        <f>_xlfn.CONCAT("(",FIXED(VLOOKUP($B39,Sheet10!$A:$AZ,15,0), 4),")")</f>
        <v>(0.0332)</v>
      </c>
      <c r="F40" s="29" t="str">
        <f>_xlfn.CONCAT("(",FIXED(VLOOKUP($B39,Sheet10!$A:$AZ,11,0), 4),")")</f>
        <v>(0.0326)</v>
      </c>
      <c r="G40" s="29" t="str">
        <f>_xlfn.CONCAT("(",FIXED(VLOOKUP($B39,Sheet10!$A:$AZ,7,0), 4),")")</f>
        <v>(0.0163)</v>
      </c>
      <c r="H40" s="29" t="str">
        <f>_xlfn.CONCAT("(",FIXED(VLOOKUP($B39,Sheet10!$A:$AZ,3,0), 4),")")</f>
        <v>(0.0139)</v>
      </c>
    </row>
    <row r="41" spans="1:8" x14ac:dyDescent="0.25">
      <c r="A41">
        <f t="shared" si="12"/>
        <v>55</v>
      </c>
      <c r="B41" t="s">
        <v>268</v>
      </c>
      <c r="D41" s="29"/>
      <c r="E41" s="29" t="str">
        <f>_xlfn.CONCAT(FIXED(VLOOKUP($B41,Sheet10!$A:$AZ,14,0),4),VLOOKUP($B41,Sheet10!$A:$AF,30,0))</f>
        <v>0.1422***</v>
      </c>
      <c r="F41" s="29" t="str">
        <f>_xlfn.CONCAT(FIXED(VLOOKUP($B41,Sheet10!$A:$AZ,10,0),4),VLOOKUP($B41,Sheet10!$A:$AF,29,0))</f>
        <v>0.1547***</v>
      </c>
      <c r="G41" s="29" t="str">
        <f>_xlfn.CONCAT(FIXED(VLOOKUP($B41,Sheet10!$A:$AZ,6,0),4),VLOOKUP($B41,Sheet10!$A:$AF,28,0))</f>
        <v>0.1179***</v>
      </c>
      <c r="H41" s="29" t="str">
        <f>_xlfn.CONCAT(FIXED(VLOOKUP($B41,Sheet10!$A:$AZ,2,0),4),VLOOKUP($B41,Sheet10!$A:$AF,27,0))</f>
        <v>0.1121***</v>
      </c>
    </row>
    <row r="42" spans="1:8" x14ac:dyDescent="0.25">
      <c r="A42">
        <f t="shared" si="13"/>
        <v>56</v>
      </c>
      <c r="D42" s="29"/>
      <c r="E42" s="29" t="str">
        <f>_xlfn.CONCAT("(",FIXED(VLOOKUP($B41,Sheet10!$A:$AZ,15,0), 4),")")</f>
        <v>(0.0223)</v>
      </c>
      <c r="F42" s="29" t="str">
        <f>_xlfn.CONCAT("(",FIXED(VLOOKUP($B41,Sheet10!$A:$AZ,11,0), 4),")")</f>
        <v>(0.0204)</v>
      </c>
      <c r="G42" s="29" t="str">
        <f>_xlfn.CONCAT("(",FIXED(VLOOKUP($B41,Sheet10!$A:$AZ,7,0), 4),")")</f>
        <v>(0.0111)</v>
      </c>
      <c r="H42" s="29" t="str">
        <f>_xlfn.CONCAT("(",FIXED(VLOOKUP($B41,Sheet10!$A:$AZ,3,0), 4),")")</f>
        <v>(0.0094)</v>
      </c>
    </row>
    <row r="43" spans="1:8" x14ac:dyDescent="0.25">
      <c r="A43">
        <f t="shared" si="14"/>
        <v>58</v>
      </c>
      <c r="B43" t="s">
        <v>272</v>
      </c>
      <c r="D43" s="29"/>
      <c r="E43" s="29" t="str">
        <f>_xlfn.CONCAT(FIXED(VLOOKUP($B43,Sheet10!$A:$AZ,14,0),4),VLOOKUP($B43,Sheet10!$A:$AF,30,0))</f>
        <v>0.0714***</v>
      </c>
      <c r="F43" s="29" t="str">
        <f>_xlfn.CONCAT(FIXED(VLOOKUP($B43,Sheet10!$A:$AZ,10,0),4),VLOOKUP($B43,Sheet10!$A:$AF,29,0))</f>
        <v>0.0768***</v>
      </c>
      <c r="G43" s="29" t="str">
        <f>_xlfn.CONCAT(FIXED(VLOOKUP($B43,Sheet10!$A:$AZ,6,0),4),VLOOKUP($B43,Sheet10!$A:$AF,28,0))</f>
        <v>0.0596***</v>
      </c>
      <c r="H43" s="29" t="str">
        <f>_xlfn.CONCAT(FIXED(VLOOKUP($B43,Sheet10!$A:$AZ,2,0),4),VLOOKUP($B43,Sheet10!$A:$AF,27,0))</f>
        <v>0.0571***</v>
      </c>
    </row>
    <row r="44" spans="1:8" x14ac:dyDescent="0.25">
      <c r="A44">
        <f t="shared" si="15"/>
        <v>59</v>
      </c>
      <c r="D44" s="29"/>
      <c r="E44" s="29" t="str">
        <f>_xlfn.CONCAT("(",FIXED(VLOOKUP($B43,Sheet10!$A:$AZ,15,0), 4),")")</f>
        <v>(0.0138)</v>
      </c>
      <c r="F44" s="29" t="str">
        <f>_xlfn.CONCAT("(",FIXED(VLOOKUP($B43,Sheet10!$A:$AZ,11,0), 4),")")</f>
        <v>(0.0118)</v>
      </c>
      <c r="G44" s="29" t="str">
        <f>_xlfn.CONCAT("(",FIXED(VLOOKUP($B43,Sheet10!$A:$AZ,7,0), 4),")")</f>
        <v>(0.0050)</v>
      </c>
      <c r="H44" s="29" t="str">
        <f>_xlfn.CONCAT("(",FIXED(VLOOKUP($B43,Sheet10!$A:$AZ,3,0), 4),")")</f>
        <v>(0.0041)</v>
      </c>
    </row>
    <row r="45" spans="1:8" x14ac:dyDescent="0.25">
      <c r="A45">
        <f t="shared" si="16"/>
        <v>61</v>
      </c>
      <c r="B45" t="s">
        <v>276</v>
      </c>
      <c r="D45" s="29"/>
      <c r="E45" s="29" t="str">
        <f>_xlfn.CONCAT(FIXED(VLOOKUP($B45,Sheet10!$A:$AZ,14,0),4),VLOOKUP($B45,Sheet10!$A:$AF,30,0))</f>
        <v>-0.0595*</v>
      </c>
      <c r="F45" s="29" t="str">
        <f>_xlfn.CONCAT(FIXED(VLOOKUP($B45,Sheet10!$A:$AZ,10,0),4),VLOOKUP($B45,Sheet10!$A:$AF,29,0))</f>
        <v>-0.0668**</v>
      </c>
      <c r="G45" s="29" t="str">
        <f>_xlfn.CONCAT(FIXED(VLOOKUP($B45,Sheet10!$A:$AZ,6,0),4),VLOOKUP($B45,Sheet10!$A:$AF,28,0))</f>
        <v>-0.0644***</v>
      </c>
      <c r="H45" s="29" t="str">
        <f>_xlfn.CONCAT(FIXED(VLOOKUP($B45,Sheet10!$A:$AZ,2,0),4),VLOOKUP($B45,Sheet10!$A:$AF,27,0))</f>
        <v>-0.0657***</v>
      </c>
    </row>
    <row r="46" spans="1:8" x14ac:dyDescent="0.25">
      <c r="A46">
        <f t="shared" si="17"/>
        <v>62</v>
      </c>
      <c r="D46" s="29"/>
      <c r="E46" s="29" t="str">
        <f>_xlfn.CONCAT("(",FIXED(VLOOKUP($B45,Sheet10!$A:$AZ,15,0), 4),")")</f>
        <v>(0.0231)</v>
      </c>
      <c r="F46" s="29" t="str">
        <f>_xlfn.CONCAT("(",FIXED(VLOOKUP($B45,Sheet10!$A:$AZ,11,0), 4),")")</f>
        <v>(0.0221)</v>
      </c>
      <c r="G46" s="29" t="str">
        <f>_xlfn.CONCAT("(",FIXED(VLOOKUP($B45,Sheet10!$A:$AZ,7,0), 4),")")</f>
        <v>(0.0127)</v>
      </c>
      <c r="H46" s="29" t="str">
        <f>_xlfn.CONCAT("(",FIXED(VLOOKUP($B45,Sheet10!$A:$AZ,3,0), 4),")")</f>
        <v>(0.0111)</v>
      </c>
    </row>
    <row r="47" spans="1:8" x14ac:dyDescent="0.25">
      <c r="A47">
        <f t="shared" ref="A47" si="22">A46+2</f>
        <v>64</v>
      </c>
      <c r="B47" t="s">
        <v>22</v>
      </c>
      <c r="D47" s="29"/>
      <c r="E47" s="29"/>
      <c r="F47" s="29" t="str">
        <f>_xlfn.CONCAT(FIXED(VLOOKUP($B47,Sheet10!$A:$AZ,10,0),4),VLOOKUP($B47,Sheet10!$A:$AF,29,0))</f>
        <v>0.0462*</v>
      </c>
      <c r="G47" s="29" t="str">
        <f>_xlfn.CONCAT(FIXED(VLOOKUP($B47,Sheet10!$A:$AZ,6,0),4),VLOOKUP($B47,Sheet10!$A:$AF,28,0))</f>
        <v>0.0348*</v>
      </c>
      <c r="H47" s="29" t="str">
        <f>_xlfn.CONCAT(FIXED(VLOOKUP($B47,Sheet10!$A:$AZ,2,0),4),VLOOKUP($B47,Sheet10!$A:$AF,27,0))</f>
        <v>0.0326*</v>
      </c>
    </row>
    <row r="48" spans="1:8" x14ac:dyDescent="0.25">
      <c r="A48">
        <f t="shared" ref="A48" si="23">A47+1</f>
        <v>65</v>
      </c>
      <c r="D48" s="29"/>
      <c r="E48" s="29"/>
      <c r="F48" s="29" t="str">
        <f>_xlfn.CONCAT("(",FIXED(VLOOKUP($B47,Sheet10!$A:$AZ,11,0), 4),")")</f>
        <v>(0.0189)</v>
      </c>
      <c r="G48" s="29" t="str">
        <f>_xlfn.CONCAT("(",FIXED(VLOOKUP($B47,Sheet10!$A:$AZ,7,0), 4),")")</f>
        <v>(0.0139)</v>
      </c>
      <c r="H48" s="29" t="str">
        <f>_xlfn.CONCAT("(",FIXED(VLOOKUP($B47,Sheet10!$A:$AZ,3,0), 4),")")</f>
        <v>(0.0139)</v>
      </c>
    </row>
    <row r="49" spans="1:8" x14ac:dyDescent="0.25">
      <c r="A49">
        <f t="shared" si="10"/>
        <v>67</v>
      </c>
      <c r="B49" t="s">
        <v>23</v>
      </c>
      <c r="D49" s="29"/>
      <c r="E49" s="29"/>
      <c r="F49" s="29" t="str">
        <f>_xlfn.CONCAT(FIXED(VLOOKUP($B49,Sheet10!$A:$AZ,10,0),4),VLOOKUP($B49,Sheet10!$A:$AF,29,0))</f>
        <v>-0.1190*</v>
      </c>
      <c r="G49" s="29" t="str">
        <f>_xlfn.CONCAT(FIXED(VLOOKUP($B49,Sheet10!$A:$AZ,6,0),4),VLOOKUP($B49,Sheet10!$A:$AF,28,0))</f>
        <v>-0.1236**</v>
      </c>
      <c r="H49" s="29" t="str">
        <f>_xlfn.CONCAT(FIXED(VLOOKUP($B49,Sheet10!$A:$AZ,2,0),4),VLOOKUP($B49,Sheet10!$A:$AF,27,0))</f>
        <v>-0.1108**</v>
      </c>
    </row>
    <row r="50" spans="1:8" x14ac:dyDescent="0.25">
      <c r="A50">
        <f t="shared" si="11"/>
        <v>68</v>
      </c>
      <c r="D50" s="29"/>
      <c r="E50" s="29"/>
      <c r="F50" s="29" t="str">
        <f>_xlfn.CONCAT("(",FIXED(VLOOKUP($B49,Sheet10!$A:$AZ,11,0), 4),")")</f>
        <v>(0.0442)</v>
      </c>
      <c r="G50" s="29" t="str">
        <f>_xlfn.CONCAT("(",FIXED(VLOOKUP($B49,Sheet10!$A:$AZ,7,0), 4),")")</f>
        <v>(0.0336)</v>
      </c>
      <c r="H50" s="29" t="str">
        <f>_xlfn.CONCAT("(",FIXED(VLOOKUP($B49,Sheet10!$A:$AZ,3,0), 4),")")</f>
        <v>(0.0286)</v>
      </c>
    </row>
    <row r="51" spans="1:8" x14ac:dyDescent="0.25">
      <c r="A51">
        <f t="shared" si="12"/>
        <v>70</v>
      </c>
      <c r="B51" t="s">
        <v>24</v>
      </c>
      <c r="D51" s="29"/>
      <c r="E51" s="29"/>
      <c r="F51" s="29" t="str">
        <f>_xlfn.CONCAT(FIXED(VLOOKUP($B51,Sheet10!$A:$AZ,10,0),4),VLOOKUP($B51,Sheet10!$A:$AF,29,0))</f>
        <v>-0.3391***</v>
      </c>
      <c r="G51" s="29" t="str">
        <f>_xlfn.CONCAT(FIXED(VLOOKUP($B51,Sheet10!$A:$AZ,6,0),4),VLOOKUP($B51,Sheet10!$A:$AF,28,0))</f>
        <v>-0.3873***</v>
      </c>
      <c r="H51" s="29" t="str">
        <f>_xlfn.CONCAT(FIXED(VLOOKUP($B51,Sheet10!$A:$AZ,2,0),4),VLOOKUP($B51,Sheet10!$A:$AF,27,0))</f>
        <v>-0.3882***</v>
      </c>
    </row>
    <row r="52" spans="1:8" x14ac:dyDescent="0.25">
      <c r="A52">
        <f t="shared" si="13"/>
        <v>71</v>
      </c>
      <c r="D52" s="29"/>
      <c r="E52" s="29"/>
      <c r="F52" s="29" t="str">
        <f>_xlfn.CONCAT("(",FIXED(VLOOKUP($B51,Sheet10!$A:$AZ,11,0), 4),")")</f>
        <v>(0.0342)</v>
      </c>
      <c r="G52" s="29" t="str">
        <f>_xlfn.CONCAT("(",FIXED(VLOOKUP($B51,Sheet10!$A:$AZ,7,0), 4),")")</f>
        <v>(0.0405)</v>
      </c>
      <c r="H52" s="29" t="str">
        <f>_xlfn.CONCAT("(",FIXED(VLOOKUP($B51,Sheet10!$A:$AZ,3,0), 4),")")</f>
        <v>(0.0469)</v>
      </c>
    </row>
    <row r="53" spans="1:8" x14ac:dyDescent="0.25">
      <c r="A53">
        <f t="shared" si="14"/>
        <v>73</v>
      </c>
      <c r="B53" t="s">
        <v>25</v>
      </c>
      <c r="D53" s="29"/>
      <c r="E53" s="29"/>
      <c r="F53" s="29" t="str">
        <f>_xlfn.CONCAT(FIXED(VLOOKUP($B53,Sheet10!$A:$AZ,10,0),4),VLOOKUP($B53,Sheet10!$A:$AF,29,0))</f>
        <v>-0.2377**</v>
      </c>
      <c r="G53" s="29" t="str">
        <f>_xlfn.CONCAT(FIXED(VLOOKUP($B53,Sheet10!$A:$AZ,6,0),4),VLOOKUP($B53,Sheet10!$A:$AF,28,0))</f>
        <v>-0.3359***</v>
      </c>
      <c r="H53" s="29" t="str">
        <f>_xlfn.CONCAT(FIXED(VLOOKUP($B53,Sheet10!$A:$AZ,2,0),4),VLOOKUP($B53,Sheet10!$A:$AF,27,0))</f>
        <v>-0.3877***</v>
      </c>
    </row>
    <row r="54" spans="1:8" x14ac:dyDescent="0.25">
      <c r="A54">
        <f t="shared" si="15"/>
        <v>74</v>
      </c>
      <c r="D54" s="29"/>
      <c r="E54" s="29"/>
      <c r="F54" s="29" t="str">
        <f>_xlfn.CONCAT("(",FIXED(VLOOKUP($B53,Sheet10!$A:$AZ,11,0), 4),")")</f>
        <v>(0.0573)</v>
      </c>
      <c r="G54" s="29" t="str">
        <f>_xlfn.CONCAT("(",FIXED(VLOOKUP($B53,Sheet10!$A:$AZ,7,0), 4),")")</f>
        <v>(0.0466)</v>
      </c>
      <c r="H54" s="29" t="str">
        <f>_xlfn.CONCAT("(",FIXED(VLOOKUP($B53,Sheet10!$A:$AZ,3,0), 4),")")</f>
        <v>(0.0590)</v>
      </c>
    </row>
    <row r="55" spans="1:8" x14ac:dyDescent="0.25">
      <c r="A55">
        <f t="shared" si="16"/>
        <v>76</v>
      </c>
      <c r="B55" t="s">
        <v>26</v>
      </c>
      <c r="D55" s="29"/>
      <c r="E55" s="29"/>
      <c r="F55" s="29" t="str">
        <f>_xlfn.CONCAT(FIXED(VLOOKUP($B55,Sheet10!$A:$AZ,10,0),4),VLOOKUP($B55,Sheet10!$A:$AF,29,0))</f>
        <v>-0.2667***</v>
      </c>
      <c r="G55" s="29" t="str">
        <f>_xlfn.CONCAT(FIXED(VLOOKUP($B55,Sheet10!$A:$AZ,6,0),4),VLOOKUP($B55,Sheet10!$A:$AF,28,0))</f>
        <v>-0.2820***</v>
      </c>
      <c r="H55" s="29" t="str">
        <f>_xlfn.CONCAT(FIXED(VLOOKUP($B55,Sheet10!$A:$AZ,2,0),4),VLOOKUP($B55,Sheet10!$A:$AF,27,0))</f>
        <v>-0.2713***</v>
      </c>
    </row>
    <row r="56" spans="1:8" x14ac:dyDescent="0.25">
      <c r="A56">
        <f t="shared" si="17"/>
        <v>77</v>
      </c>
      <c r="D56" s="29"/>
      <c r="E56" s="29"/>
      <c r="F56" s="29" t="str">
        <f>_xlfn.CONCAT("(",FIXED(VLOOKUP($B55,Sheet10!$A:$AZ,11,0), 4),")")</f>
        <v>(0.0495)</v>
      </c>
      <c r="G56" s="29" t="str">
        <f>_xlfn.CONCAT("(",FIXED(VLOOKUP($B55,Sheet10!$A:$AZ,7,0), 4),")")</f>
        <v>(0.0275)</v>
      </c>
      <c r="H56" s="29" t="str">
        <f>_xlfn.CONCAT("(",FIXED(VLOOKUP($B55,Sheet10!$A:$AZ,3,0), 4),")")</f>
        <v>(0.0287)</v>
      </c>
    </row>
    <row r="57" spans="1:8" x14ac:dyDescent="0.25">
      <c r="A57">
        <f t="shared" ref="A57" si="24">A56+2</f>
        <v>79</v>
      </c>
      <c r="B57" t="s">
        <v>27</v>
      </c>
      <c r="D57" s="29"/>
      <c r="E57" s="29"/>
      <c r="F57" s="29" t="str">
        <f>_xlfn.CONCAT(FIXED(VLOOKUP($B57,Sheet10!$A:$AZ,10,0),4),VLOOKUP($B57,Sheet10!$A:$AF,29,0))</f>
        <v>-0.1728</v>
      </c>
      <c r="G57" s="29" t="str">
        <f>_xlfn.CONCAT(FIXED(VLOOKUP($B57,Sheet10!$A:$AZ,6,0),4),VLOOKUP($B57,Sheet10!$A:$AF,28,0))</f>
        <v>-0.2267</v>
      </c>
      <c r="H57" s="29" t="str">
        <f>_xlfn.CONCAT(FIXED(VLOOKUP($B57,Sheet10!$A:$AZ,2,0),4),VLOOKUP($B57,Sheet10!$A:$AF,27,0))</f>
        <v>-0.3204</v>
      </c>
    </row>
    <row r="58" spans="1:8" x14ac:dyDescent="0.25">
      <c r="A58">
        <f t="shared" ref="A58" si="25">A57+1</f>
        <v>80</v>
      </c>
      <c r="D58" s="29"/>
      <c r="E58" s="29"/>
      <c r="F58" s="29" t="str">
        <f>_xlfn.CONCAT("(",FIXED(VLOOKUP($B57,Sheet10!$A:$AZ,11,0), 4),")")</f>
        <v>(0.3792)</v>
      </c>
      <c r="G58" s="29" t="str">
        <f>_xlfn.CONCAT("(",FIXED(VLOOKUP($B57,Sheet10!$A:$AZ,7,0), 4),")")</f>
        <v>(0.2823)</v>
      </c>
      <c r="H58" s="29" t="str">
        <f>_xlfn.CONCAT("(",FIXED(VLOOKUP($B57,Sheet10!$A:$AZ,3,0), 4),")")</f>
        <v>(0.2603)</v>
      </c>
    </row>
    <row r="59" spans="1:8" x14ac:dyDescent="0.25">
      <c r="A59">
        <f t="shared" si="10"/>
        <v>82</v>
      </c>
      <c r="B59" t="s">
        <v>29</v>
      </c>
      <c r="D59" s="29"/>
      <c r="E59" s="29"/>
      <c r="F59" s="29" t="str">
        <f>_xlfn.CONCAT(FIXED(VLOOKUP($B59,Sheet10!$A:$AZ,10,0),4),VLOOKUP($B59,Sheet10!$A:$AF,29,0))</f>
        <v>-0.0862*</v>
      </c>
      <c r="G59" s="29" t="str">
        <f>_xlfn.CONCAT(FIXED(VLOOKUP($B59,Sheet10!$A:$AZ,6,0),4),VLOOKUP($B59,Sheet10!$A:$AF,28,0))</f>
        <v>-0.0865**</v>
      </c>
      <c r="H59" s="29" t="str">
        <f>_xlfn.CONCAT(FIXED(VLOOKUP($B59,Sheet10!$A:$AZ,2,0),4),VLOOKUP($B59,Sheet10!$A:$AF,27,0))</f>
        <v>-0.0623*</v>
      </c>
    </row>
    <row r="60" spans="1:8" x14ac:dyDescent="0.25">
      <c r="A60">
        <f t="shared" si="11"/>
        <v>83</v>
      </c>
      <c r="D60" s="29"/>
      <c r="E60" s="29"/>
      <c r="F60" s="29" t="str">
        <f>_xlfn.CONCAT("(",FIXED(VLOOKUP($B59,Sheet10!$A:$AZ,11,0), 4),")")</f>
        <v>(0.0399)</v>
      </c>
      <c r="G60" s="29" t="str">
        <f>_xlfn.CONCAT("(",FIXED(VLOOKUP($B59,Sheet10!$A:$AZ,7,0), 4),")")</f>
        <v>(0.0257)</v>
      </c>
      <c r="H60" s="29" t="str">
        <f>_xlfn.CONCAT("(",FIXED(VLOOKUP($B59,Sheet10!$A:$AZ,3,0), 4),")")</f>
        <v>(0.0222)</v>
      </c>
    </row>
    <row r="61" spans="1:8" x14ac:dyDescent="0.25">
      <c r="A61">
        <f t="shared" si="12"/>
        <v>85</v>
      </c>
      <c r="B61" t="s">
        <v>31</v>
      </c>
      <c r="D61" s="29"/>
      <c r="E61" s="29"/>
      <c r="F61" s="29" t="str">
        <f>_xlfn.CONCAT(FIXED(VLOOKUP($B61,Sheet10!$A:$AZ,10,0),4),VLOOKUP($B61,Sheet10!$A:$AF,29,0))</f>
        <v>-0.1787**</v>
      </c>
      <c r="G61" s="29" t="str">
        <f>_xlfn.CONCAT(FIXED(VLOOKUP($B61,Sheet10!$A:$AZ,6,0),4),VLOOKUP($B61,Sheet10!$A:$AF,28,0))</f>
        <v>-0.2097***</v>
      </c>
      <c r="H61" s="29" t="str">
        <f>_xlfn.CONCAT(FIXED(VLOOKUP($B61,Sheet10!$A:$AZ,2,0),4),VLOOKUP($B61,Sheet10!$A:$AF,27,0))</f>
        <v>-0.2047***</v>
      </c>
    </row>
    <row r="62" spans="1:8" x14ac:dyDescent="0.25">
      <c r="A62">
        <f t="shared" si="13"/>
        <v>86</v>
      </c>
      <c r="D62" s="29"/>
      <c r="E62" s="29"/>
      <c r="F62" s="29" t="str">
        <f>_xlfn.CONCAT("(",FIXED(VLOOKUP($B61,Sheet10!$A:$AZ,11,0), 4),")")</f>
        <v>(0.0503)</v>
      </c>
      <c r="G62" s="29" t="str">
        <f>_xlfn.CONCAT("(",FIXED(VLOOKUP($B61,Sheet10!$A:$AZ,7,0), 4),")")</f>
        <v>(0.0389)</v>
      </c>
      <c r="H62" s="29" t="str">
        <f>_xlfn.CONCAT("(",FIXED(VLOOKUP($B61,Sheet10!$A:$AZ,3,0), 4),")")</f>
        <v>(0.0355)</v>
      </c>
    </row>
    <row r="63" spans="1:8" x14ac:dyDescent="0.25">
      <c r="A63">
        <f t="shared" si="14"/>
        <v>88</v>
      </c>
      <c r="B63" t="s">
        <v>298</v>
      </c>
      <c r="D63" s="29"/>
      <c r="E63" s="29"/>
      <c r="F63" s="29" t="str">
        <f>_xlfn.CONCAT(FIXED(VLOOKUP($B63,Sheet10!$A:$AZ,10,0),4),VLOOKUP($B63,Sheet10!$A:$AF,29,0))</f>
        <v>-0.0536</v>
      </c>
      <c r="G63" s="29" t="str">
        <f>_xlfn.CONCAT(FIXED(VLOOKUP($B63,Sheet10!$A:$AZ,6,0),4),VLOOKUP($B63,Sheet10!$A:$AF,28,0))</f>
        <v>-0.0061</v>
      </c>
      <c r="H63" s="29" t="str">
        <f>_xlfn.CONCAT(FIXED(VLOOKUP($B63,Sheet10!$A:$AZ,2,0),4),VLOOKUP($B63,Sheet10!$A:$AF,27,0))</f>
        <v>0.0298</v>
      </c>
    </row>
    <row r="64" spans="1:8" x14ac:dyDescent="0.25">
      <c r="A64">
        <f t="shared" si="15"/>
        <v>89</v>
      </c>
      <c r="D64" s="29"/>
      <c r="E64" s="29"/>
      <c r="F64" s="29" t="str">
        <f>_xlfn.CONCAT("(",FIXED(VLOOKUP($B63,Sheet10!$A:$AZ,11,0), 4),")")</f>
        <v>(0.0637)</v>
      </c>
      <c r="G64" s="29" t="str">
        <f>_xlfn.CONCAT("(",FIXED(VLOOKUP($B63,Sheet10!$A:$AZ,7,0), 4),")")</f>
        <v>(0.1114)</v>
      </c>
      <c r="H64" s="29" t="str">
        <f>_xlfn.CONCAT("(",FIXED(VLOOKUP($B63,Sheet10!$A:$AZ,3,0), 4),")")</f>
        <v>(0.0954)</v>
      </c>
    </row>
    <row r="65" spans="1:8" x14ac:dyDescent="0.25">
      <c r="A65">
        <f t="shared" si="16"/>
        <v>91</v>
      </c>
      <c r="B65" t="s">
        <v>299</v>
      </c>
      <c r="D65" s="29"/>
      <c r="E65" s="29"/>
      <c r="F65" s="29" t="str">
        <f>_xlfn.CONCAT(FIXED(VLOOKUP($B65,Sheet10!$A:$AZ,10,0),4),VLOOKUP($B65,Sheet10!$A:$AF,29,0))</f>
        <v>-0.0788</v>
      </c>
      <c r="G65" s="29" t="str">
        <f>_xlfn.CONCAT(FIXED(VLOOKUP($B65,Sheet10!$A:$AZ,6,0),4),VLOOKUP($B65,Sheet10!$A:$AF,28,0))</f>
        <v>-0.0717</v>
      </c>
      <c r="H65" s="29" t="str">
        <f>_xlfn.CONCAT(FIXED(VLOOKUP($B65,Sheet10!$A:$AZ,2,0),4),VLOOKUP($B65,Sheet10!$A:$AF,27,0))</f>
        <v>-0.0529</v>
      </c>
    </row>
    <row r="66" spans="1:8" x14ac:dyDescent="0.25">
      <c r="A66">
        <f t="shared" si="17"/>
        <v>92</v>
      </c>
      <c r="D66" s="29"/>
      <c r="E66" s="29"/>
      <c r="F66" s="29" t="str">
        <f>_xlfn.CONCAT("(",FIXED(VLOOKUP($B65,Sheet10!$A:$AZ,11,0), 4),")")</f>
        <v>(0.0744)</v>
      </c>
      <c r="G66" s="29" t="str">
        <f>_xlfn.CONCAT("(",FIXED(VLOOKUP($B65,Sheet10!$A:$AZ,7,0), 4),")")</f>
        <v>(0.0823)</v>
      </c>
      <c r="H66" s="29" t="str">
        <f>_xlfn.CONCAT("(",FIXED(VLOOKUP($B65,Sheet10!$A:$AZ,3,0), 4),")")</f>
        <v>(0.0945)</v>
      </c>
    </row>
    <row r="67" spans="1:8" x14ac:dyDescent="0.25">
      <c r="A67">
        <f t="shared" ref="A67" si="26">A66+2</f>
        <v>94</v>
      </c>
      <c r="B67" t="s">
        <v>303</v>
      </c>
      <c r="D67" s="29"/>
      <c r="E67" s="29"/>
      <c r="F67" s="29" t="str">
        <f>_xlfn.CONCAT(FIXED(VLOOKUP($B67,Sheet10!$A:$AZ,10,0),4),VLOOKUP($B67,Sheet10!$A:$AF,29,0))</f>
        <v>-0.0784</v>
      </c>
      <c r="G67" s="29" t="str">
        <f>_xlfn.CONCAT(FIXED(VLOOKUP($B67,Sheet10!$A:$AZ,6,0),4),VLOOKUP($B67,Sheet10!$A:$AF,28,0))</f>
        <v>-0.0525</v>
      </c>
      <c r="H67" s="29" t="str">
        <f>_xlfn.CONCAT(FIXED(VLOOKUP($B67,Sheet10!$A:$AZ,2,0),4),VLOOKUP($B67,Sheet10!$A:$AF,27,0))</f>
        <v>-0.0757</v>
      </c>
    </row>
    <row r="68" spans="1:8" x14ac:dyDescent="0.25">
      <c r="A68">
        <f t="shared" ref="A68" si="27">A67+1</f>
        <v>95</v>
      </c>
      <c r="D68" s="29"/>
      <c r="E68" s="29"/>
      <c r="F68" s="29" t="str">
        <f>_xlfn.CONCAT("(",FIXED(VLOOKUP($B67,Sheet10!$A:$AZ,11,0), 4),")")</f>
        <v>(0.0501)</v>
      </c>
      <c r="G68" s="29" t="str">
        <f>_xlfn.CONCAT("(",FIXED(VLOOKUP($B67,Sheet10!$A:$AZ,7,0), 4),")")</f>
        <v>(0.0343)</v>
      </c>
      <c r="H68" s="29" t="str">
        <f>_xlfn.CONCAT("(",FIXED(VLOOKUP($B67,Sheet10!$A:$AZ,3,0), 4),")")</f>
        <v>(0.0350)</v>
      </c>
    </row>
    <row r="69" spans="1:8" x14ac:dyDescent="0.25">
      <c r="A69">
        <f t="shared" si="10"/>
        <v>97</v>
      </c>
      <c r="B69" t="s">
        <v>306</v>
      </c>
      <c r="D69" s="29"/>
      <c r="E69" s="29"/>
      <c r="F69" s="29" t="str">
        <f>_xlfn.CONCAT(FIXED(VLOOKUP($B69,Sheet10!$A:$AZ,10,0),4),VLOOKUP($B69,Sheet10!$A:$AF,29,0))</f>
        <v>-0.0466</v>
      </c>
      <c r="G69" s="29" t="str">
        <f>_xlfn.CONCAT(FIXED(VLOOKUP($B69,Sheet10!$A:$AZ,6,0),4),VLOOKUP($B69,Sheet10!$A:$AF,28,0))</f>
        <v>-0.0625</v>
      </c>
      <c r="H69" s="29" t="str">
        <f>_xlfn.CONCAT(FIXED(VLOOKUP($B69,Sheet10!$A:$AZ,2,0),4),VLOOKUP($B69,Sheet10!$A:$AF,27,0))</f>
        <v>-0.0197</v>
      </c>
    </row>
    <row r="70" spans="1:8" x14ac:dyDescent="0.25">
      <c r="A70">
        <f t="shared" si="11"/>
        <v>98</v>
      </c>
      <c r="D70" s="29"/>
      <c r="E70" s="29"/>
      <c r="F70" s="29" t="str">
        <f>_xlfn.CONCAT("(",FIXED(VLOOKUP($B69,Sheet10!$A:$AZ,11,0), 4),")")</f>
        <v>(0.0449)</v>
      </c>
      <c r="G70" s="29" t="str">
        <f>_xlfn.CONCAT("(",FIXED(VLOOKUP($B69,Sheet10!$A:$AZ,7,0), 4),")")</f>
        <v>(0.0507)</v>
      </c>
      <c r="H70" s="29" t="str">
        <f>_xlfn.CONCAT("(",FIXED(VLOOKUP($B69,Sheet10!$A:$AZ,3,0), 4),")")</f>
        <v>(0.0471)</v>
      </c>
    </row>
    <row r="71" spans="1:8" x14ac:dyDescent="0.25">
      <c r="A71">
        <f t="shared" si="12"/>
        <v>100</v>
      </c>
      <c r="B71" t="s">
        <v>309</v>
      </c>
      <c r="D71" s="29"/>
      <c r="E71" s="29"/>
      <c r="F71" s="29" t="str">
        <f>_xlfn.CONCAT(FIXED(VLOOKUP($B71,Sheet10!$A:$AZ,10,0),4),VLOOKUP($B71,Sheet10!$A:$AF,29,0))</f>
        <v>0.0021</v>
      </c>
      <c r="G71" s="29" t="str">
        <f>_xlfn.CONCAT(FIXED(VLOOKUP($B71,Sheet10!$A:$AZ,6,0),4),VLOOKUP($B71,Sheet10!$A:$AF,28,0))</f>
        <v>-0.0302</v>
      </c>
      <c r="H71" s="29" t="str">
        <f>_xlfn.CONCAT(FIXED(VLOOKUP($B71,Sheet10!$A:$AZ,2,0),4),VLOOKUP($B71,Sheet10!$A:$AF,27,0))</f>
        <v>0.0329</v>
      </c>
    </row>
    <row r="72" spans="1:8" x14ac:dyDescent="0.25">
      <c r="A72">
        <f t="shared" si="13"/>
        <v>101</v>
      </c>
      <c r="D72" s="29"/>
      <c r="E72" s="29"/>
      <c r="F72" s="29" t="str">
        <f>_xlfn.CONCAT("(",FIXED(VLOOKUP($B71,Sheet10!$A:$AZ,11,0), 4),")")</f>
        <v>(0.0554)</v>
      </c>
      <c r="G72" s="29" t="str">
        <f>_xlfn.CONCAT("(",FIXED(VLOOKUP($B71,Sheet10!$A:$AZ,7,0), 4),")")</f>
        <v>(0.0564)</v>
      </c>
      <c r="H72" s="29" t="str">
        <f>_xlfn.CONCAT("(",FIXED(VLOOKUP($B71,Sheet10!$A:$AZ,3,0), 4),")")</f>
        <v>(0.0705)</v>
      </c>
    </row>
    <row r="73" spans="1:8" x14ac:dyDescent="0.25">
      <c r="A73">
        <f t="shared" si="14"/>
        <v>103</v>
      </c>
      <c r="B73" t="s">
        <v>312</v>
      </c>
      <c r="D73" s="29"/>
      <c r="E73" s="29"/>
      <c r="F73" s="29" t="str">
        <f>_xlfn.CONCAT(FIXED(VLOOKUP($B73,Sheet10!$A:$AZ,10,0),4),VLOOKUP($B73,Sheet10!$A:$AF,29,0))</f>
        <v>-0.0595</v>
      </c>
      <c r="G73" s="29" t="str">
        <f>_xlfn.CONCAT(FIXED(VLOOKUP($B73,Sheet10!$A:$AZ,6,0),4),VLOOKUP($B73,Sheet10!$A:$AF,28,0))</f>
        <v>0.0428</v>
      </c>
      <c r="H73" s="29" t="str">
        <f>_xlfn.CONCAT(FIXED(VLOOKUP($B73,Sheet10!$A:$AZ,2,0),4),VLOOKUP($B73,Sheet10!$A:$AF,27,0))</f>
        <v>0.0178</v>
      </c>
    </row>
    <row r="74" spans="1:8" x14ac:dyDescent="0.25">
      <c r="A74">
        <f t="shared" si="15"/>
        <v>104</v>
      </c>
      <c r="D74" s="29"/>
      <c r="E74" s="29"/>
      <c r="F74" s="29" t="str">
        <f>_xlfn.CONCAT("(",FIXED(VLOOKUP($B73,Sheet10!$A:$AZ,11,0), 4),")")</f>
        <v>(0.0904)</v>
      </c>
      <c r="G74" s="29" t="str">
        <f>_xlfn.CONCAT("(",FIXED(VLOOKUP($B73,Sheet10!$A:$AZ,7,0), 4),")")</f>
        <v>(0.0666)</v>
      </c>
      <c r="H74" s="29" t="str">
        <f>_xlfn.CONCAT("(",FIXED(VLOOKUP($B73,Sheet10!$A:$AZ,3,0), 4),")")</f>
        <v>(0.0796)</v>
      </c>
    </row>
    <row r="75" spans="1:8" x14ac:dyDescent="0.25">
      <c r="A75">
        <f t="shared" si="16"/>
        <v>106</v>
      </c>
      <c r="B75" t="s">
        <v>315</v>
      </c>
      <c r="D75" s="29"/>
      <c r="E75" s="29"/>
      <c r="F75" s="29" t="str">
        <f>_xlfn.CONCAT(FIXED(VLOOKUP($B75,Sheet10!$A:$AZ,10,0),4),VLOOKUP($B75,Sheet10!$A:$AF,29,0))</f>
        <v>0.2443</v>
      </c>
      <c r="G75" s="29" t="str">
        <f>_xlfn.CONCAT(FIXED(VLOOKUP($B75,Sheet10!$A:$AZ,6,0),4),VLOOKUP($B75,Sheet10!$A:$AF,28,0))</f>
        <v>0.2677</v>
      </c>
      <c r="H75" s="29" t="str">
        <f>_xlfn.CONCAT(FIXED(VLOOKUP($B75,Sheet10!$A:$AZ,2,0),4),VLOOKUP($B75,Sheet10!$A:$AF,27,0))</f>
        <v>-0.0023</v>
      </c>
    </row>
    <row r="76" spans="1:8" x14ac:dyDescent="0.25">
      <c r="A76">
        <f t="shared" si="17"/>
        <v>107</v>
      </c>
      <c r="D76" s="29"/>
      <c r="E76" s="29"/>
      <c r="F76" s="29" t="str">
        <f>_xlfn.CONCAT("(",FIXED(VLOOKUP($B75,Sheet10!$A:$AZ,11,0), 4),")")</f>
        <v>(0.1298)</v>
      </c>
      <c r="G76" s="29" t="str">
        <f>_xlfn.CONCAT("(",FIXED(VLOOKUP($B75,Sheet10!$A:$AZ,7,0), 4),")")</f>
        <v>(0.1590)</v>
      </c>
      <c r="H76" s="29" t="str">
        <f>_xlfn.CONCAT("(",FIXED(VLOOKUP($B75,Sheet10!$A:$AZ,3,0), 4),")")</f>
        <v>(0.1112)</v>
      </c>
    </row>
    <row r="77" spans="1:8" x14ac:dyDescent="0.25">
      <c r="A77">
        <f t="shared" ref="A77" si="28">A76+2</f>
        <v>109</v>
      </c>
      <c r="B77" t="s">
        <v>167</v>
      </c>
      <c r="D77" s="29"/>
      <c r="E77" s="29"/>
      <c r="F77" s="29" t="str">
        <f>_xlfn.CONCAT(FIXED(VLOOKUP($B77,Sheet10!$A:$AZ,10,0),4),VLOOKUP($B77,Sheet10!$A:$AF,29,0))</f>
        <v>0.2347**</v>
      </c>
      <c r="G77" s="29" t="str">
        <f>_xlfn.CONCAT(FIXED(VLOOKUP($B77,Sheet10!$A:$AZ,6,0),4),VLOOKUP($B77,Sheet10!$A:$AF,28,0))</f>
        <v>0.2138*</v>
      </c>
      <c r="H77" s="29" t="str">
        <f>_xlfn.CONCAT(FIXED(VLOOKUP($B77,Sheet10!$A:$AZ,2,0),4),VLOOKUP($B77,Sheet10!$A:$AF,27,0))</f>
        <v>0.2414^</v>
      </c>
    </row>
    <row r="78" spans="1:8" x14ac:dyDescent="0.25">
      <c r="A78">
        <f t="shared" ref="A78" si="29">A77+1</f>
        <v>110</v>
      </c>
      <c r="D78" s="29"/>
      <c r="E78" s="29"/>
      <c r="F78" s="29" t="str">
        <f>_xlfn.CONCAT("(",FIXED(VLOOKUP($B77,Sheet10!$A:$AZ,11,0), 4),")")</f>
        <v>(0.0681)</v>
      </c>
      <c r="G78" s="29" t="str">
        <f>_xlfn.CONCAT("(",FIXED(VLOOKUP($B77,Sheet10!$A:$AZ,7,0), 4),")")</f>
        <v>(0.0776)</v>
      </c>
      <c r="H78" s="29" t="str">
        <f>_xlfn.CONCAT("(",FIXED(VLOOKUP($B77,Sheet10!$A:$AZ,3,0), 4),")")</f>
        <v>(0.1083)</v>
      </c>
    </row>
    <row r="79" spans="1:8" x14ac:dyDescent="0.25">
      <c r="A79">
        <f t="shared" si="10"/>
        <v>112</v>
      </c>
      <c r="B79" t="s">
        <v>168</v>
      </c>
      <c r="D79" s="29"/>
      <c r="E79" s="29"/>
      <c r="F79" s="29" t="str">
        <f>_xlfn.CONCAT(FIXED(VLOOKUP($B79,Sheet10!$A:$AZ,10,0),4),VLOOKUP($B79,Sheet10!$A:$AF,29,0))</f>
        <v>0.3532**</v>
      </c>
      <c r="G79" s="29" t="str">
        <f>_xlfn.CONCAT(FIXED(VLOOKUP($B79,Sheet10!$A:$AZ,6,0),4),VLOOKUP($B79,Sheet10!$A:$AF,28,0))</f>
        <v>0.3488**</v>
      </c>
      <c r="H79" s="29" t="str">
        <f>_xlfn.CONCAT(FIXED(VLOOKUP($B79,Sheet10!$A:$AZ,2,0),4),VLOOKUP($B79,Sheet10!$A:$AF,27,0))</f>
        <v>0.3656*</v>
      </c>
    </row>
    <row r="80" spans="1:8" x14ac:dyDescent="0.25">
      <c r="A80">
        <f t="shared" si="11"/>
        <v>113</v>
      </c>
      <c r="D80" s="29"/>
      <c r="E80" s="29"/>
      <c r="F80" s="29" t="str">
        <f>_xlfn.CONCAT("(",FIXED(VLOOKUP($B79,Sheet10!$A:$AZ,11,0), 4),")")</f>
        <v>(0.0764)</v>
      </c>
      <c r="G80" s="29" t="str">
        <f>_xlfn.CONCAT("(",FIXED(VLOOKUP($B79,Sheet10!$A:$AZ,7,0), 4),")")</f>
        <v>(0.0856)</v>
      </c>
      <c r="H80" s="29" t="str">
        <f>_xlfn.CONCAT("(",FIXED(VLOOKUP($B79,Sheet10!$A:$AZ,3,0), 4),")")</f>
        <v>(0.1156)</v>
      </c>
    </row>
    <row r="81" spans="1:8" x14ac:dyDescent="0.25">
      <c r="A81">
        <f t="shared" si="12"/>
        <v>115</v>
      </c>
      <c r="B81" t="s">
        <v>169</v>
      </c>
      <c r="D81" s="29"/>
      <c r="E81" s="29"/>
      <c r="F81" s="29" t="str">
        <f>_xlfn.CONCAT(FIXED(VLOOKUP($B81,Sheet10!$A:$AZ,10,0),4),VLOOKUP($B81,Sheet10!$A:$AF,29,0))</f>
        <v>0.3566**</v>
      </c>
      <c r="G81" s="29" t="str">
        <f>_xlfn.CONCAT(FIXED(VLOOKUP($B81,Sheet10!$A:$AZ,6,0),4),VLOOKUP($B81,Sheet10!$A:$AF,28,0))</f>
        <v>0.3491**</v>
      </c>
      <c r="H81" s="29" t="str">
        <f>_xlfn.CONCAT(FIXED(VLOOKUP($B81,Sheet10!$A:$AZ,2,0),4),VLOOKUP($B81,Sheet10!$A:$AF,27,0))</f>
        <v>0.3669**</v>
      </c>
    </row>
    <row r="82" spans="1:8" x14ac:dyDescent="0.25">
      <c r="A82">
        <f t="shared" si="13"/>
        <v>116</v>
      </c>
      <c r="D82" s="29"/>
      <c r="E82" s="29"/>
      <c r="F82" s="29" t="str">
        <f>_xlfn.CONCAT("(",FIXED(VLOOKUP($B81,Sheet10!$A:$AZ,11,0), 4),")")</f>
        <v>(0.0784)</v>
      </c>
      <c r="G82" s="29" t="str">
        <f>_xlfn.CONCAT("(",FIXED(VLOOKUP($B81,Sheet10!$A:$AZ,7,0), 4),")")</f>
        <v>(0.0834)</v>
      </c>
      <c r="H82" s="29" t="str">
        <f>_xlfn.CONCAT("(",FIXED(VLOOKUP($B81,Sheet10!$A:$AZ,3,0), 4),")")</f>
        <v>(0.1135)</v>
      </c>
    </row>
    <row r="83" spans="1:8" x14ac:dyDescent="0.25">
      <c r="A83">
        <f t="shared" si="14"/>
        <v>118</v>
      </c>
      <c r="B83" t="s">
        <v>170</v>
      </c>
      <c r="D83" s="29"/>
      <c r="E83" s="29"/>
      <c r="F83" s="29" t="str">
        <f>_xlfn.CONCAT(FIXED(VLOOKUP($B83,Sheet10!$A:$AZ,10,0),4),VLOOKUP($B83,Sheet10!$A:$AF,29,0))</f>
        <v>0.3768***</v>
      </c>
      <c r="G83" s="29" t="str">
        <f>_xlfn.CONCAT(FIXED(VLOOKUP($B83,Sheet10!$A:$AZ,6,0),4),VLOOKUP($B83,Sheet10!$A:$AF,28,0))</f>
        <v>0.3755**</v>
      </c>
      <c r="H83" s="29" t="str">
        <f>_xlfn.CONCAT(FIXED(VLOOKUP($B83,Sheet10!$A:$AZ,2,0),4),VLOOKUP($B83,Sheet10!$A:$AF,27,0))</f>
        <v>0.3903**</v>
      </c>
    </row>
    <row r="84" spans="1:8" x14ac:dyDescent="0.25">
      <c r="A84">
        <f t="shared" si="15"/>
        <v>119</v>
      </c>
      <c r="D84" s="29"/>
      <c r="E84" s="29"/>
      <c r="F84" s="29" t="str">
        <f>_xlfn.CONCAT("(",FIXED(VLOOKUP($B83,Sheet10!$A:$AZ,11,0), 4),")")</f>
        <v>(0.0785)</v>
      </c>
      <c r="G84" s="29" t="str">
        <f>_xlfn.CONCAT("(",FIXED(VLOOKUP($B83,Sheet10!$A:$AZ,7,0), 4),")")</f>
        <v>(0.0857)</v>
      </c>
      <c r="H84" s="29" t="str">
        <f>_xlfn.CONCAT("(",FIXED(VLOOKUP($B83,Sheet10!$A:$AZ,3,0), 4),")")</f>
        <v>(0.1140)</v>
      </c>
    </row>
    <row r="85" spans="1:8" x14ac:dyDescent="0.25">
      <c r="A85">
        <f t="shared" si="16"/>
        <v>121</v>
      </c>
      <c r="B85" t="s">
        <v>171</v>
      </c>
      <c r="D85" s="29"/>
      <c r="E85" s="29"/>
      <c r="F85" s="29" t="str">
        <f>_xlfn.CONCAT(FIXED(VLOOKUP($B85,Sheet10!$A:$AZ,10,0),4),VLOOKUP($B85,Sheet10!$A:$AF,29,0))</f>
        <v>0.3763***</v>
      </c>
      <c r="G85" s="29" t="str">
        <f>_xlfn.CONCAT(FIXED(VLOOKUP($B85,Sheet10!$A:$AZ,6,0),4),VLOOKUP($B85,Sheet10!$A:$AF,28,0))</f>
        <v>0.3758**</v>
      </c>
      <c r="H85" s="29" t="str">
        <f>_xlfn.CONCAT(FIXED(VLOOKUP($B85,Sheet10!$A:$AZ,2,0),4),VLOOKUP($B85,Sheet10!$A:$AF,27,0))</f>
        <v>0.3919**</v>
      </c>
    </row>
    <row r="86" spans="1:8" x14ac:dyDescent="0.25">
      <c r="A86">
        <f t="shared" si="17"/>
        <v>122</v>
      </c>
      <c r="D86" s="29"/>
      <c r="E86" s="29"/>
      <c r="F86" s="29" t="str">
        <f>_xlfn.CONCAT("(",FIXED(VLOOKUP($B85,Sheet10!$A:$AZ,11,0), 4),")")</f>
        <v>(0.0798)</v>
      </c>
      <c r="G86" s="29" t="str">
        <f>_xlfn.CONCAT("(",FIXED(VLOOKUP($B85,Sheet10!$A:$AZ,7,0), 4),")")</f>
        <v>(0.0840)</v>
      </c>
      <c r="H86" s="29" t="str">
        <f>_xlfn.CONCAT("(",FIXED(VLOOKUP($B85,Sheet10!$A:$AZ,3,0), 4),")")</f>
        <v>(0.1133)</v>
      </c>
    </row>
    <row r="87" spans="1:8" x14ac:dyDescent="0.25">
      <c r="A87">
        <f t="shared" ref="A87" si="30">A86+2</f>
        <v>124</v>
      </c>
      <c r="B87" t="s">
        <v>50</v>
      </c>
      <c r="D87" s="29"/>
      <c r="E87" s="29"/>
      <c r="F87" s="29" t="str">
        <f>_xlfn.CONCAT(FIXED(VLOOKUP($B87,Sheet10!$A:$AZ,10,0),4),VLOOKUP($B87,Sheet10!$A:$AF,29,0))</f>
        <v>0.0002</v>
      </c>
      <c r="G87" s="29" t="str">
        <f>_xlfn.CONCAT(FIXED(VLOOKUP($B87,Sheet10!$A:$AZ,6,0),4),VLOOKUP($B87,Sheet10!$A:$AF,28,0))</f>
        <v>0.0004^</v>
      </c>
      <c r="H87" s="29" t="str">
        <f>_xlfn.CONCAT(FIXED(VLOOKUP($B87,Sheet10!$A:$AZ,2,0),4),VLOOKUP($B87,Sheet10!$A:$AF,27,0))</f>
        <v>0.0003</v>
      </c>
    </row>
    <row r="88" spans="1:8" x14ac:dyDescent="0.25">
      <c r="A88">
        <f t="shared" ref="A88" si="31">A87+1</f>
        <v>125</v>
      </c>
      <c r="D88" s="29"/>
      <c r="E88" s="29"/>
      <c r="F88" s="29" t="str">
        <f>_xlfn.CONCAT("(",FIXED(VLOOKUP($B87,Sheet10!$A:$AZ,11,0), 4),")")</f>
        <v>(0.0003)</v>
      </c>
      <c r="G88" s="29" t="str">
        <f>_xlfn.CONCAT("(",FIXED(VLOOKUP($B87,Sheet10!$A:$AZ,7,0), 4),")")</f>
        <v>(0.0002)</v>
      </c>
      <c r="H88" s="29" t="str">
        <f>_xlfn.CONCAT("(",FIXED(VLOOKUP($B87,Sheet10!$A:$AZ,3,0), 4),")")</f>
        <v>(0.0002)</v>
      </c>
    </row>
    <row r="89" spans="1:8" x14ac:dyDescent="0.25">
      <c r="A89">
        <f t="shared" ref="A89:A99" si="32">A88+2</f>
        <v>127</v>
      </c>
      <c r="B89" t="s">
        <v>52</v>
      </c>
      <c r="D89" s="29"/>
      <c r="E89" s="29"/>
      <c r="F89" s="29" t="str">
        <f>_xlfn.CONCAT(FIXED(VLOOKUP($B89,Sheet10!$A:$AZ,10,0),4),VLOOKUP($B89,Sheet10!$A:$AF,29,0))</f>
        <v>-0.0237^</v>
      </c>
      <c r="G89" s="29" t="str">
        <f>_xlfn.CONCAT(FIXED(VLOOKUP($B89,Sheet10!$A:$AZ,6,0),4),VLOOKUP($B89,Sheet10!$A:$AF,28,0))</f>
        <v>-0.0087</v>
      </c>
      <c r="H89" s="29" t="str">
        <f>_xlfn.CONCAT(FIXED(VLOOKUP($B89,Sheet10!$A:$AZ,2,0),4),VLOOKUP($B89,Sheet10!$A:$AF,27,0))</f>
        <v>-0.0075</v>
      </c>
    </row>
    <row r="90" spans="1:8" x14ac:dyDescent="0.25">
      <c r="A90">
        <f t="shared" ref="A90:A100" si="33">A89+1</f>
        <v>128</v>
      </c>
      <c r="D90" s="29"/>
      <c r="E90" s="29"/>
      <c r="F90" s="29" t="str">
        <f>_xlfn.CONCAT("(",FIXED(VLOOKUP($B89,Sheet10!$A:$AZ,11,0), 4),")")</f>
        <v>(0.0113)</v>
      </c>
      <c r="G90" s="29" t="str">
        <f>_xlfn.CONCAT("(",FIXED(VLOOKUP($B89,Sheet10!$A:$AZ,7,0), 4),")")</f>
        <v>(0.0070)</v>
      </c>
      <c r="H90" s="29" t="str">
        <f>_xlfn.CONCAT("(",FIXED(VLOOKUP($B89,Sheet10!$A:$AZ,3,0), 4),")")</f>
        <v>(0.0064)</v>
      </c>
    </row>
    <row r="91" spans="1:8" x14ac:dyDescent="0.25">
      <c r="A91">
        <f t="shared" ref="A91:A101" si="34">A90+2</f>
        <v>130</v>
      </c>
      <c r="B91" t="s">
        <v>51</v>
      </c>
      <c r="D91" s="29"/>
      <c r="E91" s="29"/>
      <c r="F91" s="29" t="str">
        <f>_xlfn.CONCAT(FIXED(VLOOKUP($B91,Sheet10!$A:$AZ,10,0),4),VLOOKUP($B91,Sheet10!$A:$AF,29,0))</f>
        <v>0.0070</v>
      </c>
      <c r="G91" s="29" t="str">
        <f>_xlfn.CONCAT(FIXED(VLOOKUP($B91,Sheet10!$A:$AZ,6,0),4),VLOOKUP($B91,Sheet10!$A:$AF,28,0))</f>
        <v>-0.0037</v>
      </c>
      <c r="H91" s="29" t="str">
        <f>_xlfn.CONCAT(FIXED(VLOOKUP($B91,Sheet10!$A:$AZ,2,0),4),VLOOKUP($B91,Sheet10!$A:$AF,27,0))</f>
        <v>-0.0027</v>
      </c>
    </row>
    <row r="92" spans="1:8" x14ac:dyDescent="0.25">
      <c r="A92">
        <f t="shared" ref="A92:A102" si="35">A91+1</f>
        <v>131</v>
      </c>
      <c r="D92" s="29"/>
      <c r="E92" s="29"/>
      <c r="F92" s="29" t="str">
        <f>_xlfn.CONCAT("(",FIXED(VLOOKUP($B91,Sheet10!$A:$AZ,11,0), 4),")")</f>
        <v>(0.0204)</v>
      </c>
      <c r="G92" s="29" t="str">
        <f>_xlfn.CONCAT("(",FIXED(VLOOKUP($B91,Sheet10!$A:$AZ,7,0), 4),")")</f>
        <v>(0.0204)</v>
      </c>
      <c r="H92" s="29" t="str">
        <f>_xlfn.CONCAT("(",FIXED(VLOOKUP($B91,Sheet10!$A:$AZ,3,0), 4),")")</f>
        <v>(0.0245)</v>
      </c>
    </row>
    <row r="93" spans="1:8" x14ac:dyDescent="0.25">
      <c r="A93">
        <f t="shared" ref="A93:A103" si="36">A92+2</f>
        <v>133</v>
      </c>
      <c r="B93" t="s">
        <v>165</v>
      </c>
      <c r="D93" s="29"/>
      <c r="E93" s="29"/>
      <c r="F93" s="29"/>
      <c r="G93" s="29" t="str">
        <f>_xlfn.CONCAT(FIXED(VLOOKUP($B93,Sheet10!$A:$AZ,6,0),4),VLOOKUP($B93,Sheet10!$A:$AF,28,0))</f>
        <v>-0.0001</v>
      </c>
      <c r="H93" s="29" t="str">
        <f>_xlfn.CONCAT(FIXED(VLOOKUP($B93,Sheet10!$A:$AZ,2,0),4),VLOOKUP($B93,Sheet10!$A:$AF,27,0))</f>
        <v>0.0011</v>
      </c>
    </row>
    <row r="94" spans="1:8" x14ac:dyDescent="0.25">
      <c r="A94">
        <f t="shared" ref="A94:A104" si="37">A93+1</f>
        <v>134</v>
      </c>
      <c r="D94" s="29"/>
      <c r="E94" s="29"/>
      <c r="F94" s="29"/>
      <c r="G94" s="29" t="str">
        <f>_xlfn.CONCAT("(",FIXED(VLOOKUP($B93,Sheet10!$A:$AZ,7,0), 4),")")</f>
        <v>(0.0108)</v>
      </c>
      <c r="H94" s="29" t="str">
        <f>_xlfn.CONCAT("(",FIXED(VLOOKUP($B93,Sheet10!$A:$AZ,3,0), 4),")")</f>
        <v>(0.0090)</v>
      </c>
    </row>
    <row r="95" spans="1:8" x14ac:dyDescent="0.25">
      <c r="A95">
        <f t="shared" ref="A95:A119" si="38">A94+2</f>
        <v>136</v>
      </c>
      <c r="B95" t="s">
        <v>39</v>
      </c>
      <c r="D95" s="29"/>
      <c r="E95" s="29"/>
      <c r="F95" s="29"/>
      <c r="G95" s="29" t="str">
        <f>_xlfn.CONCAT(FIXED(VLOOKUP($B95,Sheet10!$A:$AZ,6,0),4),VLOOKUP($B95,Sheet10!$A:$AF,28,0))</f>
        <v>-0.0897*</v>
      </c>
      <c r="H95" s="29" t="str">
        <f>_xlfn.CONCAT(FIXED(VLOOKUP($B95,Sheet10!$A:$AZ,2,0),4),VLOOKUP($B95,Sheet10!$A:$AF,27,0))</f>
        <v>-0.0622^</v>
      </c>
    </row>
    <row r="96" spans="1:8" x14ac:dyDescent="0.25">
      <c r="A96">
        <f t="shared" ref="A96:A120" si="39">A95+1</f>
        <v>137</v>
      </c>
      <c r="D96" s="29"/>
      <c r="E96" s="29"/>
      <c r="F96" s="29"/>
      <c r="G96" s="29" t="str">
        <f>_xlfn.CONCAT("(",FIXED(VLOOKUP($B95,Sheet10!$A:$AZ,7,0), 4),")")</f>
        <v>(0.0386)</v>
      </c>
      <c r="H96" s="29" t="str">
        <f>_xlfn.CONCAT("(",FIXED(VLOOKUP($B95,Sheet10!$A:$AZ,3,0), 4),")")</f>
        <v>(0.0302)</v>
      </c>
    </row>
    <row r="97" spans="1:8" x14ac:dyDescent="0.25">
      <c r="A97">
        <f t="shared" ref="A97" si="40">A96+2</f>
        <v>139</v>
      </c>
      <c r="B97" t="s">
        <v>40</v>
      </c>
      <c r="D97" s="29"/>
      <c r="E97" s="29"/>
      <c r="F97" s="29"/>
      <c r="G97" s="29" t="str">
        <f>_xlfn.CONCAT(FIXED(VLOOKUP($B97,Sheet10!$A:$AZ,6,0),4),VLOOKUP($B97,Sheet10!$A:$AF,28,0))</f>
        <v>0.0006</v>
      </c>
      <c r="H97" s="29" t="str">
        <f>_xlfn.CONCAT(FIXED(VLOOKUP($B97,Sheet10!$A:$AZ,2,0),4),VLOOKUP($B97,Sheet10!$A:$AF,27,0))</f>
        <v>-0.0020</v>
      </c>
    </row>
    <row r="98" spans="1:8" x14ac:dyDescent="0.25">
      <c r="A98">
        <f t="shared" ref="A98" si="41">A97+1</f>
        <v>140</v>
      </c>
      <c r="D98" s="29"/>
      <c r="E98" s="29"/>
      <c r="F98" s="29"/>
      <c r="G98" s="29" t="str">
        <f>_xlfn.CONCAT("(",FIXED(VLOOKUP($B97,Sheet10!$A:$AZ,7,0), 4),")")</f>
        <v>(0.0107)</v>
      </c>
      <c r="H98" s="29" t="str">
        <f>_xlfn.CONCAT("(",FIXED(VLOOKUP($B97,Sheet10!$A:$AZ,3,0), 4),")")</f>
        <v>(0.0084)</v>
      </c>
    </row>
    <row r="99" spans="1:8" x14ac:dyDescent="0.25">
      <c r="A99">
        <f t="shared" si="32"/>
        <v>142</v>
      </c>
      <c r="B99" t="s">
        <v>41</v>
      </c>
      <c r="D99" s="29"/>
      <c r="E99" s="29"/>
      <c r="F99" s="29"/>
      <c r="G99" s="29" t="str">
        <f>_xlfn.CONCAT(FIXED(VLOOKUP($B99,Sheet10!$A:$AZ,6,0),4),VLOOKUP($B99,Sheet10!$A:$AF,28,0))</f>
        <v>-0.0080</v>
      </c>
      <c r="H99" s="29" t="str">
        <f>_xlfn.CONCAT(FIXED(VLOOKUP($B99,Sheet10!$A:$AZ,2,0),4),VLOOKUP($B99,Sheet10!$A:$AF,27,0))</f>
        <v>-0.0055</v>
      </c>
    </row>
    <row r="100" spans="1:8" x14ac:dyDescent="0.25">
      <c r="A100">
        <f t="shared" si="33"/>
        <v>143</v>
      </c>
      <c r="D100" s="29"/>
      <c r="E100" s="29"/>
      <c r="F100" s="29"/>
      <c r="G100" s="29" t="str">
        <f>_xlfn.CONCAT("(",FIXED(VLOOKUP($B99,Sheet10!$A:$AZ,7,0), 4),")")</f>
        <v>(0.0101)</v>
      </c>
      <c r="H100" s="29" t="str">
        <f>_xlfn.CONCAT("(",FIXED(VLOOKUP($B99,Sheet10!$A:$AZ,3,0), 4),")")</f>
        <v>(0.0073)</v>
      </c>
    </row>
    <row r="101" spans="1:8" x14ac:dyDescent="0.25">
      <c r="A101">
        <f t="shared" si="34"/>
        <v>145</v>
      </c>
      <c r="B101" t="s">
        <v>174</v>
      </c>
      <c r="D101" s="29"/>
      <c r="E101" s="29"/>
      <c r="F101" s="29"/>
      <c r="G101" s="29" t="str">
        <f>_xlfn.CONCAT(FIXED(VLOOKUP($B101,Sheet10!$A:$AZ,6,0),4),VLOOKUP($B101,Sheet10!$A:$AF,28,0))</f>
        <v>0.0060</v>
      </c>
      <c r="H101" s="29" t="str">
        <f>_xlfn.CONCAT(FIXED(VLOOKUP($B101,Sheet10!$A:$AZ,2,0),4),VLOOKUP($B101,Sheet10!$A:$AF,27,0))</f>
        <v>0.0029</v>
      </c>
    </row>
    <row r="102" spans="1:8" x14ac:dyDescent="0.25">
      <c r="A102">
        <f t="shared" si="35"/>
        <v>146</v>
      </c>
      <c r="D102" s="29"/>
      <c r="E102" s="29"/>
      <c r="F102" s="29"/>
      <c r="G102" s="29" t="str">
        <f>_xlfn.CONCAT("(",FIXED(VLOOKUP($B101,Sheet10!$A:$AZ,7,0), 4),")")</f>
        <v>(0.0146)</v>
      </c>
      <c r="H102" s="29" t="str">
        <f>_xlfn.CONCAT("(",FIXED(VLOOKUP($B101,Sheet10!$A:$AZ,3,0), 4),")")</f>
        <v>(0.0098)</v>
      </c>
    </row>
    <row r="103" spans="1:8" x14ac:dyDescent="0.25">
      <c r="A103">
        <f t="shared" si="36"/>
        <v>148</v>
      </c>
      <c r="B103" t="s">
        <v>175</v>
      </c>
      <c r="D103" s="29"/>
      <c r="E103" s="29"/>
      <c r="F103" s="29"/>
      <c r="G103" s="29" t="str">
        <f>_xlfn.CONCAT(FIXED(VLOOKUP($B103,Sheet10!$A:$AZ,6,0),4),VLOOKUP($B103,Sheet10!$A:$AF,28,0))</f>
        <v>-0.0005</v>
      </c>
      <c r="H103" s="29" t="str">
        <f>_xlfn.CONCAT(FIXED(VLOOKUP($B103,Sheet10!$A:$AZ,2,0),4),VLOOKUP($B103,Sheet10!$A:$AF,27,0))</f>
        <v>-0.0037</v>
      </c>
    </row>
    <row r="104" spans="1:8" x14ac:dyDescent="0.25">
      <c r="A104">
        <f t="shared" si="37"/>
        <v>149</v>
      </c>
      <c r="D104" s="29"/>
      <c r="E104" s="29"/>
      <c r="F104" s="29"/>
      <c r="G104" s="29" t="str">
        <f>_xlfn.CONCAT("(",FIXED(VLOOKUP($B103,Sheet10!$A:$AZ,7,0), 4),")")</f>
        <v>(0.0141)</v>
      </c>
      <c r="H104" s="29" t="str">
        <f>_xlfn.CONCAT("(",FIXED(VLOOKUP($B103,Sheet10!$A:$AZ,3,0), 4),")")</f>
        <v>(0.0104)</v>
      </c>
    </row>
    <row r="105" spans="1:8" x14ac:dyDescent="0.25">
      <c r="A105">
        <f t="shared" si="38"/>
        <v>151</v>
      </c>
      <c r="B105" t="s">
        <v>176</v>
      </c>
      <c r="D105" s="29"/>
      <c r="E105" s="29"/>
      <c r="F105" s="29"/>
      <c r="G105" s="29" t="str">
        <f>_xlfn.CONCAT(FIXED(VLOOKUP($B105,Sheet10!$A:$AZ,6,0),4),VLOOKUP($B105,Sheet10!$A:$AF,28,0))</f>
        <v>0.0162</v>
      </c>
      <c r="H105" s="29" t="str">
        <f>_xlfn.CONCAT(FIXED(VLOOKUP($B105,Sheet10!$A:$AZ,2,0),4),VLOOKUP($B105,Sheet10!$A:$AF,27,0))</f>
        <v>0.0165*</v>
      </c>
    </row>
    <row r="106" spans="1:8" x14ac:dyDescent="0.25">
      <c r="A106">
        <f t="shared" si="39"/>
        <v>152</v>
      </c>
      <c r="D106" s="29"/>
      <c r="E106" s="29"/>
      <c r="F106" s="29"/>
      <c r="G106" s="29" t="str">
        <f>_xlfn.CONCAT("(",FIXED(VLOOKUP($B105,Sheet10!$A:$AZ,7,0), 4),")")</f>
        <v>(0.0110)</v>
      </c>
      <c r="H106" s="29" t="str">
        <f>_xlfn.CONCAT("(",FIXED(VLOOKUP($B105,Sheet10!$A:$AZ,3,0), 4),")")</f>
        <v>(0.0076)</v>
      </c>
    </row>
    <row r="107" spans="1:8" x14ac:dyDescent="0.25">
      <c r="A107">
        <f t="shared" si="38"/>
        <v>154</v>
      </c>
      <c r="B107" t="s">
        <v>53</v>
      </c>
      <c r="D107" s="29"/>
      <c r="E107" s="29"/>
      <c r="F107" s="29"/>
      <c r="G107" s="29"/>
      <c r="H107" s="29" t="str">
        <f>_xlfn.CONCAT(FIXED(VLOOKUP($B107,Sheet10!$A:$AZ,2,0),4),VLOOKUP($B107,Sheet10!$A:$AF,27,0))</f>
        <v>0.0000</v>
      </c>
    </row>
    <row r="108" spans="1:8" x14ac:dyDescent="0.25">
      <c r="A108">
        <f t="shared" si="39"/>
        <v>155</v>
      </c>
      <c r="D108" s="29"/>
      <c r="E108" s="29"/>
      <c r="F108" s="29"/>
      <c r="G108" s="29"/>
      <c r="H108" s="29" t="str">
        <f>_xlfn.CONCAT("(",FIXED(VLOOKUP($B107,Sheet10!$A:$AZ,3,0), 4),")")</f>
        <v>(0.0000)</v>
      </c>
    </row>
    <row r="109" spans="1:8" x14ac:dyDescent="0.25">
      <c r="A109">
        <f t="shared" ref="A109:A122" si="42">A108+2</f>
        <v>157</v>
      </c>
      <c r="B109" t="s">
        <v>54</v>
      </c>
      <c r="D109" s="29"/>
      <c r="E109" s="29"/>
      <c r="F109" s="29"/>
      <c r="G109" s="29"/>
      <c r="H109" s="29" t="str">
        <f>_xlfn.CONCAT(FIXED(VLOOKUP($B109,Sheet10!$A:$AZ,2,0),4),VLOOKUP($B109,Sheet10!$A:$AF,27,0))</f>
        <v>0.0000***</v>
      </c>
    </row>
    <row r="110" spans="1:8" x14ac:dyDescent="0.25">
      <c r="A110">
        <f t="shared" ref="A110:A122" si="43">A109+1</f>
        <v>158</v>
      </c>
      <c r="D110" s="29"/>
      <c r="E110" s="29"/>
      <c r="F110" s="29"/>
      <c r="G110" s="29"/>
      <c r="H110" s="29" t="str">
        <f>_xlfn.CONCAT("(",FIXED(VLOOKUP($B109,Sheet10!$A:$AZ,3,0), 4),")")</f>
        <v>(0.0000)</v>
      </c>
    </row>
    <row r="111" spans="1:8" x14ac:dyDescent="0.25">
      <c r="A111">
        <f t="shared" si="38"/>
        <v>160</v>
      </c>
      <c r="B111" t="s">
        <v>43</v>
      </c>
      <c r="D111" s="29"/>
      <c r="E111" s="29"/>
      <c r="F111" s="29"/>
      <c r="G111" s="29"/>
      <c r="H111" s="29" t="str">
        <f>_xlfn.CONCAT(FIXED(VLOOKUP($B111,Sheet10!$A:$AZ,2,0),4),VLOOKUP($B111,Sheet10!$A:$AF,27,0))</f>
        <v>-0.3949</v>
      </c>
    </row>
    <row r="112" spans="1:8" x14ac:dyDescent="0.25">
      <c r="A112">
        <f t="shared" si="39"/>
        <v>161</v>
      </c>
      <c r="D112" s="29"/>
      <c r="E112" s="29"/>
      <c r="F112" s="29"/>
      <c r="G112" s="29"/>
      <c r="H112" s="29" t="str">
        <f>_xlfn.CONCAT("(",FIXED(VLOOKUP($B111,Sheet10!$A:$AZ,3,0), 4),")")</f>
        <v>(0.2850)</v>
      </c>
    </row>
    <row r="113" spans="1:8" x14ac:dyDescent="0.25">
      <c r="A113">
        <f t="shared" si="42"/>
        <v>163</v>
      </c>
      <c r="B113" t="s">
        <v>44</v>
      </c>
      <c r="D113" s="29"/>
      <c r="E113" s="29"/>
      <c r="F113" s="29"/>
      <c r="G113" s="29"/>
      <c r="H113" s="29" t="str">
        <f>_xlfn.CONCAT(FIXED(VLOOKUP($B113,Sheet10!$A:$AZ,2,0),4),VLOOKUP($B113,Sheet10!$A:$AF,27,0))</f>
        <v>-0.2244**</v>
      </c>
    </row>
    <row r="114" spans="1:8" x14ac:dyDescent="0.25">
      <c r="A114">
        <f t="shared" si="43"/>
        <v>164</v>
      </c>
      <c r="D114" s="29"/>
      <c r="E114" s="29"/>
      <c r="F114" s="29"/>
      <c r="G114" s="29"/>
      <c r="H114" s="29" t="str">
        <f>_xlfn.CONCAT("(",FIXED(VLOOKUP($B113,Sheet10!$A:$AZ,3,0), 4),")")</f>
        <v>(0.0692)</v>
      </c>
    </row>
    <row r="115" spans="1:8" x14ac:dyDescent="0.25">
      <c r="A115">
        <f t="shared" si="38"/>
        <v>166</v>
      </c>
      <c r="B115" t="s">
        <v>45</v>
      </c>
      <c r="D115" s="29"/>
      <c r="E115" s="29"/>
      <c r="F115" s="29"/>
      <c r="G115" s="29"/>
      <c r="H115" s="29" t="str">
        <f>_xlfn.CONCAT(FIXED(VLOOKUP($B115,Sheet10!$A:$AZ,2,0),4),VLOOKUP($B115,Sheet10!$A:$AF,27,0))</f>
        <v>-0.6072***</v>
      </c>
    </row>
    <row r="116" spans="1:8" x14ac:dyDescent="0.25">
      <c r="A116">
        <f t="shared" si="39"/>
        <v>167</v>
      </c>
      <c r="D116" s="29"/>
      <c r="E116" s="29"/>
      <c r="F116" s="29"/>
      <c r="G116" s="29"/>
      <c r="H116" s="29" t="str">
        <f>_xlfn.CONCAT("(",FIXED(VLOOKUP($B115,Sheet10!$A:$AZ,3,0), 4),")")</f>
        <v>(0.1425)</v>
      </c>
    </row>
    <row r="117" spans="1:8" x14ac:dyDescent="0.25">
      <c r="A117">
        <f t="shared" si="42"/>
        <v>169</v>
      </c>
      <c r="B117" t="s">
        <v>48</v>
      </c>
      <c r="D117" s="29"/>
      <c r="E117" s="29"/>
      <c r="F117" s="29"/>
      <c r="G117" s="29"/>
      <c r="H117" s="29" t="str">
        <f>_xlfn.CONCAT(FIXED(VLOOKUP($B117,Sheet10!$A:$AZ,2,0),4),VLOOKUP($B117,Sheet10!$A:$AF,27,0))</f>
        <v>0.1569**</v>
      </c>
    </row>
    <row r="118" spans="1:8" x14ac:dyDescent="0.25">
      <c r="A118">
        <f t="shared" si="43"/>
        <v>170</v>
      </c>
      <c r="D118" s="29"/>
      <c r="E118" s="29"/>
      <c r="F118" s="29"/>
      <c r="G118" s="29"/>
      <c r="H118" s="29" t="str">
        <f>_xlfn.CONCAT("(",FIXED(VLOOKUP($B117,Sheet10!$A:$AZ,3,0), 4),")")</f>
        <v>(0.0403)</v>
      </c>
    </row>
    <row r="119" spans="1:8" x14ac:dyDescent="0.25">
      <c r="A119">
        <f t="shared" si="38"/>
        <v>172</v>
      </c>
      <c r="B119" t="s">
        <v>46</v>
      </c>
      <c r="D119" s="29"/>
      <c r="E119" s="29"/>
      <c r="F119" s="29"/>
      <c r="G119" s="29"/>
      <c r="H119" s="29" t="str">
        <f>_xlfn.CONCAT(FIXED(VLOOKUP($B119,Sheet10!$A:$AZ,2,0),4),VLOOKUP($B119,Sheet10!$A:$AF,27,0))</f>
        <v>-0.7231***</v>
      </c>
    </row>
    <row r="120" spans="1:8" x14ac:dyDescent="0.25">
      <c r="A120">
        <f t="shared" si="39"/>
        <v>173</v>
      </c>
      <c r="D120" s="29"/>
      <c r="E120" s="29"/>
      <c r="F120" s="29"/>
      <c r="G120" s="29"/>
      <c r="H120" s="29" t="str">
        <f>_xlfn.CONCAT("(",FIXED(VLOOKUP($B119,Sheet10!$A:$AZ,3,0), 4),")")</f>
        <v>(0.1106)</v>
      </c>
    </row>
    <row r="121" spans="1:8" x14ac:dyDescent="0.25">
      <c r="A121">
        <f t="shared" si="42"/>
        <v>175</v>
      </c>
      <c r="B121" t="s">
        <v>389</v>
      </c>
      <c r="C121" s="29" t="str">
        <f>_xlfn.CONCAT(FIXED(VLOOKUP($B121,Sheet10!A:$AZ,22,0),4),VLOOKUP($B121,Sheet10!$A:$AF,32,0))</f>
        <v>13.8097</v>
      </c>
      <c r="D121" s="29" t="str">
        <f>_xlfn.CONCAT(FIXED(VLOOKUP($B121,Sheet10!$A:$AZ,18,0),4),VLOOKUP($B121,Sheet10!$A:$AF,31,0))</f>
        <v>13.5458***</v>
      </c>
      <c r="E121" s="29" t="str">
        <f>_xlfn.CONCAT(FIXED(VLOOKUP($B121,Sheet10!$A:$AZ,14,0),4),VLOOKUP($B121,Sheet10!$A:$AF,30,0))</f>
        <v>13.0027***</v>
      </c>
      <c r="F121" s="29" t="str">
        <f>_xlfn.CONCAT(FIXED(VLOOKUP($B121,Sheet10!$A:$AZ,10,0),4),VLOOKUP($B121,Sheet10!$A:$AF,29,0))</f>
        <v>12.7595***</v>
      </c>
      <c r="G121" s="29" t="str">
        <f>_xlfn.CONCAT(FIXED(VLOOKUP($B121,Sheet10!$A:$AZ,6,0),4),VLOOKUP($B121,Sheet10!$A:$AF,28,0))</f>
        <v>-10.3885</v>
      </c>
      <c r="H121" s="29" t="str">
        <f>_xlfn.CONCAT(FIXED(VLOOKUP($B121,Sheet10!$A:$AZ,2,0),4),VLOOKUP($B121,Sheet10!$A:$AF,27,0))</f>
        <v>-0.6437</v>
      </c>
    </row>
    <row r="122" spans="1:8" ht="15.75" thickBot="1" x14ac:dyDescent="0.3">
      <c r="A122">
        <f t="shared" si="43"/>
        <v>176</v>
      </c>
      <c r="C122" s="29" t="str">
        <f>_xlfn.CONCAT("(",FIXED(VLOOKUP($B121,Sheet10!$A:$AZ,23,0), 4),")")</f>
        <v>(0.0801)</v>
      </c>
      <c r="D122" s="29" t="str">
        <f>_xlfn.CONCAT("(",FIXED(VLOOKUP($B121,Sheet10!$A:$AZ,19,0), 4),")")</f>
        <v>(0.0610)</v>
      </c>
      <c r="E122" s="29" t="str">
        <f>_xlfn.CONCAT("(",FIXED(VLOOKUP($B121,Sheet10!$A:$AZ,15,0), 4),")")</f>
        <v>(0.0668)</v>
      </c>
      <c r="F122" s="29" t="str">
        <f>_xlfn.CONCAT("(",FIXED(VLOOKUP($B121,Sheet10!$A:$AZ,11,0), 4),")")</f>
        <v>(0.1205)</v>
      </c>
      <c r="G122" s="29" t="str">
        <f>_xlfn.CONCAT("(",FIXED(VLOOKUP($B121,Sheet10!$A:$AZ,7,0), 4),")")</f>
        <v>(20.0324)</v>
      </c>
      <c r="H122" s="29" t="str">
        <f>_xlfn.CONCAT("(",FIXED(VLOOKUP($B121,Sheet10!$A:$AZ,3,0), 4),")")</f>
        <v>(15.9010)</v>
      </c>
    </row>
    <row r="123" spans="1:8" x14ac:dyDescent="0.25">
      <c r="A123">
        <v>179</v>
      </c>
      <c r="B123" s="26" t="s">
        <v>188</v>
      </c>
      <c r="C123" s="27" t="e">
        <f>VLOOKUP($A123,Sheet2!$A:$G,'Table Two (4)'!C$1,0)</f>
        <v>#REF!</v>
      </c>
      <c r="D123" s="27"/>
      <c r="E123" s="27">
        <f>VLOOKUP($A123,Sheet2!$A:$G,'Table Two (4)'!E$1,0)</f>
        <v>50802</v>
      </c>
      <c r="F123" s="27">
        <f>VLOOKUP($A123,Sheet2!$A:$G,'Table Two (4)'!F$1,0)</f>
        <v>50802</v>
      </c>
      <c r="G123" s="27">
        <f>VLOOKUP($A123,Sheet2!$A:$G,'Table Two (4)'!G$1,0)</f>
        <v>50802</v>
      </c>
      <c r="H123" s="27">
        <f>VLOOKUP($A123,Sheet2!$A:$G,'Table Two (4)'!H$1,0)</f>
        <v>50802</v>
      </c>
    </row>
    <row r="124" spans="1:8" ht="17.25" x14ac:dyDescent="0.25">
      <c r="A124">
        <v>180</v>
      </c>
      <c r="B124" s="28" t="s">
        <v>387</v>
      </c>
      <c r="C124" s="29" t="e">
        <f>VLOOKUP($A124,Sheet2!$A:$G,'Table Two (4)'!C$1,0)</f>
        <v>#REF!</v>
      </c>
      <c r="D124" s="29"/>
      <c r="E124" s="29">
        <f>VLOOKUP($A124,Sheet2!$A:$G,'Table Two (4)'!E$1,0)</f>
        <v>0.63600000000000001</v>
      </c>
      <c r="F124" s="29">
        <f>VLOOKUP($A124,Sheet2!$A:$G,'Table Two (4)'!F$1,0)</f>
        <v>0.71699999999999997</v>
      </c>
      <c r="G124" s="29">
        <f>VLOOKUP($A124,Sheet2!$A:$G,'Table Two (4)'!G$1,0)</f>
        <v>0.78200000000000003</v>
      </c>
      <c r="H124" s="29">
        <f>VLOOKUP($A124,Sheet2!$A:$G,'Table Two (4)'!H$1,0)</f>
        <v>0.80200000000000005</v>
      </c>
    </row>
    <row r="125" spans="1:8" ht="17.25" x14ac:dyDescent="0.25">
      <c r="A125">
        <v>181</v>
      </c>
      <c r="B125" s="28" t="s">
        <v>388</v>
      </c>
      <c r="C125" s="29" t="e">
        <f>VLOOKUP($A125,Sheet2!$A:$G,'Table Two (4)'!C$1,0)</f>
        <v>#REF!</v>
      </c>
      <c r="D125" s="29"/>
      <c r="E125" s="29">
        <f>VLOOKUP($A125,Sheet2!$A:$G,'Table Two (4)'!E$1,0)</f>
        <v>0.63600000000000001</v>
      </c>
      <c r="F125" s="29">
        <f>VLOOKUP($A125,Sheet2!$A:$G,'Table Two (4)'!F$1,0)</f>
        <v>0.71699999999999997</v>
      </c>
      <c r="G125" s="29">
        <f>VLOOKUP($A125,Sheet2!$A:$G,'Table Two (4)'!G$1,0)</f>
        <v>0.78100000000000003</v>
      </c>
      <c r="H125" s="29">
        <f>VLOOKUP($A125,Sheet2!$A:$G,'Table Two (4)'!H$1,0)</f>
        <v>0.80200000000000005</v>
      </c>
    </row>
    <row r="126" spans="1:8" x14ac:dyDescent="0.25">
      <c r="A126">
        <v>182</v>
      </c>
      <c r="B126" t="s">
        <v>365</v>
      </c>
      <c r="C126" s="3" t="e">
        <f>VLOOKUP($A126,Sheet2!$A:$G,'Table Two (4)'!C$1,0)</f>
        <v>#REF!</v>
      </c>
      <c r="E126" s="3" t="str">
        <f>VLOOKUP($A126,Sheet2!$A:$G,'Table Two (4)'!E$1,0)</f>
        <v>0.356 (df = 50780)</v>
      </c>
      <c r="F126" s="3" t="str">
        <f>VLOOKUP($A126,Sheet2!$A:$G,'Table Two (4)'!F$1,0)</f>
        <v>0.315 (df = 50757)</v>
      </c>
      <c r="G126" s="3" t="str">
        <f>VLOOKUP($A126,Sheet2!$A:$G,'Table Two (4)'!G$1,0)</f>
        <v>0.276 (df = 50748)</v>
      </c>
      <c r="H126" s="3" t="str">
        <f>VLOOKUP($A126,Sheet2!$A:$G,'Table Two (4)'!H$1,0)</f>
        <v>0.263 (df = 50743)</v>
      </c>
    </row>
    <row r="127" spans="1:8" ht="15.75" thickBot="1" x14ac:dyDescent="0.3">
      <c r="A127">
        <v>183</v>
      </c>
      <c r="B127" s="30" t="s">
        <v>371</v>
      </c>
      <c r="C127" s="31" t="e">
        <f>VLOOKUP($A127,Sheet2!$A:$G,'Table Two (4)'!C$1,0)</f>
        <v>#REF!</v>
      </c>
      <c r="D127" s="31"/>
      <c r="E127" s="31" t="str">
        <f>VLOOKUP($A127,Sheet2!$A:$G,'Table Two (4)'!E$1,0)</f>
        <v>4,234.002*** (df = 21; 50780)</v>
      </c>
      <c r="F127" s="31" t="str">
        <f>VLOOKUP($A127,Sheet2!$A:$G,'Table Two (4)'!F$1,0)</f>
        <v>2,924.298*** (df = 44; 50757)</v>
      </c>
      <c r="G127" s="31" t="str">
        <f>VLOOKUP($A127,Sheet2!$A:$G,'Table Two (4)'!G$1,0)</f>
        <v>3,425.596*** (df = 53; 50748)</v>
      </c>
      <c r="H127" s="31" t="str">
        <f>VLOOKUP($A127,Sheet2!$A:$G,'Table Two (4)'!H$1,0)</f>
        <v>3,546.647*** (df = 58; 50743)</v>
      </c>
    </row>
    <row r="128" spans="1:8" x14ac:dyDescent="0.25">
      <c r="B128" t="s">
        <v>377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FA6-6F06-468D-83F9-43D84046052E}">
  <dimension ref="A1:R85"/>
  <sheetViews>
    <sheetView workbookViewId="0">
      <selection activeCell="G6" sqref="G6:L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 t="s">
        <v>9</v>
      </c>
      <c r="G2" t="s">
        <v>6</v>
      </c>
      <c r="H2" t="s">
        <v>172</v>
      </c>
      <c r="I2" t="s">
        <v>8</v>
      </c>
      <c r="J2" t="s">
        <v>8</v>
      </c>
      <c r="K2" t="s">
        <v>8</v>
      </c>
      <c r="L2" t="s">
        <v>9</v>
      </c>
      <c r="M2" t="s">
        <v>6</v>
      </c>
      <c r="N2" t="s">
        <v>172</v>
      </c>
      <c r="O2" t="s">
        <v>8</v>
      </c>
      <c r="P2" t="s">
        <v>8</v>
      </c>
      <c r="Q2" t="s">
        <v>9</v>
      </c>
      <c r="R2" t="s">
        <v>9</v>
      </c>
    </row>
    <row r="3" spans="1:18" x14ac:dyDescent="0.25">
      <c r="A3" t="s">
        <v>10</v>
      </c>
      <c r="B3" s="1">
        <v>19252</v>
      </c>
      <c r="C3">
        <v>1.171</v>
      </c>
      <c r="D3">
        <v>0.41599999999999998</v>
      </c>
      <c r="E3">
        <v>1</v>
      </c>
      <c r="F3">
        <v>4</v>
      </c>
      <c r="G3" t="s">
        <v>10</v>
      </c>
      <c r="H3" s="1">
        <v>9556</v>
      </c>
      <c r="I3">
        <v>1.07</v>
      </c>
      <c r="J3">
        <v>0.26100000000000001</v>
      </c>
      <c r="K3">
        <v>1</v>
      </c>
      <c r="L3">
        <v>3</v>
      </c>
      <c r="M3" t="s">
        <v>10</v>
      </c>
      <c r="N3" s="1">
        <v>9696</v>
      </c>
      <c r="O3">
        <v>1.2709999999999999</v>
      </c>
      <c r="P3">
        <v>0.50600000000000001</v>
      </c>
      <c r="Q3">
        <v>1</v>
      </c>
      <c r="R3">
        <v>4</v>
      </c>
    </row>
    <row r="4" spans="1:18" x14ac:dyDescent="0.25">
      <c r="A4" t="s">
        <v>11</v>
      </c>
      <c r="B4" s="1">
        <v>19252</v>
      </c>
      <c r="C4">
        <v>0.504</v>
      </c>
      <c r="D4">
        <v>0.5</v>
      </c>
      <c r="E4">
        <v>0</v>
      </c>
      <c r="F4">
        <v>1</v>
      </c>
      <c r="G4" t="s">
        <v>11</v>
      </c>
      <c r="H4" s="1">
        <v>9556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9696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19252</v>
      </c>
      <c r="C5">
        <v>0.41199999999999998</v>
      </c>
      <c r="D5">
        <v>0.49199999999999999</v>
      </c>
      <c r="E5">
        <v>0</v>
      </c>
      <c r="F5">
        <v>1</v>
      </c>
      <c r="G5" t="s">
        <v>12</v>
      </c>
      <c r="H5" s="1">
        <v>9556</v>
      </c>
      <c r="I5">
        <v>2E-3</v>
      </c>
      <c r="J5">
        <v>4.4999999999999998E-2</v>
      </c>
      <c r="K5">
        <v>0</v>
      </c>
      <c r="L5">
        <v>1</v>
      </c>
      <c r="M5" t="s">
        <v>12</v>
      </c>
      <c r="N5" s="1">
        <v>9696</v>
      </c>
      <c r="O5">
        <v>0.81599999999999995</v>
      </c>
      <c r="P5">
        <v>0.38800000000000001</v>
      </c>
      <c r="Q5">
        <v>0</v>
      </c>
      <c r="R5">
        <v>1</v>
      </c>
    </row>
    <row r="6" spans="1:18" x14ac:dyDescent="0.25">
      <c r="A6" t="s">
        <v>36</v>
      </c>
      <c r="B6" s="1">
        <v>9696</v>
      </c>
      <c r="C6">
        <v>307.05799999999999</v>
      </c>
      <c r="D6">
        <v>548.12</v>
      </c>
      <c r="E6">
        <v>0</v>
      </c>
      <c r="F6" s="1">
        <v>4021</v>
      </c>
      <c r="H6" s="1"/>
      <c r="M6" t="s">
        <v>36</v>
      </c>
      <c r="N6" s="1">
        <v>9696</v>
      </c>
      <c r="O6">
        <v>307.05799999999999</v>
      </c>
      <c r="P6">
        <v>548.12</v>
      </c>
      <c r="Q6">
        <v>0</v>
      </c>
      <c r="R6" s="1">
        <v>4021</v>
      </c>
    </row>
    <row r="7" spans="1:18" x14ac:dyDescent="0.25">
      <c r="A7" t="s">
        <v>13</v>
      </c>
      <c r="B7" s="1">
        <v>19252</v>
      </c>
      <c r="C7">
        <v>2.3620000000000001</v>
      </c>
      <c r="D7">
        <v>1.018</v>
      </c>
      <c r="E7">
        <v>0</v>
      </c>
      <c r="F7">
        <v>17</v>
      </c>
      <c r="G7" t="s">
        <v>13</v>
      </c>
      <c r="H7" s="1">
        <v>9556</v>
      </c>
      <c r="I7">
        <v>2.3690000000000002</v>
      </c>
      <c r="J7">
        <v>0.98499999999999999</v>
      </c>
      <c r="K7">
        <v>0</v>
      </c>
      <c r="L7">
        <v>17</v>
      </c>
      <c r="M7" t="s">
        <v>13</v>
      </c>
      <c r="N7" s="1">
        <v>9696</v>
      </c>
      <c r="O7">
        <v>2.355</v>
      </c>
      <c r="P7">
        <v>1.05</v>
      </c>
      <c r="Q7">
        <v>0</v>
      </c>
      <c r="R7">
        <v>15</v>
      </c>
    </row>
    <row r="8" spans="1:18" x14ac:dyDescent="0.25">
      <c r="A8" t="s">
        <v>14</v>
      </c>
      <c r="B8" s="1">
        <v>19252</v>
      </c>
      <c r="C8">
        <v>0.35499999999999998</v>
      </c>
      <c r="D8">
        <v>0.51900000000000002</v>
      </c>
      <c r="E8">
        <v>0</v>
      </c>
      <c r="F8">
        <v>5</v>
      </c>
      <c r="G8" t="s">
        <v>14</v>
      </c>
      <c r="H8" s="1">
        <v>9556</v>
      </c>
      <c r="I8">
        <v>0.35899999999999999</v>
      </c>
      <c r="J8">
        <v>0.51600000000000001</v>
      </c>
      <c r="K8">
        <v>0</v>
      </c>
      <c r="L8">
        <v>5</v>
      </c>
      <c r="M8" t="s">
        <v>14</v>
      </c>
      <c r="N8" s="1">
        <v>9696</v>
      </c>
      <c r="O8">
        <v>0.35099999999999998</v>
      </c>
      <c r="P8">
        <v>0.52100000000000002</v>
      </c>
      <c r="Q8">
        <v>0</v>
      </c>
      <c r="R8">
        <v>5</v>
      </c>
    </row>
    <row r="9" spans="1:18" x14ac:dyDescent="0.25">
      <c r="A9" t="s">
        <v>15</v>
      </c>
      <c r="B9" s="1">
        <v>19252</v>
      </c>
      <c r="C9">
        <v>3.7360000000000002</v>
      </c>
      <c r="D9">
        <v>1.355</v>
      </c>
      <c r="E9">
        <v>0</v>
      </c>
      <c r="F9">
        <v>25</v>
      </c>
      <c r="G9" t="s">
        <v>15</v>
      </c>
      <c r="H9" s="1">
        <v>9556</v>
      </c>
      <c r="I9">
        <v>3.7919999999999998</v>
      </c>
      <c r="J9">
        <v>1.262</v>
      </c>
      <c r="K9">
        <v>0</v>
      </c>
      <c r="L9">
        <v>18</v>
      </c>
      <c r="M9" t="s">
        <v>15</v>
      </c>
      <c r="N9" s="1">
        <v>9696</v>
      </c>
      <c r="O9">
        <v>3.681</v>
      </c>
      <c r="P9">
        <v>1.4379999999999999</v>
      </c>
      <c r="Q9">
        <v>0</v>
      </c>
      <c r="R9">
        <v>25</v>
      </c>
    </row>
    <row r="10" spans="1:18" x14ac:dyDescent="0.25">
      <c r="A10" t="s">
        <v>16</v>
      </c>
      <c r="B10" s="1">
        <v>19252</v>
      </c>
      <c r="C10">
        <v>40.826000000000001</v>
      </c>
      <c r="D10">
        <v>55.854999999999997</v>
      </c>
      <c r="E10">
        <v>0</v>
      </c>
      <c r="F10">
        <v>739</v>
      </c>
      <c r="G10" t="s">
        <v>16</v>
      </c>
      <c r="H10" s="1">
        <v>9556</v>
      </c>
      <c r="I10">
        <v>51.884999999999998</v>
      </c>
      <c r="J10">
        <v>60.215000000000003</v>
      </c>
      <c r="K10">
        <v>0</v>
      </c>
      <c r="L10">
        <v>739</v>
      </c>
      <c r="M10" t="s">
        <v>16</v>
      </c>
      <c r="N10" s="1">
        <v>9696</v>
      </c>
      <c r="O10">
        <v>29.925999999999998</v>
      </c>
      <c r="P10">
        <v>48.804000000000002</v>
      </c>
      <c r="Q10">
        <v>0</v>
      </c>
      <c r="R10">
        <v>593</v>
      </c>
    </row>
    <row r="11" spans="1:18" x14ac:dyDescent="0.25">
      <c r="A11" t="s">
        <v>164</v>
      </c>
      <c r="B11" s="1">
        <v>19252</v>
      </c>
      <c r="C11" s="2">
        <v>1854.32</v>
      </c>
      <c r="D11">
        <v>945.13400000000001</v>
      </c>
      <c r="E11">
        <v>120</v>
      </c>
      <c r="F11" s="1">
        <v>17408</v>
      </c>
      <c r="G11" t="s">
        <v>164</v>
      </c>
      <c r="H11" s="1">
        <v>9556</v>
      </c>
      <c r="I11" s="2">
        <v>1885.0060000000001</v>
      </c>
      <c r="J11">
        <v>908.51</v>
      </c>
      <c r="K11">
        <v>402</v>
      </c>
      <c r="L11" s="1">
        <v>17408</v>
      </c>
      <c r="M11" t="s">
        <v>164</v>
      </c>
      <c r="N11" s="1">
        <v>9696</v>
      </c>
      <c r="O11" s="2">
        <v>1824.077</v>
      </c>
      <c r="P11">
        <v>978.99699999999996</v>
      </c>
      <c r="Q11">
        <v>120</v>
      </c>
      <c r="R11" s="1">
        <v>16703</v>
      </c>
    </row>
    <row r="12" spans="1:18" x14ac:dyDescent="0.25">
      <c r="A12" t="s">
        <v>17</v>
      </c>
      <c r="B12" s="1">
        <v>19252</v>
      </c>
      <c r="C12">
        <v>316.44299999999998</v>
      </c>
      <c r="D12">
        <v>239.56</v>
      </c>
      <c r="E12">
        <v>0</v>
      </c>
      <c r="F12" s="1">
        <v>4444</v>
      </c>
      <c r="G12" t="s">
        <v>17</v>
      </c>
      <c r="H12" s="1">
        <v>9556</v>
      </c>
      <c r="I12" s="2">
        <v>331.10599999999999</v>
      </c>
      <c r="J12">
        <v>234.506</v>
      </c>
      <c r="K12">
        <v>0</v>
      </c>
      <c r="L12" s="1">
        <v>4444</v>
      </c>
      <c r="M12" t="s">
        <v>17</v>
      </c>
      <c r="N12" s="1">
        <v>9696</v>
      </c>
      <c r="O12">
        <v>301.99299999999999</v>
      </c>
      <c r="P12">
        <v>243.59</v>
      </c>
      <c r="Q12">
        <v>0</v>
      </c>
      <c r="R12" s="1">
        <v>3200</v>
      </c>
    </row>
    <row r="13" spans="1:18" x14ac:dyDescent="0.25">
      <c r="A13" t="s">
        <v>19</v>
      </c>
      <c r="B13" s="1">
        <v>19252</v>
      </c>
      <c r="C13" s="2">
        <v>1284243</v>
      </c>
      <c r="D13" s="2">
        <v>1075804</v>
      </c>
      <c r="E13" s="2">
        <v>85418.51</v>
      </c>
      <c r="F13" s="2">
        <v>23293838</v>
      </c>
      <c r="G13" t="s">
        <v>19</v>
      </c>
      <c r="H13" s="1">
        <v>9556</v>
      </c>
      <c r="I13" s="2">
        <v>1243945</v>
      </c>
      <c r="J13" s="2">
        <v>1048973</v>
      </c>
      <c r="K13" s="2">
        <v>179568.7</v>
      </c>
      <c r="L13" s="1">
        <v>23293838</v>
      </c>
      <c r="M13" t="s">
        <v>19</v>
      </c>
      <c r="N13" s="1">
        <v>9696</v>
      </c>
      <c r="O13" s="2">
        <v>1323959</v>
      </c>
      <c r="P13" s="2">
        <v>1100220</v>
      </c>
      <c r="Q13" s="2">
        <v>85418.51</v>
      </c>
      <c r="R13" s="2">
        <v>22166108</v>
      </c>
    </row>
    <row r="14" spans="1:18" x14ac:dyDescent="0.25">
      <c r="A14" t="s">
        <v>20</v>
      </c>
      <c r="B14" s="1">
        <v>19252</v>
      </c>
      <c r="C14" s="2">
        <v>1271719</v>
      </c>
      <c r="D14" s="2">
        <v>1001145</v>
      </c>
      <c r="E14" s="2">
        <v>85418.51</v>
      </c>
      <c r="F14" s="2">
        <v>22166108</v>
      </c>
      <c r="G14" t="s">
        <v>20</v>
      </c>
      <c r="H14" s="1">
        <v>9556</v>
      </c>
      <c r="I14" s="2">
        <v>1216938</v>
      </c>
      <c r="J14" s="2">
        <v>965674.3</v>
      </c>
      <c r="K14" s="2">
        <v>179568.7</v>
      </c>
      <c r="L14" s="2">
        <v>21058570</v>
      </c>
      <c r="M14" t="s">
        <v>20</v>
      </c>
      <c r="N14" s="1">
        <v>9696</v>
      </c>
      <c r="O14" s="2">
        <v>1325709</v>
      </c>
      <c r="P14" s="2">
        <v>1032123</v>
      </c>
      <c r="Q14" s="2">
        <v>85418.51</v>
      </c>
      <c r="R14" s="2">
        <v>22166108</v>
      </c>
    </row>
    <row r="15" spans="1:18" x14ac:dyDescent="0.25">
      <c r="A15" t="s">
        <v>191</v>
      </c>
      <c r="B15" s="1">
        <v>19252</v>
      </c>
      <c r="C15" s="2">
        <v>10063.25</v>
      </c>
      <c r="D15" s="2">
        <v>126556.3</v>
      </c>
      <c r="E15" s="2">
        <v>-2010000</v>
      </c>
      <c r="F15" s="2">
        <v>6900000</v>
      </c>
      <c r="G15" t="s">
        <v>191</v>
      </c>
      <c r="H15" s="1">
        <v>9556</v>
      </c>
      <c r="I15" s="2">
        <v>22206.400000000001</v>
      </c>
      <c r="J15" s="2">
        <v>100945.60000000001</v>
      </c>
      <c r="K15" s="2">
        <v>-1850000</v>
      </c>
      <c r="L15" s="2">
        <v>2950000</v>
      </c>
      <c r="M15" t="s">
        <v>191</v>
      </c>
      <c r="N15" s="1">
        <v>9696</v>
      </c>
      <c r="O15" s="2">
        <v>-1904.5740000000001</v>
      </c>
      <c r="P15" s="2">
        <v>146533</v>
      </c>
      <c r="Q15" s="2">
        <v>-2010000</v>
      </c>
      <c r="R15" s="2">
        <v>6900000</v>
      </c>
    </row>
    <row r="16" spans="1:18" x14ac:dyDescent="0.25">
      <c r="A16" t="s">
        <v>21</v>
      </c>
      <c r="B16" s="1">
        <v>19252</v>
      </c>
      <c r="C16">
        <v>2.8000000000000001E-2</v>
      </c>
      <c r="D16">
        <v>0.16400000000000001</v>
      </c>
      <c r="E16">
        <v>0</v>
      </c>
      <c r="F16">
        <v>1</v>
      </c>
      <c r="G16" t="s">
        <v>21</v>
      </c>
      <c r="H16" s="1">
        <v>9556</v>
      </c>
      <c r="I16">
        <v>2.7E-2</v>
      </c>
      <c r="J16">
        <v>0.16200000000000001</v>
      </c>
      <c r="K16">
        <v>0</v>
      </c>
      <c r="L16">
        <v>1</v>
      </c>
      <c r="M16" t="s">
        <v>21</v>
      </c>
      <c r="N16" s="1">
        <v>9696</v>
      </c>
      <c r="O16">
        <v>2.8000000000000001E-2</v>
      </c>
      <c r="P16">
        <v>0.16600000000000001</v>
      </c>
      <c r="Q16">
        <v>0</v>
      </c>
      <c r="R16">
        <v>1</v>
      </c>
    </row>
    <row r="17" spans="1:18" x14ac:dyDescent="0.25">
      <c r="A17" t="s">
        <v>22</v>
      </c>
      <c r="B17" s="1">
        <v>19252</v>
      </c>
      <c r="C17">
        <v>4.7E-2</v>
      </c>
      <c r="D17">
        <v>0.21099999999999999</v>
      </c>
      <c r="E17">
        <v>0</v>
      </c>
      <c r="F17">
        <v>1</v>
      </c>
      <c r="G17" t="s">
        <v>22</v>
      </c>
      <c r="H17" s="1">
        <v>9556</v>
      </c>
      <c r="I17">
        <v>4.7E-2</v>
      </c>
      <c r="J17">
        <v>0.21099999999999999</v>
      </c>
      <c r="K17">
        <v>0</v>
      </c>
      <c r="L17">
        <v>1</v>
      </c>
      <c r="M17" t="s">
        <v>22</v>
      </c>
      <c r="N17" s="1">
        <v>9696</v>
      </c>
      <c r="O17">
        <v>4.7E-2</v>
      </c>
      <c r="P17">
        <v>0.21099999999999999</v>
      </c>
      <c r="Q17">
        <v>0</v>
      </c>
      <c r="R17">
        <v>1</v>
      </c>
    </row>
    <row r="18" spans="1:18" x14ac:dyDescent="0.25">
      <c r="A18" t="s">
        <v>23</v>
      </c>
      <c r="B18" s="1">
        <v>19252</v>
      </c>
      <c r="C18">
        <v>1.2E-2</v>
      </c>
      <c r="D18">
        <v>0.111</v>
      </c>
      <c r="E18">
        <v>0</v>
      </c>
      <c r="F18">
        <v>1</v>
      </c>
      <c r="G18" t="s">
        <v>23</v>
      </c>
      <c r="H18" s="1">
        <v>9556</v>
      </c>
      <c r="I18">
        <v>1.2999999999999999E-2</v>
      </c>
      <c r="J18">
        <v>0.115</v>
      </c>
      <c r="K18">
        <v>0</v>
      </c>
      <c r="L18">
        <v>1</v>
      </c>
      <c r="M18" t="s">
        <v>23</v>
      </c>
      <c r="N18" s="1">
        <v>9696</v>
      </c>
      <c r="O18">
        <v>1.0999999999999999E-2</v>
      </c>
      <c r="P18">
        <v>0.106</v>
      </c>
      <c r="Q18">
        <v>0</v>
      </c>
      <c r="R18">
        <v>1</v>
      </c>
    </row>
    <row r="19" spans="1:18" x14ac:dyDescent="0.25">
      <c r="A19" t="s">
        <v>24</v>
      </c>
      <c r="B19" s="1">
        <v>19252</v>
      </c>
      <c r="C19">
        <v>1.7000000000000001E-2</v>
      </c>
      <c r="D19">
        <v>0.13</v>
      </c>
      <c r="E19">
        <v>0</v>
      </c>
      <c r="F19">
        <v>1</v>
      </c>
      <c r="G19" t="s">
        <v>24</v>
      </c>
      <c r="H19" s="1">
        <v>9556</v>
      </c>
      <c r="I19">
        <v>4.0000000000000001E-3</v>
      </c>
      <c r="J19">
        <v>6.3E-2</v>
      </c>
      <c r="K19">
        <v>0</v>
      </c>
      <c r="L19">
        <v>1</v>
      </c>
      <c r="M19" t="s">
        <v>24</v>
      </c>
      <c r="N19" s="1">
        <v>9696</v>
      </c>
      <c r="O19">
        <v>0.03</v>
      </c>
      <c r="P19">
        <v>0.17199999999999999</v>
      </c>
      <c r="Q19">
        <v>0</v>
      </c>
      <c r="R19">
        <v>1</v>
      </c>
    </row>
    <row r="20" spans="1:18" x14ac:dyDescent="0.25">
      <c r="A20" t="s">
        <v>25</v>
      </c>
      <c r="B20" s="1">
        <v>19252</v>
      </c>
      <c r="C20">
        <v>2.1000000000000001E-2</v>
      </c>
      <c r="D20">
        <v>0.14499999999999999</v>
      </c>
      <c r="E20">
        <v>0</v>
      </c>
      <c r="F20">
        <v>1</v>
      </c>
      <c r="G20" t="s">
        <v>25</v>
      </c>
      <c r="H20" s="1">
        <v>9556</v>
      </c>
      <c r="I20">
        <v>1E-3</v>
      </c>
      <c r="J20">
        <v>3.1E-2</v>
      </c>
      <c r="K20">
        <v>0</v>
      </c>
      <c r="L20">
        <v>1</v>
      </c>
      <c r="M20" t="s">
        <v>25</v>
      </c>
      <c r="N20" s="1">
        <v>9696</v>
      </c>
      <c r="O20">
        <v>4.1000000000000002E-2</v>
      </c>
      <c r="P20">
        <v>0.19900000000000001</v>
      </c>
      <c r="Q20">
        <v>0</v>
      </c>
      <c r="R20">
        <v>1</v>
      </c>
    </row>
    <row r="21" spans="1:18" x14ac:dyDescent="0.25">
      <c r="A21" t="s">
        <v>26</v>
      </c>
      <c r="B21" s="1">
        <v>19252</v>
      </c>
      <c r="C21">
        <v>0.03</v>
      </c>
      <c r="D21">
        <v>0.16900000000000001</v>
      </c>
      <c r="E21">
        <v>0</v>
      </c>
      <c r="F21">
        <v>1</v>
      </c>
      <c r="G21" t="s">
        <v>26</v>
      </c>
      <c r="H21" s="1">
        <v>9556</v>
      </c>
      <c r="I21">
        <v>1.4E-2</v>
      </c>
      <c r="J21">
        <v>0.11600000000000001</v>
      </c>
      <c r="K21">
        <v>0</v>
      </c>
      <c r="L21">
        <v>1</v>
      </c>
      <c r="M21" t="s">
        <v>26</v>
      </c>
      <c r="N21" s="1">
        <v>9696</v>
      </c>
      <c r="O21">
        <v>4.4999999999999998E-2</v>
      </c>
      <c r="P21">
        <v>0.20799999999999999</v>
      </c>
      <c r="Q21">
        <v>0</v>
      </c>
      <c r="R21">
        <v>1</v>
      </c>
    </row>
    <row r="22" spans="1:18" x14ac:dyDescent="0.25">
      <c r="A22" t="s">
        <v>27</v>
      </c>
      <c r="B22" s="1">
        <v>19252</v>
      </c>
      <c r="C22">
        <v>1E-3</v>
      </c>
      <c r="D22">
        <v>2.7E-2</v>
      </c>
      <c r="E22">
        <v>0</v>
      </c>
      <c r="F22">
        <v>1</v>
      </c>
      <c r="G22" t="s">
        <v>27</v>
      </c>
      <c r="H22" s="1">
        <v>9556</v>
      </c>
      <c r="I22">
        <v>1E-4</v>
      </c>
      <c r="J22">
        <v>0.01</v>
      </c>
      <c r="K22">
        <v>0</v>
      </c>
      <c r="L22">
        <v>1</v>
      </c>
      <c r="M22" t="s">
        <v>27</v>
      </c>
      <c r="N22" s="1">
        <v>9696</v>
      </c>
      <c r="O22">
        <v>1E-3</v>
      </c>
      <c r="P22">
        <v>3.6999999999999998E-2</v>
      </c>
      <c r="Q22">
        <v>0</v>
      </c>
      <c r="R22">
        <v>1</v>
      </c>
    </row>
    <row r="23" spans="1:18" x14ac:dyDescent="0.25">
      <c r="A23" t="s">
        <v>28</v>
      </c>
      <c r="B23" s="1">
        <v>19252</v>
      </c>
      <c r="C23">
        <v>0.86699999999999999</v>
      </c>
      <c r="D23">
        <v>0.34</v>
      </c>
      <c r="E23">
        <v>0</v>
      </c>
      <c r="F23">
        <v>1</v>
      </c>
      <c r="G23" t="s">
        <v>28</v>
      </c>
      <c r="H23" s="1">
        <v>9556</v>
      </c>
      <c r="I23">
        <v>0.91600000000000004</v>
      </c>
      <c r="J23">
        <v>0.27700000000000002</v>
      </c>
      <c r="K23">
        <v>0</v>
      </c>
      <c r="L23">
        <v>1</v>
      </c>
      <c r="M23" t="s">
        <v>28</v>
      </c>
      <c r="N23" s="1">
        <v>9696</v>
      </c>
      <c r="O23">
        <v>0.81799999999999995</v>
      </c>
      <c r="P23">
        <v>0.38600000000000001</v>
      </c>
      <c r="Q23">
        <v>0</v>
      </c>
      <c r="R23">
        <v>1</v>
      </c>
    </row>
    <row r="24" spans="1:18" x14ac:dyDescent="0.25">
      <c r="A24" t="s">
        <v>29</v>
      </c>
      <c r="B24" s="1">
        <v>19252</v>
      </c>
      <c r="C24">
        <v>1.6E-2</v>
      </c>
      <c r="D24">
        <v>0.125</v>
      </c>
      <c r="E24">
        <v>0</v>
      </c>
      <c r="F24">
        <v>1</v>
      </c>
      <c r="G24" t="s">
        <v>29</v>
      </c>
      <c r="H24" s="1">
        <v>9556</v>
      </c>
      <c r="I24">
        <v>1.7000000000000001E-2</v>
      </c>
      <c r="J24">
        <v>0.128</v>
      </c>
      <c r="K24">
        <v>0</v>
      </c>
      <c r="L24">
        <v>1</v>
      </c>
      <c r="M24" t="s">
        <v>29</v>
      </c>
      <c r="N24" s="1">
        <v>9696</v>
      </c>
      <c r="O24">
        <v>1.4999999999999999E-2</v>
      </c>
      <c r="P24">
        <v>0.122</v>
      </c>
      <c r="Q24">
        <v>0</v>
      </c>
      <c r="R24">
        <v>1</v>
      </c>
    </row>
    <row r="25" spans="1:18" x14ac:dyDescent="0.25">
      <c r="A25" t="s">
        <v>30</v>
      </c>
      <c r="B25" s="1">
        <v>19252</v>
      </c>
      <c r="C25">
        <v>4.2000000000000003E-2</v>
      </c>
      <c r="D25">
        <v>0.2</v>
      </c>
      <c r="E25">
        <v>0</v>
      </c>
      <c r="F25">
        <v>1</v>
      </c>
      <c r="G25" t="s">
        <v>30</v>
      </c>
      <c r="H25" s="1">
        <v>9556</v>
      </c>
      <c r="I25">
        <v>3.9E-2</v>
      </c>
      <c r="J25">
        <v>0.19400000000000001</v>
      </c>
      <c r="K25">
        <v>0</v>
      </c>
      <c r="L25">
        <v>1</v>
      </c>
      <c r="M25" t="s">
        <v>30</v>
      </c>
      <c r="N25" s="1">
        <v>9696</v>
      </c>
      <c r="O25">
        <v>4.4999999999999998E-2</v>
      </c>
      <c r="P25">
        <v>0.20599999999999999</v>
      </c>
      <c r="Q25">
        <v>0</v>
      </c>
      <c r="R25">
        <v>1</v>
      </c>
    </row>
    <row r="26" spans="1:18" x14ac:dyDescent="0.25">
      <c r="A26" t="s">
        <v>31</v>
      </c>
      <c r="B26" s="1">
        <v>19252</v>
      </c>
      <c r="C26">
        <v>8.9999999999999993E-3</v>
      </c>
      <c r="D26">
        <v>9.5000000000000001E-2</v>
      </c>
      <c r="E26">
        <v>0</v>
      </c>
      <c r="F26">
        <v>1</v>
      </c>
      <c r="G26" t="s">
        <v>31</v>
      </c>
      <c r="H26" s="1">
        <v>9556</v>
      </c>
      <c r="I26">
        <v>2E-3</v>
      </c>
      <c r="J26">
        <v>4.9000000000000002E-2</v>
      </c>
      <c r="K26">
        <v>0</v>
      </c>
      <c r="L26">
        <v>1</v>
      </c>
      <c r="M26" t="s">
        <v>31</v>
      </c>
      <c r="N26" s="1">
        <v>9696</v>
      </c>
      <c r="O26">
        <v>1.6E-2</v>
      </c>
      <c r="P26">
        <v>0.124</v>
      </c>
      <c r="Q26">
        <v>0</v>
      </c>
      <c r="R26">
        <v>1</v>
      </c>
    </row>
    <row r="27" spans="1:18" x14ac:dyDescent="0.25">
      <c r="A27" t="s">
        <v>32</v>
      </c>
      <c r="B27" s="1">
        <v>19252</v>
      </c>
      <c r="C27">
        <v>0.93</v>
      </c>
      <c r="D27">
        <v>0.255</v>
      </c>
      <c r="E27">
        <v>0</v>
      </c>
      <c r="F27">
        <v>1</v>
      </c>
      <c r="G27" t="s">
        <v>32</v>
      </c>
      <c r="H27" s="1">
        <v>9556</v>
      </c>
      <c r="I27">
        <v>0.97899999999999998</v>
      </c>
      <c r="J27">
        <v>0.14399999999999999</v>
      </c>
      <c r="K27">
        <v>0</v>
      </c>
      <c r="L27">
        <v>1</v>
      </c>
      <c r="M27" t="s">
        <v>32</v>
      </c>
      <c r="N27" s="1">
        <v>9696</v>
      </c>
      <c r="O27">
        <v>0.88200000000000001</v>
      </c>
      <c r="P27">
        <v>0.32300000000000001</v>
      </c>
      <c r="Q27">
        <v>0</v>
      </c>
      <c r="R27">
        <v>1</v>
      </c>
    </row>
    <row r="28" spans="1:18" x14ac:dyDescent="0.25">
      <c r="A28" t="s">
        <v>33</v>
      </c>
      <c r="B28" s="1">
        <v>19252</v>
      </c>
      <c r="C28">
        <v>42.128</v>
      </c>
      <c r="D28">
        <v>21.824999999999999</v>
      </c>
      <c r="E28">
        <v>0</v>
      </c>
      <c r="F28">
        <v>123</v>
      </c>
      <c r="G28" t="s">
        <v>33</v>
      </c>
      <c r="H28" s="1">
        <v>9556</v>
      </c>
      <c r="I28">
        <v>40.780999999999999</v>
      </c>
      <c r="J28">
        <v>21.673999999999999</v>
      </c>
      <c r="K28">
        <v>0</v>
      </c>
      <c r="L28">
        <v>112</v>
      </c>
      <c r="M28" t="s">
        <v>33</v>
      </c>
      <c r="N28" s="1">
        <v>9696</v>
      </c>
      <c r="O28">
        <v>43.456000000000003</v>
      </c>
      <c r="P28">
        <v>21.893000000000001</v>
      </c>
      <c r="Q28">
        <v>0</v>
      </c>
      <c r="R28">
        <v>123</v>
      </c>
    </row>
    <row r="29" spans="1:18" x14ac:dyDescent="0.25">
      <c r="A29" t="s">
        <v>34</v>
      </c>
      <c r="B29" s="1">
        <v>19252</v>
      </c>
      <c r="C29">
        <v>2.2509999999999999</v>
      </c>
      <c r="D29">
        <v>1.944</v>
      </c>
      <c r="E29">
        <v>0</v>
      </c>
      <c r="F29">
        <v>15.129</v>
      </c>
      <c r="G29" t="s">
        <v>34</v>
      </c>
      <c r="H29" s="1">
        <v>9556</v>
      </c>
      <c r="I29">
        <v>2.133</v>
      </c>
      <c r="J29">
        <v>1.869</v>
      </c>
      <c r="K29">
        <v>0</v>
      </c>
      <c r="L29">
        <v>12.544</v>
      </c>
      <c r="M29" t="s">
        <v>34</v>
      </c>
      <c r="N29" s="1">
        <v>9696</v>
      </c>
      <c r="O29">
        <v>2.3679999999999999</v>
      </c>
      <c r="P29">
        <v>2.0089999999999999</v>
      </c>
      <c r="Q29">
        <v>0</v>
      </c>
      <c r="R29">
        <v>15.129</v>
      </c>
    </row>
    <row r="30" spans="1:18" x14ac:dyDescent="0.25">
      <c r="A30" t="s">
        <v>35</v>
      </c>
      <c r="B30" s="1">
        <v>19252</v>
      </c>
      <c r="C30" s="2">
        <v>5.3380000000000001</v>
      </c>
      <c r="D30" s="2">
        <v>12.978</v>
      </c>
      <c r="E30">
        <v>0</v>
      </c>
      <c r="F30" s="1">
        <v>94</v>
      </c>
      <c r="G30" t="s">
        <v>35</v>
      </c>
      <c r="H30" s="1">
        <v>9556</v>
      </c>
      <c r="I30">
        <v>5.2850000000000001</v>
      </c>
      <c r="J30">
        <v>12.923999999999999</v>
      </c>
      <c r="K30">
        <v>0</v>
      </c>
      <c r="L30">
        <v>88</v>
      </c>
      <c r="M30" t="s">
        <v>35</v>
      </c>
      <c r="N30" s="1">
        <v>9696</v>
      </c>
      <c r="O30" s="2">
        <v>5.3890000000000002</v>
      </c>
      <c r="P30" s="2">
        <v>13.031000000000001</v>
      </c>
      <c r="Q30">
        <v>0</v>
      </c>
      <c r="R30" s="1">
        <v>94</v>
      </c>
    </row>
    <row r="31" spans="1:18" x14ac:dyDescent="0.25">
      <c r="A31" t="s">
        <v>18</v>
      </c>
      <c r="B31" s="1">
        <v>19252</v>
      </c>
      <c r="C31" s="2">
        <v>2078.0940000000001</v>
      </c>
      <c r="D31" s="2">
        <v>1146.1410000000001</v>
      </c>
      <c r="E31">
        <v>175</v>
      </c>
      <c r="F31" s="1">
        <v>23350</v>
      </c>
      <c r="G31" t="s">
        <v>18</v>
      </c>
      <c r="H31" s="1">
        <v>9556</v>
      </c>
      <c r="I31" s="2">
        <v>2113.0140000000001</v>
      </c>
      <c r="J31" s="2">
        <v>1110.2739999999999</v>
      </c>
      <c r="K31">
        <v>402</v>
      </c>
      <c r="L31" s="1">
        <v>23350</v>
      </c>
      <c r="M31" t="s">
        <v>18</v>
      </c>
      <c r="N31" s="1">
        <v>9696</v>
      </c>
      <c r="O31" s="2">
        <v>2043.6780000000001</v>
      </c>
      <c r="P31" s="2">
        <v>1179.47</v>
      </c>
      <c r="Q31">
        <v>175</v>
      </c>
      <c r="R31" s="1">
        <v>18919</v>
      </c>
    </row>
    <row r="32" spans="1:18" x14ac:dyDescent="0.25">
      <c r="A32" t="s">
        <v>37</v>
      </c>
      <c r="B32" s="1">
        <v>19252</v>
      </c>
      <c r="C32">
        <v>0.41</v>
      </c>
      <c r="D32">
        <v>2.1379999999999999</v>
      </c>
      <c r="E32">
        <v>1.4E-2</v>
      </c>
      <c r="F32">
        <v>128.91800000000001</v>
      </c>
      <c r="G32" t="s">
        <v>37</v>
      </c>
      <c r="H32" s="1">
        <v>9556</v>
      </c>
      <c r="I32">
        <v>0.219</v>
      </c>
      <c r="J32">
        <v>1.37</v>
      </c>
      <c r="K32">
        <v>1.4E-2</v>
      </c>
      <c r="L32">
        <v>128.91800000000001</v>
      </c>
      <c r="M32" t="s">
        <v>37</v>
      </c>
      <c r="N32" s="1">
        <v>9696</v>
      </c>
      <c r="O32">
        <v>0.59899999999999998</v>
      </c>
      <c r="P32">
        <v>2.6739999999999999</v>
      </c>
      <c r="Q32">
        <v>1.4E-2</v>
      </c>
      <c r="R32">
        <v>111.96899999999999</v>
      </c>
    </row>
    <row r="33" spans="1:18" x14ac:dyDescent="0.25">
      <c r="A33" t="s">
        <v>165</v>
      </c>
      <c r="B33" s="1">
        <v>19252</v>
      </c>
      <c r="C33">
        <v>2.4550000000000001</v>
      </c>
      <c r="D33">
        <v>2.544</v>
      </c>
      <c r="E33">
        <v>0</v>
      </c>
      <c r="F33">
        <v>13.552</v>
      </c>
      <c r="G33" t="s">
        <v>165</v>
      </c>
      <c r="H33" s="1">
        <v>9556</v>
      </c>
      <c r="I33">
        <v>2.5499999999999998</v>
      </c>
      <c r="J33">
        <v>2.593</v>
      </c>
      <c r="K33">
        <v>0</v>
      </c>
      <c r="L33">
        <v>13.552</v>
      </c>
      <c r="M33" t="s">
        <v>165</v>
      </c>
      <c r="N33" s="1">
        <v>9696</v>
      </c>
      <c r="O33">
        <v>2.3610000000000002</v>
      </c>
      <c r="P33">
        <v>2.4910000000000001</v>
      </c>
      <c r="Q33">
        <v>0</v>
      </c>
      <c r="R33">
        <v>13.477</v>
      </c>
    </row>
    <row r="34" spans="1:18" x14ac:dyDescent="0.25">
      <c r="A34" t="s">
        <v>39</v>
      </c>
      <c r="B34" s="1">
        <v>19252</v>
      </c>
      <c r="C34">
        <v>0.51900000000000002</v>
      </c>
      <c r="D34">
        <v>0.33200000000000002</v>
      </c>
      <c r="E34">
        <v>0</v>
      </c>
      <c r="F34">
        <v>3.56</v>
      </c>
      <c r="G34" t="s">
        <v>39</v>
      </c>
      <c r="H34" s="1">
        <v>9556</v>
      </c>
      <c r="I34">
        <v>0.53100000000000003</v>
      </c>
      <c r="J34">
        <v>0.32800000000000001</v>
      </c>
      <c r="K34">
        <v>0</v>
      </c>
      <c r="L34">
        <v>3.302</v>
      </c>
      <c r="M34" t="s">
        <v>39</v>
      </c>
      <c r="N34" s="1">
        <v>9696</v>
      </c>
      <c r="O34">
        <v>0.50800000000000001</v>
      </c>
      <c r="P34">
        <v>0.33500000000000002</v>
      </c>
      <c r="Q34">
        <v>0</v>
      </c>
      <c r="R34">
        <v>3.56</v>
      </c>
    </row>
    <row r="35" spans="1:18" x14ac:dyDescent="0.25">
      <c r="A35" t="s">
        <v>40</v>
      </c>
      <c r="B35" s="1">
        <v>19252</v>
      </c>
      <c r="C35">
        <v>4.9870000000000001</v>
      </c>
      <c r="D35">
        <v>4.1340000000000003</v>
      </c>
      <c r="E35">
        <v>0.01</v>
      </c>
      <c r="F35">
        <v>20.997</v>
      </c>
      <c r="G35" t="s">
        <v>40</v>
      </c>
      <c r="H35" s="1">
        <v>9556</v>
      </c>
      <c r="I35">
        <v>5.0209999999999999</v>
      </c>
      <c r="J35">
        <v>4.0910000000000002</v>
      </c>
      <c r="K35">
        <v>2.1999999999999999E-2</v>
      </c>
      <c r="L35">
        <v>20.997</v>
      </c>
      <c r="M35" t="s">
        <v>40</v>
      </c>
      <c r="N35" s="1">
        <v>9696</v>
      </c>
      <c r="O35">
        <v>4.9530000000000003</v>
      </c>
      <c r="P35">
        <v>4.1749999999999998</v>
      </c>
      <c r="Q35">
        <v>0.01</v>
      </c>
      <c r="R35">
        <v>20.927</v>
      </c>
    </row>
    <row r="36" spans="1:18" x14ac:dyDescent="0.25">
      <c r="A36" t="s">
        <v>41</v>
      </c>
      <c r="B36" s="1">
        <v>19252</v>
      </c>
      <c r="C36">
        <v>10.917999999999999</v>
      </c>
      <c r="D36">
        <v>5.6139999999999999</v>
      </c>
      <c r="E36">
        <v>0.99299999999999999</v>
      </c>
      <c r="F36">
        <v>30.986000000000001</v>
      </c>
      <c r="G36" t="s">
        <v>41</v>
      </c>
      <c r="H36" s="1">
        <v>9556</v>
      </c>
      <c r="I36">
        <v>11.115</v>
      </c>
      <c r="J36">
        <v>5.5650000000000004</v>
      </c>
      <c r="K36">
        <v>1.2210000000000001</v>
      </c>
      <c r="L36">
        <v>30.003</v>
      </c>
      <c r="M36" t="s">
        <v>41</v>
      </c>
      <c r="N36" s="1">
        <v>9696</v>
      </c>
      <c r="O36">
        <v>10.725</v>
      </c>
      <c r="P36">
        <v>5.6550000000000002</v>
      </c>
      <c r="Q36">
        <v>0.99299999999999999</v>
      </c>
      <c r="R36">
        <v>30.986000000000001</v>
      </c>
    </row>
    <row r="37" spans="1:18" x14ac:dyDescent="0.25">
      <c r="A37" t="s">
        <v>174</v>
      </c>
      <c r="B37" s="1">
        <v>19252</v>
      </c>
      <c r="C37">
        <v>1.0209999999999999</v>
      </c>
      <c r="D37">
        <v>1.6040000000000001</v>
      </c>
      <c r="E37">
        <v>1.6E-2</v>
      </c>
      <c r="F37">
        <v>196.49</v>
      </c>
      <c r="G37" t="s">
        <v>174</v>
      </c>
      <c r="H37" s="1">
        <v>9556</v>
      </c>
      <c r="I37">
        <v>1.0029999999999999</v>
      </c>
      <c r="J37">
        <v>0.73299999999999998</v>
      </c>
      <c r="K37">
        <v>2.5999999999999999E-2</v>
      </c>
      <c r="L37">
        <v>7.1159999999999997</v>
      </c>
      <c r="M37" t="s">
        <v>174</v>
      </c>
      <c r="N37" s="1">
        <v>9696</v>
      </c>
      <c r="O37">
        <v>1.038</v>
      </c>
      <c r="P37">
        <v>2.1389999999999998</v>
      </c>
      <c r="Q37">
        <v>1.6E-2</v>
      </c>
      <c r="R37">
        <v>196.49</v>
      </c>
    </row>
    <row r="38" spans="1:18" x14ac:dyDescent="0.25">
      <c r="A38" t="s">
        <v>175</v>
      </c>
      <c r="B38" s="1">
        <v>19252</v>
      </c>
      <c r="C38">
        <v>2.4540000000000002</v>
      </c>
      <c r="D38">
        <v>1.8149999999999999</v>
      </c>
      <c r="E38">
        <v>3.6999999999999998E-2</v>
      </c>
      <c r="F38">
        <v>17.684000000000001</v>
      </c>
      <c r="G38" t="s">
        <v>175</v>
      </c>
      <c r="H38" s="1">
        <v>9556</v>
      </c>
      <c r="I38">
        <v>2.4830000000000001</v>
      </c>
      <c r="J38">
        <v>1.8160000000000001</v>
      </c>
      <c r="K38">
        <v>4.2999999999999997E-2</v>
      </c>
      <c r="L38">
        <v>17.684000000000001</v>
      </c>
      <c r="M38" t="s">
        <v>175</v>
      </c>
      <c r="N38" s="1">
        <v>9696</v>
      </c>
      <c r="O38">
        <v>2.4249999999999998</v>
      </c>
      <c r="P38">
        <v>1.8140000000000001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19252</v>
      </c>
      <c r="C39">
        <v>2.4969999999999999</v>
      </c>
      <c r="D39">
        <v>1.722</v>
      </c>
      <c r="E39">
        <v>3.4000000000000002E-2</v>
      </c>
      <c r="F39">
        <v>17.684000000000001</v>
      </c>
      <c r="G39" t="s">
        <v>176</v>
      </c>
      <c r="H39" s="1">
        <v>9556</v>
      </c>
      <c r="I39">
        <v>2.5</v>
      </c>
      <c r="J39">
        <v>1.71</v>
      </c>
      <c r="K39">
        <v>4.8000000000000001E-2</v>
      </c>
      <c r="L39">
        <v>17.684000000000001</v>
      </c>
      <c r="M39" t="s">
        <v>176</v>
      </c>
      <c r="N39" s="1">
        <v>9696</v>
      </c>
      <c r="O39">
        <v>2.4929999999999999</v>
      </c>
      <c r="P39">
        <v>1.7330000000000001</v>
      </c>
      <c r="Q39">
        <v>3.4000000000000002E-2</v>
      </c>
      <c r="R39">
        <v>17.655000000000001</v>
      </c>
    </row>
    <row r="40" spans="1:18" x14ac:dyDescent="0.25">
      <c r="A40" t="s">
        <v>42</v>
      </c>
      <c r="B40" s="1">
        <v>19252</v>
      </c>
      <c r="C40">
        <v>0.21099999999999999</v>
      </c>
      <c r="D40">
        <v>0.16200000000000001</v>
      </c>
      <c r="E40">
        <v>0</v>
      </c>
      <c r="F40">
        <v>0.85</v>
      </c>
      <c r="G40" t="s">
        <v>42</v>
      </c>
      <c r="H40" s="1">
        <v>9556</v>
      </c>
      <c r="I40">
        <v>0.20399999999999999</v>
      </c>
      <c r="J40">
        <v>0.158</v>
      </c>
      <c r="K40">
        <v>0</v>
      </c>
      <c r="L40">
        <v>0.85</v>
      </c>
      <c r="M40" t="s">
        <v>42</v>
      </c>
      <c r="N40" s="1">
        <v>9696</v>
      </c>
      <c r="O40">
        <v>0.217</v>
      </c>
      <c r="P40">
        <v>0.16600000000000001</v>
      </c>
      <c r="Q40">
        <v>0</v>
      </c>
      <c r="R40">
        <v>0.85</v>
      </c>
    </row>
    <row r="41" spans="1:18" x14ac:dyDescent="0.25">
      <c r="A41" t="s">
        <v>43</v>
      </c>
      <c r="B41" s="1">
        <v>19252</v>
      </c>
      <c r="C41">
        <v>1.7000000000000001E-2</v>
      </c>
      <c r="D41">
        <v>3.2000000000000001E-2</v>
      </c>
      <c r="E41">
        <v>0</v>
      </c>
      <c r="F41">
        <v>0.26100000000000001</v>
      </c>
      <c r="G41" t="s">
        <v>43</v>
      </c>
      <c r="H41" s="1">
        <v>9556</v>
      </c>
      <c r="I41">
        <v>1.6E-2</v>
      </c>
      <c r="J41">
        <v>3.1E-2</v>
      </c>
      <c r="K41">
        <v>0</v>
      </c>
      <c r="L41">
        <v>0.26100000000000001</v>
      </c>
      <c r="M41" t="s">
        <v>43</v>
      </c>
      <c r="N41" s="1">
        <v>9696</v>
      </c>
      <c r="O41">
        <v>1.7000000000000001E-2</v>
      </c>
      <c r="P41">
        <v>3.2000000000000001E-2</v>
      </c>
      <c r="Q41">
        <v>0</v>
      </c>
      <c r="R41">
        <v>0.26100000000000001</v>
      </c>
    </row>
    <row r="42" spans="1:18" x14ac:dyDescent="0.25">
      <c r="A42" t="s">
        <v>44</v>
      </c>
      <c r="B42" s="1">
        <v>19252</v>
      </c>
      <c r="C42">
        <v>0.42499999999999999</v>
      </c>
      <c r="D42">
        <v>0.20100000000000001</v>
      </c>
      <c r="E42">
        <v>0</v>
      </c>
      <c r="F42">
        <v>1</v>
      </c>
      <c r="G42" t="s">
        <v>44</v>
      </c>
      <c r="H42" s="1">
        <v>9556</v>
      </c>
      <c r="I42">
        <v>0.43</v>
      </c>
      <c r="J42">
        <v>0.20100000000000001</v>
      </c>
      <c r="K42">
        <v>2.0000000000000001E-4</v>
      </c>
      <c r="L42">
        <v>0.95699999999999996</v>
      </c>
      <c r="M42" t="s">
        <v>44</v>
      </c>
      <c r="N42" s="1">
        <v>9696</v>
      </c>
      <c r="O42">
        <v>0.42</v>
      </c>
      <c r="P42">
        <v>0.20100000000000001</v>
      </c>
      <c r="Q42">
        <v>0</v>
      </c>
      <c r="R42">
        <v>1</v>
      </c>
    </row>
    <row r="43" spans="1:18" x14ac:dyDescent="0.25">
      <c r="A43" t="s">
        <v>45</v>
      </c>
      <c r="B43" s="1">
        <v>19252</v>
      </c>
      <c r="C43">
        <v>8.2000000000000003E-2</v>
      </c>
      <c r="D43">
        <v>0.114</v>
      </c>
      <c r="E43">
        <v>0</v>
      </c>
      <c r="F43">
        <v>0.69499999999999995</v>
      </c>
      <c r="G43" t="s">
        <v>45</v>
      </c>
      <c r="H43" s="1">
        <v>9556</v>
      </c>
      <c r="I43">
        <v>8.2000000000000003E-2</v>
      </c>
      <c r="J43">
        <v>0.112</v>
      </c>
      <c r="K43">
        <v>0</v>
      </c>
      <c r="L43">
        <v>0.69499999999999995</v>
      </c>
      <c r="M43" t="s">
        <v>45</v>
      </c>
      <c r="N43" s="1">
        <v>9696</v>
      </c>
      <c r="O43">
        <v>8.1000000000000003E-2</v>
      </c>
      <c r="P43">
        <v>0.115</v>
      </c>
      <c r="Q43">
        <v>0</v>
      </c>
      <c r="R43">
        <v>0.69499999999999995</v>
      </c>
    </row>
    <row r="44" spans="1:18" x14ac:dyDescent="0.25">
      <c r="A44" t="s">
        <v>46</v>
      </c>
      <c r="B44" s="1">
        <v>19252</v>
      </c>
      <c r="C44">
        <v>0.93300000000000005</v>
      </c>
      <c r="D44">
        <v>9.2999999999999999E-2</v>
      </c>
      <c r="E44">
        <v>4.0000000000000002E-4</v>
      </c>
      <c r="F44">
        <v>1</v>
      </c>
      <c r="G44" t="s">
        <v>46</v>
      </c>
      <c r="H44" s="1">
        <v>9556</v>
      </c>
      <c r="I44">
        <v>0.93700000000000006</v>
      </c>
      <c r="J44">
        <v>8.5999999999999993E-2</v>
      </c>
      <c r="K44">
        <v>4.0000000000000002E-4</v>
      </c>
      <c r="L44">
        <v>1</v>
      </c>
      <c r="M44" t="s">
        <v>46</v>
      </c>
      <c r="N44" s="1">
        <v>9696</v>
      </c>
      <c r="O44">
        <v>0.92800000000000005</v>
      </c>
      <c r="P44">
        <v>9.9000000000000005E-2</v>
      </c>
      <c r="Q44">
        <v>0.107</v>
      </c>
      <c r="R44">
        <v>1</v>
      </c>
    </row>
    <row r="45" spans="1:18" x14ac:dyDescent="0.25">
      <c r="A45" t="s">
        <v>47</v>
      </c>
      <c r="B45" s="1">
        <v>19252</v>
      </c>
      <c r="C45">
        <v>6.6000000000000003E-2</v>
      </c>
      <c r="D45">
        <v>8.6999999999999994E-2</v>
      </c>
      <c r="E45">
        <v>0</v>
      </c>
      <c r="F45">
        <v>0.89300000000000002</v>
      </c>
      <c r="G45" t="s">
        <v>47</v>
      </c>
      <c r="H45" s="1">
        <v>9556</v>
      </c>
      <c r="I45">
        <v>6.0999999999999999E-2</v>
      </c>
      <c r="J45">
        <v>0.08</v>
      </c>
      <c r="K45">
        <v>0</v>
      </c>
      <c r="L45">
        <v>0.89300000000000002</v>
      </c>
      <c r="M45" t="s">
        <v>47</v>
      </c>
      <c r="N45" s="1">
        <v>9696</v>
      </c>
      <c r="O45">
        <v>7.0000000000000007E-2</v>
      </c>
      <c r="P45">
        <v>9.4E-2</v>
      </c>
      <c r="Q45">
        <v>0</v>
      </c>
      <c r="R45">
        <v>0.89300000000000002</v>
      </c>
    </row>
    <row r="46" spans="1:18" x14ac:dyDescent="0.25">
      <c r="A46" t="s">
        <v>48</v>
      </c>
      <c r="B46" s="1">
        <v>19252</v>
      </c>
      <c r="C46" s="2">
        <v>0.753</v>
      </c>
      <c r="D46" s="2">
        <v>0.18</v>
      </c>
      <c r="E46" s="2">
        <v>0</v>
      </c>
      <c r="F46" s="2">
        <v>1</v>
      </c>
      <c r="G46" t="s">
        <v>48</v>
      </c>
      <c r="H46" s="1">
        <v>9556</v>
      </c>
      <c r="I46">
        <v>0.76700000000000002</v>
      </c>
      <c r="J46">
        <v>0.16900000000000001</v>
      </c>
      <c r="K46">
        <v>4.0000000000000002E-4</v>
      </c>
      <c r="L46">
        <v>1</v>
      </c>
      <c r="M46" t="s">
        <v>48</v>
      </c>
      <c r="N46" s="1">
        <v>9696</v>
      </c>
      <c r="O46" s="2">
        <v>0.73899999999999999</v>
      </c>
      <c r="P46" s="2">
        <v>0.188</v>
      </c>
      <c r="Q46" s="2">
        <v>0</v>
      </c>
      <c r="R46" s="2">
        <v>1</v>
      </c>
    </row>
    <row r="47" spans="1:18" x14ac:dyDescent="0.25">
      <c r="A47" t="s">
        <v>49</v>
      </c>
      <c r="B47" s="1">
        <v>19252</v>
      </c>
      <c r="C47" s="2">
        <v>0.246</v>
      </c>
      <c r="D47" s="2">
        <v>0.17799999999999999</v>
      </c>
      <c r="E47" s="2">
        <v>0</v>
      </c>
      <c r="F47" s="2">
        <v>1</v>
      </c>
      <c r="G47" t="s">
        <v>49</v>
      </c>
      <c r="H47" s="1">
        <v>9556</v>
      </c>
      <c r="I47" s="2">
        <v>0.23200000000000001</v>
      </c>
      <c r="J47" s="2">
        <v>0.16800000000000001</v>
      </c>
      <c r="K47" s="2">
        <v>0</v>
      </c>
      <c r="L47" s="2">
        <v>0.98599999999999999</v>
      </c>
      <c r="M47" t="s">
        <v>49</v>
      </c>
      <c r="N47" s="1">
        <v>9696</v>
      </c>
      <c r="O47" s="2">
        <v>0.25900000000000001</v>
      </c>
      <c r="P47" s="2">
        <v>0.187</v>
      </c>
      <c r="Q47" s="2">
        <v>0</v>
      </c>
      <c r="R47" s="2">
        <v>1</v>
      </c>
    </row>
    <row r="48" spans="1:18" x14ac:dyDescent="0.25">
      <c r="A48" t="s">
        <v>50</v>
      </c>
      <c r="B48" s="1">
        <v>19252</v>
      </c>
      <c r="C48">
        <v>21.611999999999998</v>
      </c>
      <c r="D48">
        <v>50.845999999999997</v>
      </c>
      <c r="E48">
        <v>0</v>
      </c>
      <c r="F48">
        <v>623</v>
      </c>
      <c r="G48" t="s">
        <v>50</v>
      </c>
      <c r="H48" s="1">
        <v>9556</v>
      </c>
      <c r="I48" s="2">
        <v>20.867999999999999</v>
      </c>
      <c r="J48" s="2">
        <v>48.390999999999998</v>
      </c>
      <c r="K48" s="2">
        <v>0</v>
      </c>
      <c r="L48" s="2">
        <v>550</v>
      </c>
      <c r="M48" t="s">
        <v>50</v>
      </c>
      <c r="N48" s="1">
        <v>9696</v>
      </c>
      <c r="O48">
        <v>22.344999999999999</v>
      </c>
      <c r="P48">
        <v>53.146000000000001</v>
      </c>
      <c r="Q48">
        <v>0</v>
      </c>
      <c r="R48">
        <v>623</v>
      </c>
    </row>
    <row r="49" spans="1:18" x14ac:dyDescent="0.25">
      <c r="A49" t="s">
        <v>51</v>
      </c>
      <c r="B49" s="1">
        <v>19252</v>
      </c>
      <c r="C49" s="2">
        <v>6.5000000000000002E-2</v>
      </c>
      <c r="D49" s="2">
        <v>0.34100000000000003</v>
      </c>
      <c r="E49" s="2">
        <v>0</v>
      </c>
      <c r="F49" s="2">
        <v>6</v>
      </c>
      <c r="G49" t="s">
        <v>51</v>
      </c>
      <c r="H49" s="1">
        <v>9556</v>
      </c>
      <c r="I49">
        <v>1E-3</v>
      </c>
      <c r="J49">
        <v>4.1000000000000002E-2</v>
      </c>
      <c r="K49">
        <v>0</v>
      </c>
      <c r="L49">
        <v>2</v>
      </c>
      <c r="M49" t="s">
        <v>51</v>
      </c>
      <c r="N49" s="1">
        <v>9696</v>
      </c>
      <c r="O49" s="2">
        <v>0.127</v>
      </c>
      <c r="P49" s="2">
        <v>0.47099999999999997</v>
      </c>
      <c r="Q49" s="2">
        <v>0</v>
      </c>
      <c r="R49" s="2">
        <v>6</v>
      </c>
    </row>
    <row r="50" spans="1:18" x14ac:dyDescent="0.25">
      <c r="A50" t="s">
        <v>52</v>
      </c>
      <c r="B50" s="1">
        <v>19252</v>
      </c>
      <c r="C50" s="2">
        <v>0.47499999999999998</v>
      </c>
      <c r="D50" s="2">
        <v>0.499</v>
      </c>
      <c r="E50" s="2">
        <v>0</v>
      </c>
      <c r="F50" s="2">
        <v>1</v>
      </c>
      <c r="G50" t="s">
        <v>52</v>
      </c>
      <c r="H50" s="1">
        <v>9556</v>
      </c>
      <c r="I50" s="2">
        <v>0.44400000000000001</v>
      </c>
      <c r="J50" s="2">
        <v>0.497</v>
      </c>
      <c r="K50" s="2">
        <v>0</v>
      </c>
      <c r="L50" s="2">
        <v>1</v>
      </c>
      <c r="M50" t="s">
        <v>52</v>
      </c>
      <c r="N50" s="1">
        <v>9696</v>
      </c>
      <c r="O50" s="2">
        <v>0.50600000000000001</v>
      </c>
      <c r="P50" s="2">
        <v>0.5</v>
      </c>
      <c r="Q50" s="2">
        <v>0</v>
      </c>
      <c r="R50" s="2">
        <v>1</v>
      </c>
    </row>
    <row r="51" spans="1:18" x14ac:dyDescent="0.25">
      <c r="A51" t="s">
        <v>53</v>
      </c>
      <c r="B51" s="1">
        <v>19252</v>
      </c>
      <c r="C51" s="2">
        <v>2363322</v>
      </c>
      <c r="D51" s="2">
        <v>7967.5839999999998</v>
      </c>
      <c r="E51" s="2">
        <v>2350907</v>
      </c>
      <c r="F51" s="2">
        <v>2400056</v>
      </c>
      <c r="G51" t="s">
        <v>53</v>
      </c>
      <c r="H51" s="1">
        <v>9556</v>
      </c>
      <c r="I51" s="2">
        <v>2363520</v>
      </c>
      <c r="J51" s="2">
        <v>7795.94</v>
      </c>
      <c r="K51" s="2">
        <v>2350907</v>
      </c>
      <c r="L51" s="2">
        <v>2399644</v>
      </c>
      <c r="M51" t="s">
        <v>53</v>
      </c>
      <c r="N51" s="1">
        <v>9696</v>
      </c>
      <c r="O51" s="2">
        <v>2363128</v>
      </c>
      <c r="P51" s="2">
        <v>8128.9139999999998</v>
      </c>
      <c r="Q51" s="2">
        <v>2350907</v>
      </c>
      <c r="R51" s="2">
        <v>2400056</v>
      </c>
    </row>
    <row r="52" spans="1:18" x14ac:dyDescent="0.25">
      <c r="A52" t="s">
        <v>54</v>
      </c>
      <c r="B52" s="1">
        <v>19252</v>
      </c>
      <c r="C52" s="2">
        <v>612473.59999999998</v>
      </c>
      <c r="D52" s="2">
        <v>14632.95</v>
      </c>
      <c r="E52" s="2">
        <v>579824.19999999995</v>
      </c>
      <c r="F52" s="2">
        <v>638667.69999999995</v>
      </c>
      <c r="G52" t="s">
        <v>54</v>
      </c>
      <c r="H52" s="1">
        <v>9556</v>
      </c>
      <c r="I52" s="2">
        <v>612324.69999999995</v>
      </c>
      <c r="J52" s="2">
        <v>14663.53</v>
      </c>
      <c r="K52" s="2">
        <v>579824.19999999995</v>
      </c>
      <c r="L52" s="2">
        <v>638667.69999999995</v>
      </c>
      <c r="M52" t="s">
        <v>54</v>
      </c>
      <c r="N52" s="1">
        <v>9696</v>
      </c>
      <c r="O52" s="2">
        <v>612620.4</v>
      </c>
      <c r="P52" s="2">
        <v>14602.03</v>
      </c>
      <c r="Q52" s="2">
        <v>579905.6</v>
      </c>
      <c r="R52" s="2">
        <v>638597.19999999995</v>
      </c>
    </row>
    <row r="53" spans="1:18" x14ac:dyDescent="0.25">
      <c r="A53" t="s">
        <v>55</v>
      </c>
      <c r="B53" s="1">
        <v>19252</v>
      </c>
      <c r="C53">
        <v>4.0000000000000001E-3</v>
      </c>
      <c r="D53">
        <v>6.4000000000000001E-2</v>
      </c>
      <c r="E53">
        <v>0</v>
      </c>
      <c r="F53">
        <v>1</v>
      </c>
      <c r="G53" t="s">
        <v>55</v>
      </c>
      <c r="H53" s="1">
        <v>9556</v>
      </c>
      <c r="I53">
        <v>0</v>
      </c>
      <c r="J53">
        <v>0</v>
      </c>
      <c r="K53">
        <v>0</v>
      </c>
      <c r="L53">
        <v>0</v>
      </c>
      <c r="M53" t="s">
        <v>55</v>
      </c>
      <c r="N53" s="1">
        <v>9696</v>
      </c>
      <c r="O53">
        <v>8.0000000000000002E-3</v>
      </c>
      <c r="P53">
        <v>0.09</v>
      </c>
      <c r="Q53">
        <v>0</v>
      </c>
      <c r="R53">
        <v>1</v>
      </c>
    </row>
    <row r="54" spans="1:18" x14ac:dyDescent="0.25">
      <c r="A54" t="s">
        <v>56</v>
      </c>
      <c r="B54" s="1">
        <v>19252</v>
      </c>
      <c r="C54" s="2">
        <v>6.6000000000000003E-2</v>
      </c>
      <c r="D54">
        <v>0.248</v>
      </c>
      <c r="E54" s="1">
        <v>0</v>
      </c>
      <c r="F54" s="1">
        <v>1</v>
      </c>
      <c r="G54" t="s">
        <v>56</v>
      </c>
      <c r="H54" s="1">
        <v>9556</v>
      </c>
      <c r="I54">
        <v>2.1000000000000001E-2</v>
      </c>
      <c r="J54">
        <v>0.14399999999999999</v>
      </c>
      <c r="K54">
        <v>0</v>
      </c>
      <c r="L54">
        <v>1</v>
      </c>
      <c r="M54" t="s">
        <v>56</v>
      </c>
      <c r="N54" s="1">
        <v>9696</v>
      </c>
      <c r="O54" s="2">
        <v>0.11</v>
      </c>
      <c r="P54">
        <v>0.313</v>
      </c>
      <c r="Q54" s="1">
        <v>0</v>
      </c>
      <c r="R54" s="1">
        <v>1</v>
      </c>
    </row>
    <row r="55" spans="1:18" x14ac:dyDescent="0.25">
      <c r="A55" t="s">
        <v>57</v>
      </c>
      <c r="B55" s="1">
        <v>19252</v>
      </c>
      <c r="C55">
        <v>0.93</v>
      </c>
      <c r="D55">
        <v>0.255</v>
      </c>
      <c r="E55">
        <v>0</v>
      </c>
      <c r="F55">
        <v>1</v>
      </c>
      <c r="G55" t="s">
        <v>57</v>
      </c>
      <c r="H55" s="1">
        <v>9556</v>
      </c>
      <c r="I55" s="2">
        <v>0.97899999999999998</v>
      </c>
      <c r="J55">
        <v>0.14399999999999999</v>
      </c>
      <c r="K55" s="1">
        <v>0</v>
      </c>
      <c r="L55" s="1">
        <v>1</v>
      </c>
      <c r="M55" t="s">
        <v>57</v>
      </c>
      <c r="N55" s="1">
        <v>9696</v>
      </c>
      <c r="O55">
        <v>0.88200000000000001</v>
      </c>
      <c r="P55">
        <v>0.32300000000000001</v>
      </c>
      <c r="Q55">
        <v>0</v>
      </c>
      <c r="R55">
        <v>1</v>
      </c>
    </row>
    <row r="56" spans="1:18" x14ac:dyDescent="0.25">
      <c r="A56" t="s">
        <v>58</v>
      </c>
      <c r="B56" s="1">
        <v>19252</v>
      </c>
      <c r="C56">
        <v>0.46400000000000002</v>
      </c>
      <c r="D56">
        <v>0.499</v>
      </c>
      <c r="E56">
        <v>0</v>
      </c>
      <c r="F56">
        <v>1</v>
      </c>
      <c r="G56" t="s">
        <v>58</v>
      </c>
      <c r="H56" s="1">
        <v>9556</v>
      </c>
      <c r="I56">
        <v>0.48899999999999999</v>
      </c>
      <c r="J56">
        <v>0.5</v>
      </c>
      <c r="K56">
        <v>0</v>
      </c>
      <c r="L56">
        <v>1</v>
      </c>
      <c r="M56" t="s">
        <v>58</v>
      </c>
      <c r="N56" s="1">
        <v>9696</v>
      </c>
      <c r="O56">
        <v>0.44</v>
      </c>
      <c r="P56">
        <v>0.496</v>
      </c>
      <c r="Q56">
        <v>0</v>
      </c>
      <c r="R56">
        <v>1</v>
      </c>
    </row>
    <row r="57" spans="1:18" x14ac:dyDescent="0.25">
      <c r="A57" t="s">
        <v>59</v>
      </c>
      <c r="B57" s="1">
        <v>19252</v>
      </c>
      <c r="C57" s="2">
        <v>0.45700000000000002</v>
      </c>
      <c r="D57">
        <v>0.498</v>
      </c>
      <c r="E57" s="1">
        <v>0</v>
      </c>
      <c r="F57" s="1">
        <v>1</v>
      </c>
      <c r="G57" t="s">
        <v>59</v>
      </c>
      <c r="H57" s="1">
        <v>9556</v>
      </c>
      <c r="I57">
        <v>0.45800000000000002</v>
      </c>
      <c r="J57">
        <v>0.498</v>
      </c>
      <c r="K57">
        <v>0</v>
      </c>
      <c r="L57">
        <v>1</v>
      </c>
      <c r="M57" t="s">
        <v>59</v>
      </c>
      <c r="N57" s="1">
        <v>9696</v>
      </c>
      <c r="O57" s="2">
        <v>0.45600000000000002</v>
      </c>
      <c r="P57">
        <v>0.498</v>
      </c>
      <c r="Q57" s="1">
        <v>0</v>
      </c>
      <c r="R57" s="1">
        <v>1</v>
      </c>
    </row>
    <row r="58" spans="1:18" x14ac:dyDescent="0.25">
      <c r="A58" t="s">
        <v>60</v>
      </c>
      <c r="B58" s="1">
        <v>19252</v>
      </c>
      <c r="C58" s="2">
        <v>7.9000000000000001E-2</v>
      </c>
      <c r="D58">
        <v>0.27</v>
      </c>
      <c r="E58" s="1">
        <v>0</v>
      </c>
      <c r="F58" s="1">
        <v>1</v>
      </c>
      <c r="G58" t="s">
        <v>60</v>
      </c>
      <c r="H58" s="1">
        <v>9556</v>
      </c>
      <c r="I58" s="2">
        <v>5.3999999999999999E-2</v>
      </c>
      <c r="J58">
        <v>0.22600000000000001</v>
      </c>
      <c r="K58" s="1">
        <v>0</v>
      </c>
      <c r="L58" s="1">
        <v>1</v>
      </c>
      <c r="M58" t="s">
        <v>60</v>
      </c>
      <c r="N58" s="1">
        <v>9696</v>
      </c>
      <c r="O58" s="2">
        <v>0.104</v>
      </c>
      <c r="P58">
        <v>0.30499999999999999</v>
      </c>
      <c r="Q58" s="1">
        <v>0</v>
      </c>
      <c r="R58" s="1">
        <v>1</v>
      </c>
    </row>
    <row r="59" spans="1:18" x14ac:dyDescent="0.25">
      <c r="A59" t="s">
        <v>61</v>
      </c>
      <c r="B59" s="1">
        <v>19252</v>
      </c>
      <c r="C59" s="2">
        <v>2019.414</v>
      </c>
      <c r="D59">
        <v>2.04</v>
      </c>
      <c r="E59" s="1">
        <v>2016</v>
      </c>
      <c r="F59" s="1">
        <v>2023</v>
      </c>
      <c r="G59" t="s">
        <v>61</v>
      </c>
      <c r="H59" s="1">
        <v>9556</v>
      </c>
      <c r="I59" s="2">
        <v>2017.6389999999999</v>
      </c>
      <c r="J59">
        <v>1.19</v>
      </c>
      <c r="K59" s="1">
        <v>2016</v>
      </c>
      <c r="L59" s="1">
        <v>2020</v>
      </c>
      <c r="M59" t="s">
        <v>61</v>
      </c>
      <c r="N59" s="1">
        <v>9696</v>
      </c>
      <c r="O59" s="2">
        <v>2021.163</v>
      </c>
      <c r="P59">
        <v>0.83499999999999996</v>
      </c>
      <c r="Q59" s="1">
        <v>2020</v>
      </c>
      <c r="R59" s="1">
        <v>2023</v>
      </c>
    </row>
    <row r="60" spans="1:18" x14ac:dyDescent="0.25">
      <c r="A60" t="s">
        <v>62</v>
      </c>
      <c r="B60" s="1">
        <v>19252</v>
      </c>
      <c r="C60">
        <v>0.879</v>
      </c>
      <c r="D60">
        <v>0.32600000000000001</v>
      </c>
      <c r="E60">
        <v>0</v>
      </c>
      <c r="F60">
        <v>1</v>
      </c>
      <c r="G60" t="s">
        <v>62</v>
      </c>
      <c r="H60" s="1">
        <v>9556</v>
      </c>
      <c r="I60">
        <v>0.93100000000000005</v>
      </c>
      <c r="J60">
        <v>0.254</v>
      </c>
      <c r="K60">
        <v>0</v>
      </c>
      <c r="L60">
        <v>1</v>
      </c>
      <c r="M60" t="s">
        <v>62</v>
      </c>
      <c r="N60" s="1">
        <v>9696</v>
      </c>
      <c r="O60">
        <v>0.82799999999999996</v>
      </c>
      <c r="P60">
        <v>0.377</v>
      </c>
      <c r="Q60">
        <v>0</v>
      </c>
      <c r="R60">
        <v>1</v>
      </c>
    </row>
    <row r="61" spans="1:18" x14ac:dyDescent="0.25">
      <c r="A61" t="s">
        <v>63</v>
      </c>
      <c r="B61" s="1">
        <v>19252</v>
      </c>
      <c r="C61">
        <v>1.7999999999999999E-2</v>
      </c>
      <c r="D61">
        <v>0.13200000000000001</v>
      </c>
      <c r="E61">
        <v>0</v>
      </c>
      <c r="F61">
        <v>1</v>
      </c>
      <c r="G61" t="s">
        <v>63</v>
      </c>
      <c r="H61" s="1">
        <v>9556</v>
      </c>
      <c r="I61">
        <v>1.9E-2</v>
      </c>
      <c r="J61">
        <v>0.13800000000000001</v>
      </c>
      <c r="K61">
        <v>0</v>
      </c>
      <c r="L61">
        <v>1</v>
      </c>
      <c r="M61" t="s">
        <v>63</v>
      </c>
      <c r="N61" s="1">
        <v>9696</v>
      </c>
      <c r="O61">
        <v>1.6E-2</v>
      </c>
      <c r="P61">
        <v>0.125</v>
      </c>
      <c r="Q61">
        <v>0</v>
      </c>
      <c r="R61">
        <v>1</v>
      </c>
    </row>
    <row r="62" spans="1:18" x14ac:dyDescent="0.25">
      <c r="A62" t="s">
        <v>64</v>
      </c>
      <c r="B62" s="1">
        <v>19252</v>
      </c>
      <c r="C62">
        <v>3.0000000000000001E-3</v>
      </c>
      <c r="D62">
        <v>5.0999999999999997E-2</v>
      </c>
      <c r="E62">
        <v>0</v>
      </c>
      <c r="F62">
        <v>1</v>
      </c>
      <c r="G62" t="s">
        <v>64</v>
      </c>
      <c r="H62" s="1">
        <v>9556</v>
      </c>
      <c r="I62">
        <v>2.0000000000000001E-4</v>
      </c>
      <c r="J62">
        <v>1.4E-2</v>
      </c>
      <c r="K62">
        <v>0</v>
      </c>
      <c r="L62">
        <v>1</v>
      </c>
      <c r="M62" t="s">
        <v>64</v>
      </c>
      <c r="N62" s="1">
        <v>9696</v>
      </c>
      <c r="O62">
        <v>5.0000000000000001E-3</v>
      </c>
      <c r="P62">
        <v>7.0999999999999994E-2</v>
      </c>
      <c r="Q62">
        <v>0</v>
      </c>
      <c r="R62">
        <v>1</v>
      </c>
    </row>
    <row r="63" spans="1:18" x14ac:dyDescent="0.25">
      <c r="A63" t="s">
        <v>65</v>
      </c>
      <c r="B63" s="1">
        <v>19252</v>
      </c>
      <c r="C63">
        <v>4.2000000000000003E-2</v>
      </c>
      <c r="D63">
        <v>0.2</v>
      </c>
      <c r="E63">
        <v>0</v>
      </c>
      <c r="F63">
        <v>1</v>
      </c>
      <c r="G63" t="s">
        <v>65</v>
      </c>
      <c r="H63" s="1">
        <v>9556</v>
      </c>
      <c r="I63">
        <v>2.1000000000000001E-2</v>
      </c>
      <c r="J63">
        <v>0.14299999999999999</v>
      </c>
      <c r="K63">
        <v>0</v>
      </c>
      <c r="L63">
        <v>1</v>
      </c>
      <c r="M63" t="s">
        <v>65</v>
      </c>
      <c r="N63" s="1">
        <v>9696</v>
      </c>
      <c r="O63">
        <v>6.2E-2</v>
      </c>
      <c r="P63">
        <v>0.24199999999999999</v>
      </c>
      <c r="Q63">
        <v>0</v>
      </c>
      <c r="R63">
        <v>1</v>
      </c>
    </row>
    <row r="64" spans="1:18" x14ac:dyDescent="0.25">
      <c r="A64" t="s">
        <v>66</v>
      </c>
      <c r="B64" s="1">
        <v>19252</v>
      </c>
      <c r="C64">
        <v>3.5000000000000003E-2</v>
      </c>
      <c r="D64">
        <v>0.184</v>
      </c>
      <c r="E64">
        <v>0</v>
      </c>
      <c r="F64">
        <v>1</v>
      </c>
      <c r="G64" t="s">
        <v>66</v>
      </c>
      <c r="H64" s="1">
        <v>9556</v>
      </c>
      <c r="I64">
        <v>1.4E-2</v>
      </c>
      <c r="J64">
        <v>0.11799999999999999</v>
      </c>
      <c r="K64">
        <v>0</v>
      </c>
      <c r="L64">
        <v>1</v>
      </c>
      <c r="M64" t="s">
        <v>66</v>
      </c>
      <c r="N64" s="1">
        <v>9696</v>
      </c>
      <c r="O64">
        <v>5.6000000000000001E-2</v>
      </c>
      <c r="P64">
        <v>0.23</v>
      </c>
      <c r="Q64">
        <v>0</v>
      </c>
      <c r="R64">
        <v>1</v>
      </c>
    </row>
    <row r="65" spans="1:18" x14ac:dyDescent="0.25">
      <c r="A65" t="s">
        <v>67</v>
      </c>
      <c r="B65" s="1">
        <v>19252</v>
      </c>
      <c r="C65">
        <v>2E-3</v>
      </c>
      <c r="D65">
        <v>0.05</v>
      </c>
      <c r="E65">
        <v>0</v>
      </c>
      <c r="F65">
        <v>1</v>
      </c>
      <c r="G65" t="s">
        <v>67</v>
      </c>
      <c r="H65" s="1">
        <v>9556</v>
      </c>
      <c r="I65">
        <v>1E-3</v>
      </c>
      <c r="J65">
        <v>2.3E-2</v>
      </c>
      <c r="K65">
        <v>0</v>
      </c>
      <c r="L65">
        <v>1</v>
      </c>
      <c r="M65" t="s">
        <v>67</v>
      </c>
      <c r="N65" s="1">
        <v>9696</v>
      </c>
      <c r="O65">
        <v>4.0000000000000001E-3</v>
      </c>
      <c r="P65">
        <v>6.6000000000000003E-2</v>
      </c>
      <c r="Q65">
        <v>0</v>
      </c>
      <c r="R65">
        <v>1</v>
      </c>
    </row>
    <row r="66" spans="1:18" x14ac:dyDescent="0.25">
      <c r="A66" t="s">
        <v>68</v>
      </c>
      <c r="B66" s="1">
        <v>19252</v>
      </c>
      <c r="C66">
        <v>0.02</v>
      </c>
      <c r="D66">
        <v>0.13900000000000001</v>
      </c>
      <c r="E66">
        <v>0</v>
      </c>
      <c r="F66">
        <v>1</v>
      </c>
      <c r="G66" t="s">
        <v>68</v>
      </c>
      <c r="H66" s="1">
        <v>9556</v>
      </c>
      <c r="I66">
        <v>1.4E-2</v>
      </c>
      <c r="J66">
        <v>0.11899999999999999</v>
      </c>
      <c r="K66">
        <v>0</v>
      </c>
      <c r="L66">
        <v>1</v>
      </c>
      <c r="M66" t="s">
        <v>68</v>
      </c>
      <c r="N66" s="1">
        <v>9696</v>
      </c>
      <c r="O66">
        <v>2.5000000000000001E-2</v>
      </c>
      <c r="P66">
        <v>0.155</v>
      </c>
      <c r="Q66">
        <v>0</v>
      </c>
      <c r="R66">
        <v>1</v>
      </c>
    </row>
    <row r="67" spans="1:18" x14ac:dyDescent="0.25">
      <c r="A67" t="s">
        <v>69</v>
      </c>
      <c r="B67" s="1">
        <v>19252</v>
      </c>
      <c r="C67">
        <v>2E-3</v>
      </c>
      <c r="D67">
        <v>0.04</v>
      </c>
      <c r="E67">
        <v>0</v>
      </c>
      <c r="F67">
        <v>1</v>
      </c>
      <c r="G67" t="s">
        <v>69</v>
      </c>
      <c r="H67" s="1">
        <v>9556</v>
      </c>
      <c r="I67">
        <v>1E-4</v>
      </c>
      <c r="J67">
        <v>0.01</v>
      </c>
      <c r="K67">
        <v>0</v>
      </c>
      <c r="L67">
        <v>1</v>
      </c>
      <c r="M67" t="s">
        <v>69</v>
      </c>
      <c r="N67" s="1">
        <v>9696</v>
      </c>
      <c r="O67">
        <v>3.0000000000000001E-3</v>
      </c>
      <c r="P67">
        <v>5.6000000000000001E-2</v>
      </c>
      <c r="Q67">
        <v>0</v>
      </c>
      <c r="R67">
        <v>1</v>
      </c>
    </row>
    <row r="68" spans="1:18" x14ac:dyDescent="0.25">
      <c r="A68" t="s">
        <v>70</v>
      </c>
      <c r="B68" s="1">
        <v>19252</v>
      </c>
      <c r="C68">
        <v>0.22700000000000001</v>
      </c>
      <c r="D68">
        <v>0.41899999999999998</v>
      </c>
      <c r="E68">
        <v>0</v>
      </c>
      <c r="F68">
        <v>1</v>
      </c>
      <c r="G68" t="s">
        <v>70</v>
      </c>
      <c r="H68" s="1">
        <v>9556</v>
      </c>
      <c r="I68">
        <v>0.22900000000000001</v>
      </c>
      <c r="J68">
        <v>0.42</v>
      </c>
      <c r="K68">
        <v>0</v>
      </c>
      <c r="L68">
        <v>1</v>
      </c>
      <c r="M68" t="s">
        <v>70</v>
      </c>
      <c r="N68" s="1">
        <v>9696</v>
      </c>
      <c r="O68">
        <v>0.22500000000000001</v>
      </c>
      <c r="P68">
        <v>0.41799999999999998</v>
      </c>
      <c r="Q68">
        <v>0</v>
      </c>
      <c r="R68">
        <v>1</v>
      </c>
    </row>
    <row r="69" spans="1:18" x14ac:dyDescent="0.25">
      <c r="A69" t="s">
        <v>71</v>
      </c>
      <c r="B69" s="1">
        <v>19252</v>
      </c>
      <c r="C69">
        <v>0.28799999999999998</v>
      </c>
      <c r="D69">
        <v>0.45300000000000001</v>
      </c>
      <c r="E69">
        <v>0</v>
      </c>
      <c r="F69">
        <v>1</v>
      </c>
      <c r="G69" t="s">
        <v>71</v>
      </c>
      <c r="H69" s="1">
        <v>9556</v>
      </c>
      <c r="I69">
        <v>0.29899999999999999</v>
      </c>
      <c r="J69">
        <v>0.45800000000000002</v>
      </c>
      <c r="K69">
        <v>0</v>
      </c>
      <c r="L69">
        <v>1</v>
      </c>
      <c r="M69" t="s">
        <v>71</v>
      </c>
      <c r="N69" s="1">
        <v>9696</v>
      </c>
      <c r="O69">
        <v>0.27700000000000002</v>
      </c>
      <c r="P69">
        <v>0.44800000000000001</v>
      </c>
      <c r="Q69">
        <v>0</v>
      </c>
      <c r="R69">
        <v>1</v>
      </c>
    </row>
    <row r="70" spans="1:18" x14ac:dyDescent="0.25">
      <c r="A70" t="s">
        <v>72</v>
      </c>
      <c r="B70" s="1">
        <v>19252</v>
      </c>
      <c r="C70">
        <v>0.41199999999999998</v>
      </c>
      <c r="D70">
        <v>0.49199999999999999</v>
      </c>
      <c r="E70">
        <v>0</v>
      </c>
      <c r="F70">
        <v>1</v>
      </c>
      <c r="G70" t="s">
        <v>72</v>
      </c>
      <c r="H70" s="1">
        <v>9556</v>
      </c>
      <c r="I70">
        <v>0.39200000000000002</v>
      </c>
      <c r="J70">
        <v>0.48799999999999999</v>
      </c>
      <c r="K70">
        <v>0</v>
      </c>
      <c r="L70">
        <v>1</v>
      </c>
      <c r="M70" t="s">
        <v>72</v>
      </c>
      <c r="N70" s="1">
        <v>9696</v>
      </c>
      <c r="O70">
        <v>0.432</v>
      </c>
      <c r="P70">
        <v>0.495</v>
      </c>
      <c r="Q70">
        <v>0</v>
      </c>
      <c r="R70">
        <v>1</v>
      </c>
    </row>
    <row r="71" spans="1:18" x14ac:dyDescent="0.25">
      <c r="A71" t="s">
        <v>73</v>
      </c>
      <c r="B71" s="1">
        <v>19252</v>
      </c>
      <c r="C71">
        <v>7.2999999999999995E-2</v>
      </c>
      <c r="D71">
        <v>0.26</v>
      </c>
      <c r="E71">
        <v>0</v>
      </c>
      <c r="F71">
        <v>1</v>
      </c>
      <c r="G71" t="s">
        <v>73</v>
      </c>
      <c r="H71" s="1">
        <v>9556</v>
      </c>
      <c r="I71">
        <v>8.1000000000000003E-2</v>
      </c>
      <c r="J71">
        <v>0.27200000000000002</v>
      </c>
      <c r="K71">
        <v>0</v>
      </c>
      <c r="L71">
        <v>1</v>
      </c>
      <c r="M71" t="s">
        <v>73</v>
      </c>
      <c r="N71" s="1">
        <v>9696</v>
      </c>
      <c r="O71">
        <v>6.5000000000000002E-2</v>
      </c>
      <c r="P71">
        <v>0.246</v>
      </c>
      <c r="Q71">
        <v>0</v>
      </c>
      <c r="R71">
        <v>1</v>
      </c>
    </row>
    <row r="72" spans="1:18" x14ac:dyDescent="0.25">
      <c r="A72" t="s">
        <v>166</v>
      </c>
      <c r="B72" s="1">
        <v>19252</v>
      </c>
      <c r="C72">
        <v>8.0000000000000002E-3</v>
      </c>
      <c r="D72">
        <v>0.09</v>
      </c>
      <c r="E72">
        <v>0</v>
      </c>
      <c r="F72">
        <v>1</v>
      </c>
      <c r="G72" t="s">
        <v>166</v>
      </c>
      <c r="H72" s="1">
        <v>9556</v>
      </c>
      <c r="I72">
        <v>5.0000000000000001E-3</v>
      </c>
      <c r="J72">
        <v>7.0999999999999994E-2</v>
      </c>
      <c r="K72">
        <v>0</v>
      </c>
      <c r="L72">
        <v>1</v>
      </c>
      <c r="M72" t="s">
        <v>166</v>
      </c>
      <c r="N72" s="1">
        <v>9696</v>
      </c>
      <c r="O72">
        <v>1.0999999999999999E-2</v>
      </c>
      <c r="P72">
        <v>0.105</v>
      </c>
      <c r="Q72">
        <v>0</v>
      </c>
      <c r="R72">
        <v>1</v>
      </c>
    </row>
    <row r="73" spans="1:18" x14ac:dyDescent="0.25">
      <c r="A73" t="s">
        <v>167</v>
      </c>
      <c r="B73" s="1">
        <v>19252</v>
      </c>
      <c r="C73">
        <v>0.06</v>
      </c>
      <c r="D73">
        <v>0.23699999999999999</v>
      </c>
      <c r="E73">
        <v>0</v>
      </c>
      <c r="F73">
        <v>1</v>
      </c>
      <c r="G73" t="s">
        <v>167</v>
      </c>
      <c r="H73" s="1">
        <v>9556</v>
      </c>
      <c r="I73">
        <v>4.1000000000000002E-2</v>
      </c>
      <c r="J73">
        <v>0.19900000000000001</v>
      </c>
      <c r="K73">
        <v>0</v>
      </c>
      <c r="L73">
        <v>1</v>
      </c>
      <c r="M73" t="s">
        <v>167</v>
      </c>
      <c r="N73" s="1">
        <v>9696</v>
      </c>
      <c r="O73">
        <v>7.8E-2</v>
      </c>
      <c r="P73">
        <v>0.26700000000000002</v>
      </c>
      <c r="Q73">
        <v>0</v>
      </c>
      <c r="R73">
        <v>1</v>
      </c>
    </row>
    <row r="74" spans="1:18" x14ac:dyDescent="0.25">
      <c r="A74" t="s">
        <v>168</v>
      </c>
      <c r="B74" s="1">
        <v>19252</v>
      </c>
      <c r="C74">
        <v>0.495</v>
      </c>
      <c r="D74">
        <v>0.5</v>
      </c>
      <c r="E74">
        <v>0</v>
      </c>
      <c r="F74">
        <v>1</v>
      </c>
      <c r="G74" t="s">
        <v>168</v>
      </c>
      <c r="H74" s="1">
        <v>9556</v>
      </c>
      <c r="I74">
        <v>0.52800000000000002</v>
      </c>
      <c r="J74">
        <v>0.499</v>
      </c>
      <c r="K74">
        <v>0</v>
      </c>
      <c r="L74">
        <v>1</v>
      </c>
      <c r="M74" t="s">
        <v>168</v>
      </c>
      <c r="N74" s="1">
        <v>9696</v>
      </c>
      <c r="O74">
        <v>0.46100000000000002</v>
      </c>
      <c r="P74">
        <v>0.499</v>
      </c>
      <c r="Q74">
        <v>0</v>
      </c>
      <c r="R74">
        <v>1</v>
      </c>
    </row>
    <row r="75" spans="1:18" x14ac:dyDescent="0.25">
      <c r="A75" t="s">
        <v>169</v>
      </c>
      <c r="B75" s="1">
        <v>19252</v>
      </c>
      <c r="C75">
        <v>0.113</v>
      </c>
      <c r="D75">
        <v>0.317</v>
      </c>
      <c r="E75">
        <v>0</v>
      </c>
      <c r="F75">
        <v>1</v>
      </c>
      <c r="G75" t="s">
        <v>169</v>
      </c>
      <c r="H75" s="1">
        <v>9556</v>
      </c>
      <c r="I75">
        <v>0.11600000000000001</v>
      </c>
      <c r="J75">
        <v>0.32</v>
      </c>
      <c r="K75">
        <v>0</v>
      </c>
      <c r="L75">
        <v>1</v>
      </c>
      <c r="M75" t="s">
        <v>169</v>
      </c>
      <c r="N75" s="1">
        <v>9696</v>
      </c>
      <c r="O75">
        <v>0.11</v>
      </c>
      <c r="P75">
        <v>0.313</v>
      </c>
      <c r="Q75">
        <v>0</v>
      </c>
      <c r="R75">
        <v>1</v>
      </c>
    </row>
    <row r="76" spans="1:18" x14ac:dyDescent="0.25">
      <c r="A76" t="s">
        <v>170</v>
      </c>
      <c r="B76" s="1">
        <v>19252</v>
      </c>
      <c r="C76">
        <v>0.24099999999999999</v>
      </c>
      <c r="D76">
        <v>0.42799999999999999</v>
      </c>
      <c r="E76">
        <v>0</v>
      </c>
      <c r="F76">
        <v>1</v>
      </c>
      <c r="G76" t="s">
        <v>170</v>
      </c>
      <c r="H76" s="1">
        <v>9556</v>
      </c>
      <c r="I76">
        <v>0.23400000000000001</v>
      </c>
      <c r="J76">
        <v>0.42299999999999999</v>
      </c>
      <c r="K76">
        <v>0</v>
      </c>
      <c r="L76">
        <v>1</v>
      </c>
      <c r="M76" t="s">
        <v>170</v>
      </c>
      <c r="N76" s="1">
        <v>9696</v>
      </c>
      <c r="O76">
        <v>0.249</v>
      </c>
      <c r="P76">
        <v>0.432</v>
      </c>
      <c r="Q76">
        <v>0</v>
      </c>
      <c r="R76">
        <v>1</v>
      </c>
    </row>
    <row r="77" spans="1:18" x14ac:dyDescent="0.25">
      <c r="A77" t="s">
        <v>171</v>
      </c>
      <c r="B77" s="1">
        <v>19252</v>
      </c>
      <c r="C77">
        <v>8.3000000000000004E-2</v>
      </c>
      <c r="D77">
        <v>0.27600000000000002</v>
      </c>
      <c r="E77">
        <v>0</v>
      </c>
      <c r="F77">
        <v>1</v>
      </c>
      <c r="G77" t="s">
        <v>171</v>
      </c>
      <c r="H77" s="1">
        <v>9556</v>
      </c>
      <c r="I77">
        <v>7.4999999999999997E-2</v>
      </c>
      <c r="J77">
        <v>0.26400000000000001</v>
      </c>
      <c r="K77">
        <v>0</v>
      </c>
      <c r="L77">
        <v>1</v>
      </c>
      <c r="M77" t="s">
        <v>171</v>
      </c>
      <c r="N77" s="1">
        <v>9696</v>
      </c>
      <c r="O77">
        <v>9.0999999999999998E-2</v>
      </c>
      <c r="P77">
        <v>0.28699999999999998</v>
      </c>
      <c r="Q77">
        <v>0</v>
      </c>
      <c r="R77">
        <v>1</v>
      </c>
    </row>
    <row r="78" spans="1:18" x14ac:dyDescent="0.25">
      <c r="A78" t="s">
        <v>79</v>
      </c>
      <c r="B78" s="1">
        <v>19252</v>
      </c>
      <c r="C78">
        <v>3.4000000000000002E-2</v>
      </c>
      <c r="D78">
        <v>0.18099999999999999</v>
      </c>
      <c r="E78">
        <v>0</v>
      </c>
      <c r="F78">
        <v>1</v>
      </c>
      <c r="G78" t="s">
        <v>79</v>
      </c>
      <c r="H78" s="1">
        <v>9556</v>
      </c>
      <c r="I78">
        <v>2.8000000000000001E-2</v>
      </c>
      <c r="J78">
        <v>0.16400000000000001</v>
      </c>
      <c r="K78">
        <v>0</v>
      </c>
      <c r="L78">
        <v>1</v>
      </c>
      <c r="M78" t="s">
        <v>79</v>
      </c>
      <c r="N78" s="1">
        <v>9696</v>
      </c>
      <c r="O78">
        <v>0.04</v>
      </c>
      <c r="P78">
        <v>0.19700000000000001</v>
      </c>
      <c r="Q78">
        <v>0</v>
      </c>
      <c r="R78">
        <v>1</v>
      </c>
    </row>
    <row r="79" spans="1:18" x14ac:dyDescent="0.25">
      <c r="A79" t="s">
        <v>80</v>
      </c>
      <c r="B79" s="1">
        <v>19252</v>
      </c>
      <c r="C79">
        <v>1E-3</v>
      </c>
      <c r="D79">
        <v>2.9000000000000001E-2</v>
      </c>
      <c r="E79">
        <v>0</v>
      </c>
      <c r="F79">
        <v>1</v>
      </c>
      <c r="G79" t="s">
        <v>80</v>
      </c>
      <c r="H79" s="1">
        <v>9556</v>
      </c>
      <c r="I79">
        <v>1E-3</v>
      </c>
      <c r="J79">
        <v>2.9000000000000001E-2</v>
      </c>
      <c r="K79">
        <v>0</v>
      </c>
      <c r="L79">
        <v>1</v>
      </c>
      <c r="M79" t="s">
        <v>80</v>
      </c>
      <c r="N79" s="1">
        <v>9696</v>
      </c>
      <c r="O79">
        <v>1E-3</v>
      </c>
      <c r="P79">
        <v>2.9000000000000001E-2</v>
      </c>
      <c r="Q79">
        <v>0</v>
      </c>
      <c r="R79">
        <v>1</v>
      </c>
    </row>
    <row r="80" spans="1:18" x14ac:dyDescent="0.25">
      <c r="A80" t="s">
        <v>81</v>
      </c>
      <c r="B80" s="1">
        <v>19252</v>
      </c>
      <c r="C80">
        <v>3.0000000000000001E-3</v>
      </c>
      <c r="D80">
        <v>5.6000000000000001E-2</v>
      </c>
      <c r="E80">
        <v>0</v>
      </c>
      <c r="F80">
        <v>1</v>
      </c>
      <c r="G80" t="s">
        <v>81</v>
      </c>
      <c r="H80" s="1">
        <v>9556</v>
      </c>
      <c r="I80">
        <v>3.0000000000000001E-3</v>
      </c>
      <c r="J80">
        <v>5.1999999999999998E-2</v>
      </c>
      <c r="K80">
        <v>0</v>
      </c>
      <c r="L80">
        <v>1</v>
      </c>
      <c r="M80" t="s">
        <v>81</v>
      </c>
      <c r="N80" s="1">
        <v>9696</v>
      </c>
      <c r="O80">
        <v>4.0000000000000001E-3</v>
      </c>
      <c r="P80">
        <v>0.06</v>
      </c>
      <c r="Q80">
        <v>0</v>
      </c>
      <c r="R80">
        <v>1</v>
      </c>
    </row>
    <row r="81" spans="1:18" x14ac:dyDescent="0.25">
      <c r="A81" t="s">
        <v>82</v>
      </c>
      <c r="B81" s="1">
        <v>19252</v>
      </c>
      <c r="C81">
        <v>7.0000000000000001E-3</v>
      </c>
      <c r="D81">
        <v>8.4000000000000005E-2</v>
      </c>
      <c r="E81">
        <v>0</v>
      </c>
      <c r="F81">
        <v>1</v>
      </c>
      <c r="G81" t="s">
        <v>82</v>
      </c>
      <c r="H81" s="1">
        <v>9556</v>
      </c>
      <c r="I81">
        <v>4.0000000000000001E-3</v>
      </c>
      <c r="J81">
        <v>6.7000000000000004E-2</v>
      </c>
      <c r="K81">
        <v>0</v>
      </c>
      <c r="L81">
        <v>1</v>
      </c>
      <c r="M81" t="s">
        <v>82</v>
      </c>
      <c r="N81" s="1">
        <v>9696</v>
      </c>
      <c r="O81">
        <v>0.01</v>
      </c>
      <c r="P81">
        <v>9.7000000000000003E-2</v>
      </c>
      <c r="Q81">
        <v>0</v>
      </c>
      <c r="R81">
        <v>1</v>
      </c>
    </row>
    <row r="82" spans="1:18" x14ac:dyDescent="0.25">
      <c r="A82" t="s">
        <v>83</v>
      </c>
      <c r="B82" s="1">
        <v>19252</v>
      </c>
      <c r="C82">
        <v>0.50900000000000001</v>
      </c>
      <c r="D82">
        <v>0.5</v>
      </c>
      <c r="E82">
        <v>0</v>
      </c>
      <c r="F82">
        <v>1</v>
      </c>
      <c r="G82" t="s">
        <v>83</v>
      </c>
      <c r="H82" s="1">
        <v>9556</v>
      </c>
      <c r="I82">
        <v>0.52600000000000002</v>
      </c>
      <c r="J82">
        <v>0.499</v>
      </c>
      <c r="K82">
        <v>0</v>
      </c>
      <c r="L82">
        <v>1</v>
      </c>
      <c r="M82" t="s">
        <v>83</v>
      </c>
      <c r="N82" s="1">
        <v>9696</v>
      </c>
      <c r="O82">
        <v>0.49199999999999999</v>
      </c>
      <c r="P82">
        <v>0.5</v>
      </c>
      <c r="Q82">
        <v>0</v>
      </c>
      <c r="R82">
        <v>1</v>
      </c>
    </row>
    <row r="83" spans="1:18" x14ac:dyDescent="0.25">
      <c r="A83" t="s">
        <v>84</v>
      </c>
      <c r="B83" s="1">
        <v>19252</v>
      </c>
      <c r="C83">
        <v>8.0000000000000002E-3</v>
      </c>
      <c r="D83">
        <v>9.1999999999999998E-2</v>
      </c>
      <c r="E83">
        <v>0</v>
      </c>
      <c r="F83">
        <v>1</v>
      </c>
      <c r="G83" t="s">
        <v>84</v>
      </c>
      <c r="H83" s="1">
        <v>9556</v>
      </c>
      <c r="I83">
        <v>6.0000000000000001E-3</v>
      </c>
      <c r="J83">
        <v>7.5999999999999998E-2</v>
      </c>
      <c r="K83">
        <v>0</v>
      </c>
      <c r="L83">
        <v>1</v>
      </c>
      <c r="M83" t="s">
        <v>84</v>
      </c>
      <c r="N83" s="1">
        <v>9696</v>
      </c>
      <c r="O83">
        <v>1.0999999999999999E-2</v>
      </c>
      <c r="P83">
        <v>0.105</v>
      </c>
      <c r="Q83">
        <v>0</v>
      </c>
      <c r="R83">
        <v>1</v>
      </c>
    </row>
    <row r="84" spans="1:18" x14ac:dyDescent="0.25">
      <c r="A84" t="s">
        <v>85</v>
      </c>
      <c r="B84" s="1">
        <v>19252</v>
      </c>
      <c r="C84">
        <v>0.438</v>
      </c>
      <c r="D84">
        <v>0.496</v>
      </c>
      <c r="E84">
        <v>0</v>
      </c>
      <c r="F84">
        <v>1</v>
      </c>
      <c r="G84" t="s">
        <v>85</v>
      </c>
      <c r="H84" s="1">
        <v>9556</v>
      </c>
      <c r="I84">
        <v>0.433</v>
      </c>
      <c r="J84">
        <v>0.495</v>
      </c>
      <c r="K84">
        <v>0</v>
      </c>
      <c r="L84">
        <v>1</v>
      </c>
      <c r="M84" t="s">
        <v>85</v>
      </c>
      <c r="N84" s="1">
        <v>9696</v>
      </c>
      <c r="O84">
        <v>0.443</v>
      </c>
      <c r="P84">
        <v>0.497</v>
      </c>
      <c r="Q84">
        <v>0</v>
      </c>
      <c r="R84">
        <v>1</v>
      </c>
    </row>
    <row r="85" spans="1:18" x14ac:dyDescent="0.25">
      <c r="A85" t="s">
        <v>6</v>
      </c>
      <c r="B85" t="s">
        <v>7</v>
      </c>
      <c r="C85" t="s">
        <v>8</v>
      </c>
      <c r="D85" t="s">
        <v>8</v>
      </c>
      <c r="E85" t="s">
        <v>9</v>
      </c>
      <c r="F85" t="s">
        <v>9</v>
      </c>
      <c r="G85" t="s">
        <v>6</v>
      </c>
      <c r="H85" t="s">
        <v>172</v>
      </c>
      <c r="I85" t="s">
        <v>8</v>
      </c>
      <c r="J85" t="s">
        <v>8</v>
      </c>
      <c r="K85" t="s">
        <v>8</v>
      </c>
      <c r="L85" t="s">
        <v>9</v>
      </c>
      <c r="M85" t="s">
        <v>6</v>
      </c>
      <c r="N85" t="s">
        <v>172</v>
      </c>
      <c r="O85" t="s">
        <v>8</v>
      </c>
      <c r="P85" t="s">
        <v>8</v>
      </c>
      <c r="Q85" t="s">
        <v>9</v>
      </c>
      <c r="R8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F4A-2124-41D9-98CB-37E518A74EB4}">
  <dimension ref="A1:R84"/>
  <sheetViews>
    <sheetView workbookViewId="0">
      <selection activeCell="W22" sqref="W2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G2" t="s">
        <v>6</v>
      </c>
      <c r="H2" t="s">
        <v>7</v>
      </c>
      <c r="I2" t="s">
        <v>8</v>
      </c>
      <c r="J2" t="s">
        <v>163</v>
      </c>
      <c r="K2" t="s">
        <v>8</v>
      </c>
      <c r="L2" t="s">
        <v>9</v>
      </c>
      <c r="M2" t="s">
        <v>6</v>
      </c>
      <c r="N2" t="s">
        <v>172</v>
      </c>
      <c r="O2" t="s">
        <v>8</v>
      </c>
      <c r="P2" t="s">
        <v>8</v>
      </c>
      <c r="Q2" t="s">
        <v>8</v>
      </c>
      <c r="R2" t="s">
        <v>9</v>
      </c>
    </row>
    <row r="3" spans="1:18" x14ac:dyDescent="0.25">
      <c r="A3" t="s">
        <v>10</v>
      </c>
      <c r="B3" s="1">
        <v>18893</v>
      </c>
      <c r="C3">
        <v>1.169</v>
      </c>
      <c r="D3">
        <v>0.41299999999999998</v>
      </c>
      <c r="E3">
        <v>1</v>
      </c>
      <c r="F3">
        <v>4</v>
      </c>
      <c r="G3" t="s">
        <v>10</v>
      </c>
      <c r="H3" s="1">
        <v>12378</v>
      </c>
      <c r="I3">
        <v>1.226</v>
      </c>
      <c r="J3">
        <v>0.46800000000000003</v>
      </c>
      <c r="K3">
        <v>1</v>
      </c>
      <c r="L3">
        <v>4</v>
      </c>
      <c r="M3" t="s">
        <v>10</v>
      </c>
      <c r="N3" s="1">
        <v>6515</v>
      </c>
      <c r="O3">
        <v>1.06</v>
      </c>
      <c r="P3">
        <v>0.24399999999999999</v>
      </c>
      <c r="Q3">
        <v>1</v>
      </c>
      <c r="R3">
        <v>3</v>
      </c>
    </row>
    <row r="4" spans="1:18" x14ac:dyDescent="0.25">
      <c r="A4" t="s">
        <v>11</v>
      </c>
      <c r="B4" s="1">
        <v>18893</v>
      </c>
      <c r="C4">
        <v>0.34499999999999997</v>
      </c>
      <c r="D4">
        <v>0.47499999999999998</v>
      </c>
      <c r="E4">
        <v>0</v>
      </c>
      <c r="F4">
        <v>1</v>
      </c>
      <c r="G4" t="s">
        <v>11</v>
      </c>
      <c r="H4" s="1">
        <v>12378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6515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18893</v>
      </c>
      <c r="C5">
        <v>0.316</v>
      </c>
      <c r="D5">
        <v>0.46500000000000002</v>
      </c>
      <c r="E5">
        <v>0</v>
      </c>
      <c r="F5">
        <v>1</v>
      </c>
      <c r="G5" t="s">
        <v>12</v>
      </c>
      <c r="H5" s="1">
        <v>12378</v>
      </c>
      <c r="I5">
        <v>1E-3</v>
      </c>
      <c r="J5">
        <v>3.4000000000000002E-2</v>
      </c>
      <c r="K5">
        <v>0</v>
      </c>
      <c r="L5">
        <v>1</v>
      </c>
      <c r="M5" t="s">
        <v>12</v>
      </c>
      <c r="N5" s="1">
        <v>6515</v>
      </c>
      <c r="O5">
        <v>0.91500000000000004</v>
      </c>
      <c r="P5">
        <v>0.27800000000000002</v>
      </c>
      <c r="Q5">
        <v>0</v>
      </c>
      <c r="R5">
        <v>1</v>
      </c>
    </row>
    <row r="6" spans="1:18" x14ac:dyDescent="0.25">
      <c r="A6" t="s">
        <v>36</v>
      </c>
      <c r="B6" s="1">
        <v>6515</v>
      </c>
      <c r="C6">
        <v>300.077</v>
      </c>
      <c r="D6">
        <v>559.93499999999995</v>
      </c>
      <c r="E6">
        <v>0</v>
      </c>
      <c r="F6" s="1">
        <v>4021</v>
      </c>
      <c r="H6" s="1"/>
      <c r="M6" t="s">
        <v>36</v>
      </c>
      <c r="N6" s="1">
        <v>6515</v>
      </c>
      <c r="O6">
        <v>300.077</v>
      </c>
      <c r="P6">
        <v>559.93499999999995</v>
      </c>
      <c r="Q6">
        <v>0</v>
      </c>
      <c r="R6" s="1">
        <v>4021</v>
      </c>
    </row>
    <row r="7" spans="1:18" x14ac:dyDescent="0.25">
      <c r="A7" t="s">
        <v>13</v>
      </c>
      <c r="B7" s="1">
        <v>18893</v>
      </c>
      <c r="C7">
        <v>2.343</v>
      </c>
      <c r="D7">
        <v>1.008</v>
      </c>
      <c r="E7">
        <v>0</v>
      </c>
      <c r="F7">
        <v>17</v>
      </c>
      <c r="G7" t="s">
        <v>13</v>
      </c>
      <c r="H7" s="1">
        <v>12378</v>
      </c>
      <c r="I7">
        <v>2.2909999999999999</v>
      </c>
      <c r="J7">
        <v>0.97299999999999998</v>
      </c>
      <c r="K7">
        <v>0</v>
      </c>
      <c r="L7">
        <v>17</v>
      </c>
      <c r="M7" t="s">
        <v>13</v>
      </c>
      <c r="N7" s="1">
        <v>6515</v>
      </c>
      <c r="O7">
        <v>2.4430000000000001</v>
      </c>
      <c r="P7">
        <v>1.0629999999999999</v>
      </c>
      <c r="Q7">
        <v>0</v>
      </c>
      <c r="R7">
        <v>14</v>
      </c>
    </row>
    <row r="8" spans="1:18" x14ac:dyDescent="0.25">
      <c r="A8" t="s">
        <v>14</v>
      </c>
      <c r="B8" s="1">
        <v>18893</v>
      </c>
      <c r="C8">
        <v>0.35699999999999998</v>
      </c>
      <c r="D8">
        <v>0.51800000000000002</v>
      </c>
      <c r="E8">
        <v>0</v>
      </c>
      <c r="F8">
        <v>5</v>
      </c>
      <c r="G8" t="s">
        <v>14</v>
      </c>
      <c r="H8" s="1">
        <v>12378</v>
      </c>
      <c r="I8">
        <v>0.35799999999999998</v>
      </c>
      <c r="J8">
        <v>0.51100000000000001</v>
      </c>
      <c r="K8">
        <v>0</v>
      </c>
      <c r="L8">
        <v>5</v>
      </c>
      <c r="M8" t="s">
        <v>14</v>
      </c>
      <c r="N8" s="1">
        <v>6515</v>
      </c>
      <c r="O8">
        <v>0.35499999999999998</v>
      </c>
      <c r="P8">
        <v>0.53</v>
      </c>
      <c r="Q8">
        <v>0</v>
      </c>
      <c r="R8">
        <v>5</v>
      </c>
    </row>
    <row r="9" spans="1:18" x14ac:dyDescent="0.25">
      <c r="A9" t="s">
        <v>15</v>
      </c>
      <c r="B9" s="1">
        <v>18893</v>
      </c>
      <c r="C9">
        <v>3.7189999999999999</v>
      </c>
      <c r="D9">
        <v>1.35</v>
      </c>
      <c r="E9">
        <v>0</v>
      </c>
      <c r="F9">
        <v>25</v>
      </c>
      <c r="G9" t="s">
        <v>15</v>
      </c>
      <c r="H9" s="1">
        <v>12378</v>
      </c>
      <c r="I9">
        <v>3.6190000000000002</v>
      </c>
      <c r="J9">
        <v>1.3049999999999999</v>
      </c>
      <c r="K9">
        <v>0</v>
      </c>
      <c r="L9">
        <v>18</v>
      </c>
      <c r="M9" t="s">
        <v>15</v>
      </c>
      <c r="N9" s="1">
        <v>6515</v>
      </c>
      <c r="O9">
        <v>3.907</v>
      </c>
      <c r="P9">
        <v>1.413</v>
      </c>
      <c r="Q9">
        <v>0</v>
      </c>
      <c r="R9">
        <v>25</v>
      </c>
    </row>
    <row r="10" spans="1:18" x14ac:dyDescent="0.25">
      <c r="A10" t="s">
        <v>16</v>
      </c>
      <c r="B10" s="1">
        <v>18893</v>
      </c>
      <c r="C10">
        <v>46.226999999999997</v>
      </c>
      <c r="D10">
        <v>59.423000000000002</v>
      </c>
      <c r="E10">
        <v>0</v>
      </c>
      <c r="F10" s="1">
        <v>1402</v>
      </c>
      <c r="G10" t="s">
        <v>16</v>
      </c>
      <c r="H10" s="1">
        <v>12378</v>
      </c>
      <c r="I10">
        <v>54.264000000000003</v>
      </c>
      <c r="J10">
        <v>61.359000000000002</v>
      </c>
      <c r="K10">
        <v>0</v>
      </c>
      <c r="L10" s="1">
        <v>1402</v>
      </c>
      <c r="M10" t="s">
        <v>16</v>
      </c>
      <c r="N10" s="1">
        <v>6515</v>
      </c>
      <c r="O10">
        <v>30.956</v>
      </c>
      <c r="P10">
        <v>52.262</v>
      </c>
      <c r="Q10">
        <v>0</v>
      </c>
      <c r="R10">
        <v>593</v>
      </c>
    </row>
    <row r="11" spans="1:18" x14ac:dyDescent="0.25">
      <c r="A11" t="s">
        <v>164</v>
      </c>
      <c r="B11" s="1">
        <v>18893</v>
      </c>
      <c r="C11" s="2">
        <v>1843.127</v>
      </c>
      <c r="D11">
        <v>934.53200000000004</v>
      </c>
      <c r="E11">
        <v>220</v>
      </c>
      <c r="F11" s="1">
        <v>17408</v>
      </c>
      <c r="G11" t="s">
        <v>164</v>
      </c>
      <c r="H11" s="1">
        <v>12378</v>
      </c>
      <c r="I11" s="2">
        <v>1790.664</v>
      </c>
      <c r="J11">
        <v>906.15499999999997</v>
      </c>
      <c r="K11">
        <v>242</v>
      </c>
      <c r="L11" s="1">
        <v>17408</v>
      </c>
      <c r="M11" t="s">
        <v>164</v>
      </c>
      <c r="N11" s="1">
        <v>6515</v>
      </c>
      <c r="O11" s="2">
        <v>1942.8019999999999</v>
      </c>
      <c r="P11">
        <v>978.553</v>
      </c>
      <c r="Q11">
        <v>220</v>
      </c>
      <c r="R11" s="1">
        <v>11366</v>
      </c>
    </row>
    <row r="12" spans="1:18" x14ac:dyDescent="0.25">
      <c r="A12" t="s">
        <v>17</v>
      </c>
      <c r="B12" s="1">
        <v>18893</v>
      </c>
      <c r="C12">
        <v>311.49900000000002</v>
      </c>
      <c r="D12">
        <v>242.50899999999999</v>
      </c>
      <c r="E12">
        <v>0</v>
      </c>
      <c r="F12" s="1">
        <v>5000</v>
      </c>
      <c r="G12" t="s">
        <v>17</v>
      </c>
      <c r="H12" s="1">
        <v>12378</v>
      </c>
      <c r="I12">
        <v>303.00200000000001</v>
      </c>
      <c r="J12">
        <v>243.33799999999999</v>
      </c>
      <c r="K12">
        <v>0</v>
      </c>
      <c r="L12" s="1">
        <v>5000</v>
      </c>
      <c r="M12" t="s">
        <v>17</v>
      </c>
      <c r="N12" s="1">
        <v>6515</v>
      </c>
      <c r="O12">
        <v>327.64400000000001</v>
      </c>
      <c r="P12">
        <v>240.119</v>
      </c>
      <c r="Q12">
        <v>0</v>
      </c>
      <c r="R12" s="1">
        <v>3200</v>
      </c>
    </row>
    <row r="13" spans="1:18" x14ac:dyDescent="0.25">
      <c r="A13" t="s">
        <v>19</v>
      </c>
      <c r="B13" s="1">
        <v>18893</v>
      </c>
      <c r="C13" s="2">
        <v>1253750</v>
      </c>
      <c r="D13" s="2">
        <v>1063695</v>
      </c>
      <c r="E13" s="2">
        <v>139751.70000000001</v>
      </c>
      <c r="F13" s="2">
        <v>23293838</v>
      </c>
      <c r="G13" t="s">
        <v>19</v>
      </c>
      <c r="H13" s="1">
        <v>12378</v>
      </c>
      <c r="I13" s="2">
        <v>1171833</v>
      </c>
      <c r="J13" s="2">
        <v>989881.8</v>
      </c>
      <c r="K13" s="2">
        <v>139751.70000000001</v>
      </c>
      <c r="L13" s="2">
        <v>23293838</v>
      </c>
      <c r="M13" t="s">
        <v>19</v>
      </c>
      <c r="N13" s="1">
        <v>6515</v>
      </c>
      <c r="O13" s="2">
        <v>1409388</v>
      </c>
      <c r="P13" s="2">
        <v>1175863</v>
      </c>
      <c r="Q13" s="2">
        <v>203051.2</v>
      </c>
      <c r="R13" s="2">
        <v>22166108</v>
      </c>
    </row>
    <row r="14" spans="1:18" x14ac:dyDescent="0.25">
      <c r="A14" t="s">
        <v>20</v>
      </c>
      <c r="B14" s="1">
        <v>18893</v>
      </c>
      <c r="C14" s="2">
        <v>1236894</v>
      </c>
      <c r="D14" s="2">
        <v>984441.7</v>
      </c>
      <c r="E14" s="2">
        <v>140130.79999999999</v>
      </c>
      <c r="F14" s="2">
        <v>22166108</v>
      </c>
      <c r="G14" t="s">
        <v>20</v>
      </c>
      <c r="H14" s="1">
        <v>12378</v>
      </c>
      <c r="I14" s="2">
        <v>1146141</v>
      </c>
      <c r="J14" s="2">
        <v>909477.2</v>
      </c>
      <c r="K14" s="2">
        <v>140130.79999999999</v>
      </c>
      <c r="L14" s="2">
        <v>21058570</v>
      </c>
      <c r="M14" t="s">
        <v>20</v>
      </c>
      <c r="N14" s="1">
        <v>6515</v>
      </c>
      <c r="O14" s="2">
        <v>1409317</v>
      </c>
      <c r="P14" s="2">
        <v>1092545</v>
      </c>
      <c r="Q14" s="2">
        <v>203051.2</v>
      </c>
      <c r="R14" s="2">
        <v>22166108</v>
      </c>
    </row>
    <row r="15" spans="1:18" x14ac:dyDescent="0.25">
      <c r="A15" t="s">
        <v>191</v>
      </c>
      <c r="B15" s="1">
        <v>18893</v>
      </c>
      <c r="C15" s="2">
        <v>13594.72</v>
      </c>
      <c r="D15" s="2">
        <v>127498.2</v>
      </c>
      <c r="E15" s="1">
        <v>-2010000</v>
      </c>
      <c r="F15" s="1">
        <v>6900000</v>
      </c>
      <c r="G15" t="s">
        <v>191</v>
      </c>
      <c r="H15" s="1">
        <v>12378</v>
      </c>
      <c r="I15" s="2">
        <v>21060.42</v>
      </c>
      <c r="J15" s="2">
        <v>97555.03</v>
      </c>
      <c r="K15" s="1">
        <v>-1850000</v>
      </c>
      <c r="L15" s="1">
        <v>2950000</v>
      </c>
      <c r="M15" t="s">
        <v>191</v>
      </c>
      <c r="N15" s="1">
        <v>6515</v>
      </c>
      <c r="O15">
        <v>-589.55799999999999</v>
      </c>
      <c r="P15" s="2">
        <v>169573.9</v>
      </c>
      <c r="Q15" s="1">
        <v>-2010000</v>
      </c>
      <c r="R15" s="1">
        <v>6900000</v>
      </c>
    </row>
    <row r="16" spans="1:18" x14ac:dyDescent="0.25">
      <c r="A16" t="s">
        <v>21</v>
      </c>
      <c r="B16" s="1">
        <v>18893</v>
      </c>
      <c r="C16">
        <v>2.8000000000000001E-2</v>
      </c>
      <c r="D16">
        <v>0.16400000000000001</v>
      </c>
      <c r="E16">
        <v>0</v>
      </c>
      <c r="F16">
        <v>1</v>
      </c>
      <c r="G16" t="s">
        <v>21</v>
      </c>
      <c r="H16" s="1">
        <v>12378</v>
      </c>
      <c r="I16">
        <v>2.4E-2</v>
      </c>
      <c r="J16">
        <v>0.152</v>
      </c>
      <c r="K16">
        <v>0</v>
      </c>
      <c r="L16">
        <v>1</v>
      </c>
      <c r="M16" t="s">
        <v>21</v>
      </c>
      <c r="N16" s="1">
        <v>6515</v>
      </c>
      <c r="O16">
        <v>3.5000000000000003E-2</v>
      </c>
      <c r="P16">
        <v>0.185</v>
      </c>
      <c r="Q16">
        <v>0</v>
      </c>
      <c r="R16">
        <v>1</v>
      </c>
    </row>
    <row r="17" spans="1:18" x14ac:dyDescent="0.25">
      <c r="A17" t="s">
        <v>22</v>
      </c>
      <c r="B17" s="1">
        <v>18893</v>
      </c>
      <c r="C17">
        <v>4.7E-2</v>
      </c>
      <c r="D17">
        <v>0.21099999999999999</v>
      </c>
      <c r="E17">
        <v>0</v>
      </c>
      <c r="F17">
        <v>1</v>
      </c>
      <c r="G17" t="s">
        <v>22</v>
      </c>
      <c r="H17" s="1">
        <v>12378</v>
      </c>
      <c r="I17">
        <v>4.4999999999999998E-2</v>
      </c>
      <c r="J17">
        <v>0.20699999999999999</v>
      </c>
      <c r="K17">
        <v>0</v>
      </c>
      <c r="L17">
        <v>1</v>
      </c>
      <c r="M17" t="s">
        <v>22</v>
      </c>
      <c r="N17" s="1">
        <v>6515</v>
      </c>
      <c r="O17">
        <v>0.05</v>
      </c>
      <c r="P17">
        <v>0.217</v>
      </c>
      <c r="Q17">
        <v>0</v>
      </c>
      <c r="R17">
        <v>1</v>
      </c>
    </row>
    <row r="18" spans="1:18" x14ac:dyDescent="0.25">
      <c r="A18" t="s">
        <v>23</v>
      </c>
      <c r="B18" s="1">
        <v>18893</v>
      </c>
      <c r="C18">
        <v>1.2E-2</v>
      </c>
      <c r="D18">
        <v>0.108</v>
      </c>
      <c r="E18">
        <v>0</v>
      </c>
      <c r="F18">
        <v>1</v>
      </c>
      <c r="G18" t="s">
        <v>23</v>
      </c>
      <c r="H18" s="1">
        <v>12378</v>
      </c>
      <c r="I18">
        <v>1.2999999999999999E-2</v>
      </c>
      <c r="J18">
        <v>0.113</v>
      </c>
      <c r="K18">
        <v>0</v>
      </c>
      <c r="L18">
        <v>1</v>
      </c>
      <c r="M18" t="s">
        <v>23</v>
      </c>
      <c r="N18" s="1">
        <v>6515</v>
      </c>
      <c r="O18">
        <v>0.01</v>
      </c>
      <c r="P18">
        <v>9.9000000000000005E-2</v>
      </c>
      <c r="Q18">
        <v>0</v>
      </c>
      <c r="R18">
        <v>1</v>
      </c>
    </row>
    <row r="19" spans="1:18" x14ac:dyDescent="0.25">
      <c r="A19" t="s">
        <v>24</v>
      </c>
      <c r="B19" s="1">
        <v>18893</v>
      </c>
      <c r="C19">
        <v>1.7999999999999999E-2</v>
      </c>
      <c r="D19">
        <v>0.13200000000000001</v>
      </c>
      <c r="E19">
        <v>0</v>
      </c>
      <c r="F19">
        <v>1</v>
      </c>
      <c r="G19" t="s">
        <v>24</v>
      </c>
      <c r="H19" s="1">
        <v>12378</v>
      </c>
      <c r="I19">
        <v>2.5000000000000001E-2</v>
      </c>
      <c r="J19">
        <v>0.157</v>
      </c>
      <c r="K19">
        <v>0</v>
      </c>
      <c r="L19">
        <v>1</v>
      </c>
      <c r="M19" t="s">
        <v>24</v>
      </c>
      <c r="N19" s="1">
        <v>6515</v>
      </c>
      <c r="O19">
        <v>4.0000000000000001E-3</v>
      </c>
      <c r="P19">
        <v>6.0999999999999999E-2</v>
      </c>
      <c r="Q19">
        <v>0</v>
      </c>
      <c r="R19">
        <v>1</v>
      </c>
    </row>
    <row r="20" spans="1:18" x14ac:dyDescent="0.25">
      <c r="A20" t="s">
        <v>25</v>
      </c>
      <c r="B20" s="1">
        <v>18893</v>
      </c>
      <c r="C20">
        <v>2.1000000000000001E-2</v>
      </c>
      <c r="D20">
        <v>0.14499999999999999</v>
      </c>
      <c r="E20">
        <v>0</v>
      </c>
      <c r="F20">
        <v>1</v>
      </c>
      <c r="G20" t="s">
        <v>25</v>
      </c>
      <c r="H20" s="1">
        <v>12378</v>
      </c>
      <c r="I20">
        <v>3.2000000000000001E-2</v>
      </c>
      <c r="J20">
        <v>0.17599999999999999</v>
      </c>
      <c r="K20">
        <v>0</v>
      </c>
      <c r="L20">
        <v>1</v>
      </c>
      <c r="M20" t="s">
        <v>25</v>
      </c>
      <c r="N20" s="1">
        <v>6515</v>
      </c>
      <c r="O20">
        <v>2E-3</v>
      </c>
      <c r="P20">
        <v>3.9E-2</v>
      </c>
      <c r="Q20">
        <v>0</v>
      </c>
      <c r="R20">
        <v>1</v>
      </c>
    </row>
    <row r="21" spans="1:18" x14ac:dyDescent="0.25">
      <c r="A21" t="s">
        <v>26</v>
      </c>
      <c r="B21" s="1">
        <v>18893</v>
      </c>
      <c r="C21">
        <v>3.1E-2</v>
      </c>
      <c r="D21">
        <v>0.17299999999999999</v>
      </c>
      <c r="E21">
        <v>0</v>
      </c>
      <c r="F21">
        <v>1</v>
      </c>
      <c r="G21" t="s">
        <v>26</v>
      </c>
      <c r="H21" s="1">
        <v>12378</v>
      </c>
      <c r="I21">
        <v>4.2000000000000003E-2</v>
      </c>
      <c r="J21">
        <v>0.2</v>
      </c>
      <c r="K21">
        <v>0</v>
      </c>
      <c r="L21">
        <v>1</v>
      </c>
      <c r="M21" t="s">
        <v>26</v>
      </c>
      <c r="N21" s="1">
        <v>6515</v>
      </c>
      <c r="O21">
        <v>1.0999999999999999E-2</v>
      </c>
      <c r="P21">
        <v>0.10299999999999999</v>
      </c>
      <c r="Q21">
        <v>0</v>
      </c>
      <c r="R21">
        <v>1</v>
      </c>
    </row>
    <row r="22" spans="1:18" x14ac:dyDescent="0.25">
      <c r="A22" t="s">
        <v>27</v>
      </c>
      <c r="B22" s="1">
        <v>18893</v>
      </c>
      <c r="C22">
        <v>1E-3</v>
      </c>
      <c r="D22">
        <v>3.3000000000000002E-2</v>
      </c>
      <c r="E22">
        <v>0</v>
      </c>
      <c r="F22">
        <v>1</v>
      </c>
      <c r="G22" t="s">
        <v>27</v>
      </c>
      <c r="H22" s="1">
        <v>12378</v>
      </c>
      <c r="I22">
        <v>2E-3</v>
      </c>
      <c r="J22">
        <v>4.1000000000000002E-2</v>
      </c>
      <c r="K22">
        <v>0</v>
      </c>
      <c r="L22">
        <v>1</v>
      </c>
      <c r="M22" t="s">
        <v>27</v>
      </c>
      <c r="N22" s="1">
        <v>6515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28</v>
      </c>
      <c r="B23" s="1">
        <v>18893</v>
      </c>
      <c r="C23">
        <v>0.86799999999999999</v>
      </c>
      <c r="D23">
        <v>0.33900000000000002</v>
      </c>
      <c r="E23">
        <v>0</v>
      </c>
      <c r="F23">
        <v>1</v>
      </c>
      <c r="G23" t="s">
        <v>28</v>
      </c>
      <c r="H23" s="1">
        <v>12378</v>
      </c>
      <c r="I23">
        <v>0.83899999999999997</v>
      </c>
      <c r="J23">
        <v>0.36699999999999999</v>
      </c>
      <c r="K23">
        <v>0</v>
      </c>
      <c r="L23">
        <v>1</v>
      </c>
      <c r="M23" t="s">
        <v>28</v>
      </c>
      <c r="N23" s="1">
        <v>6515</v>
      </c>
      <c r="O23">
        <v>0.92100000000000004</v>
      </c>
      <c r="P23">
        <v>0.26900000000000002</v>
      </c>
      <c r="Q23">
        <v>0</v>
      </c>
      <c r="R23">
        <v>1</v>
      </c>
    </row>
    <row r="24" spans="1:18" x14ac:dyDescent="0.25">
      <c r="A24" t="s">
        <v>29</v>
      </c>
      <c r="B24" s="1">
        <v>18893</v>
      </c>
      <c r="C24">
        <v>1.6E-2</v>
      </c>
      <c r="D24">
        <v>0.127</v>
      </c>
      <c r="E24">
        <v>0</v>
      </c>
      <c r="F24">
        <v>1</v>
      </c>
      <c r="G24" t="s">
        <v>29</v>
      </c>
      <c r="H24" s="1">
        <v>12378</v>
      </c>
      <c r="I24">
        <v>1.6E-2</v>
      </c>
      <c r="J24">
        <v>0.125</v>
      </c>
      <c r="K24">
        <v>0</v>
      </c>
      <c r="L24">
        <v>1</v>
      </c>
      <c r="M24" t="s">
        <v>29</v>
      </c>
      <c r="N24" s="1">
        <v>6515</v>
      </c>
      <c r="O24">
        <v>1.7000000000000001E-2</v>
      </c>
      <c r="P24">
        <v>0.129</v>
      </c>
      <c r="Q24">
        <v>0</v>
      </c>
      <c r="R24">
        <v>1</v>
      </c>
    </row>
    <row r="25" spans="1:18" x14ac:dyDescent="0.25">
      <c r="A25" t="s">
        <v>30</v>
      </c>
      <c r="B25" s="1">
        <v>18893</v>
      </c>
      <c r="C25">
        <v>4.1000000000000002E-2</v>
      </c>
      <c r="D25">
        <v>0.19800000000000001</v>
      </c>
      <c r="E25">
        <v>0</v>
      </c>
      <c r="F25">
        <v>1</v>
      </c>
      <c r="G25" t="s">
        <v>30</v>
      </c>
      <c r="H25" s="1">
        <v>12378</v>
      </c>
      <c r="I25">
        <v>3.4000000000000002E-2</v>
      </c>
      <c r="J25">
        <v>0.18099999999999999</v>
      </c>
      <c r="K25">
        <v>0</v>
      </c>
      <c r="L25">
        <v>1</v>
      </c>
      <c r="M25" t="s">
        <v>30</v>
      </c>
      <c r="N25" s="1">
        <v>6515</v>
      </c>
      <c r="O25">
        <v>5.3999999999999999E-2</v>
      </c>
      <c r="P25">
        <v>0.22500000000000001</v>
      </c>
      <c r="Q25">
        <v>0</v>
      </c>
      <c r="R25">
        <v>1</v>
      </c>
    </row>
    <row r="26" spans="1:18" x14ac:dyDescent="0.25">
      <c r="A26" t="s">
        <v>31</v>
      </c>
      <c r="B26" s="1">
        <v>18893</v>
      </c>
      <c r="C26">
        <v>8.9999999999999993E-3</v>
      </c>
      <c r="D26">
        <v>9.6000000000000002E-2</v>
      </c>
      <c r="E26">
        <v>0</v>
      </c>
      <c r="F26">
        <v>1</v>
      </c>
      <c r="G26" t="s">
        <v>31</v>
      </c>
      <c r="H26" s="1">
        <v>12378</v>
      </c>
      <c r="I26">
        <v>1.2999999999999999E-2</v>
      </c>
      <c r="J26">
        <v>0.114</v>
      </c>
      <c r="K26">
        <v>0</v>
      </c>
      <c r="L26">
        <v>1</v>
      </c>
      <c r="M26" t="s">
        <v>31</v>
      </c>
      <c r="N26" s="1">
        <v>6515</v>
      </c>
      <c r="O26">
        <v>2E-3</v>
      </c>
      <c r="P26">
        <v>4.4999999999999998E-2</v>
      </c>
      <c r="Q26">
        <v>0</v>
      </c>
      <c r="R26">
        <v>1</v>
      </c>
    </row>
    <row r="27" spans="1:18" x14ac:dyDescent="0.25">
      <c r="A27" t="s">
        <v>32</v>
      </c>
      <c r="B27" s="1">
        <v>18893</v>
      </c>
      <c r="C27">
        <v>0.92900000000000005</v>
      </c>
      <c r="D27">
        <v>0.25700000000000001</v>
      </c>
      <c r="E27">
        <v>0</v>
      </c>
      <c r="F27">
        <v>1</v>
      </c>
      <c r="G27" t="s">
        <v>32</v>
      </c>
      <c r="H27" s="1">
        <v>12378</v>
      </c>
      <c r="I27">
        <v>0.90100000000000002</v>
      </c>
      <c r="J27">
        <v>0.29899999999999999</v>
      </c>
      <c r="K27">
        <v>0</v>
      </c>
      <c r="L27">
        <v>1</v>
      </c>
      <c r="M27" t="s">
        <v>32</v>
      </c>
      <c r="N27" s="1">
        <v>6515</v>
      </c>
      <c r="O27">
        <v>0.98199999999999998</v>
      </c>
      <c r="P27">
        <v>0.13200000000000001</v>
      </c>
      <c r="Q27">
        <v>0</v>
      </c>
      <c r="R27">
        <v>1</v>
      </c>
    </row>
    <row r="28" spans="1:18" x14ac:dyDescent="0.25">
      <c r="A28" t="s">
        <v>33</v>
      </c>
      <c r="B28" s="1">
        <v>18893</v>
      </c>
      <c r="C28">
        <v>41.338000000000001</v>
      </c>
      <c r="D28">
        <v>21.988</v>
      </c>
      <c r="E28">
        <v>0</v>
      </c>
      <c r="F28">
        <v>123</v>
      </c>
      <c r="G28" t="s">
        <v>33</v>
      </c>
      <c r="H28" s="1">
        <v>12378</v>
      </c>
      <c r="I28">
        <v>39.088999999999999</v>
      </c>
      <c r="J28">
        <v>21.683</v>
      </c>
      <c r="K28">
        <v>0</v>
      </c>
      <c r="L28">
        <v>112</v>
      </c>
      <c r="M28" t="s">
        <v>33</v>
      </c>
      <c r="N28" s="1">
        <v>6515</v>
      </c>
      <c r="O28">
        <v>45.610999999999997</v>
      </c>
      <c r="P28">
        <v>21.933</v>
      </c>
      <c r="Q28">
        <v>0</v>
      </c>
      <c r="R28">
        <v>123</v>
      </c>
    </row>
    <row r="29" spans="1:18" x14ac:dyDescent="0.25">
      <c r="A29" t="s">
        <v>34</v>
      </c>
      <c r="B29" s="1">
        <v>18893</v>
      </c>
      <c r="C29">
        <v>2.1920000000000002</v>
      </c>
      <c r="D29">
        <v>1.9319999999999999</v>
      </c>
      <c r="E29">
        <v>0</v>
      </c>
      <c r="F29">
        <v>15.129</v>
      </c>
      <c r="G29" t="s">
        <v>34</v>
      </c>
      <c r="H29" s="1">
        <v>12378</v>
      </c>
      <c r="I29">
        <v>1.998</v>
      </c>
      <c r="J29">
        <v>1.829</v>
      </c>
      <c r="K29">
        <v>0</v>
      </c>
      <c r="L29">
        <v>12.544</v>
      </c>
      <c r="M29" t="s">
        <v>34</v>
      </c>
      <c r="N29" s="1">
        <v>6515</v>
      </c>
      <c r="O29">
        <v>2.5609999999999999</v>
      </c>
      <c r="P29">
        <v>2.0649999999999999</v>
      </c>
      <c r="Q29">
        <v>0</v>
      </c>
      <c r="R29">
        <v>15.129</v>
      </c>
    </row>
    <row r="30" spans="1:18" x14ac:dyDescent="0.25">
      <c r="A30" t="s">
        <v>35</v>
      </c>
      <c r="B30" s="1">
        <v>18893</v>
      </c>
      <c r="C30">
        <v>5.2839999999999998</v>
      </c>
      <c r="D30">
        <v>13.068</v>
      </c>
      <c r="E30">
        <v>0</v>
      </c>
      <c r="F30">
        <v>94</v>
      </c>
      <c r="G30" t="s">
        <v>35</v>
      </c>
      <c r="H30" s="1">
        <v>12378</v>
      </c>
      <c r="I30">
        <v>4.7869999999999999</v>
      </c>
      <c r="J30">
        <v>12.302</v>
      </c>
      <c r="K30">
        <v>0</v>
      </c>
      <c r="L30">
        <v>88</v>
      </c>
      <c r="M30" t="s">
        <v>35</v>
      </c>
      <c r="N30" s="1">
        <v>6515</v>
      </c>
      <c r="O30">
        <v>6.2279999999999998</v>
      </c>
      <c r="P30">
        <v>14.364000000000001</v>
      </c>
      <c r="Q30">
        <v>0</v>
      </c>
      <c r="R30">
        <v>94</v>
      </c>
    </row>
    <row r="31" spans="1:18" x14ac:dyDescent="0.25">
      <c r="A31" t="s">
        <v>18</v>
      </c>
      <c r="B31" s="1">
        <v>18893</v>
      </c>
      <c r="C31" s="2">
        <v>2064.5210000000002</v>
      </c>
      <c r="D31" s="2">
        <v>1133.396</v>
      </c>
      <c r="E31">
        <v>220</v>
      </c>
      <c r="F31" s="1">
        <v>23350</v>
      </c>
      <c r="G31" t="s">
        <v>18</v>
      </c>
      <c r="H31" s="1">
        <v>12378</v>
      </c>
      <c r="I31" s="2">
        <v>2000.75</v>
      </c>
      <c r="J31" s="2">
        <v>1097.259</v>
      </c>
      <c r="K31">
        <v>257</v>
      </c>
      <c r="L31" s="1">
        <v>23350</v>
      </c>
      <c r="M31" t="s">
        <v>18</v>
      </c>
      <c r="N31" s="1">
        <v>6515</v>
      </c>
      <c r="O31" s="2">
        <v>2185.6819999999998</v>
      </c>
      <c r="P31" s="2">
        <v>1189.761</v>
      </c>
      <c r="Q31">
        <v>220</v>
      </c>
      <c r="R31" s="1">
        <v>13153</v>
      </c>
    </row>
    <row r="32" spans="1:18" x14ac:dyDescent="0.25">
      <c r="A32" t="s">
        <v>37</v>
      </c>
      <c r="B32" s="1">
        <v>18893</v>
      </c>
      <c r="C32">
        <v>0.41199999999999998</v>
      </c>
      <c r="D32">
        <v>2.153</v>
      </c>
      <c r="E32">
        <v>1.4E-2</v>
      </c>
      <c r="F32">
        <v>128.91800000000001</v>
      </c>
      <c r="G32" t="s">
        <v>37</v>
      </c>
      <c r="H32" s="1">
        <v>12378</v>
      </c>
      <c r="I32">
        <v>0.499</v>
      </c>
      <c r="J32">
        <v>2.242</v>
      </c>
      <c r="K32">
        <v>1.4E-2</v>
      </c>
      <c r="L32">
        <v>128.91800000000001</v>
      </c>
      <c r="M32" t="s">
        <v>37</v>
      </c>
      <c r="N32" s="1">
        <v>6515</v>
      </c>
      <c r="O32">
        <v>0.247</v>
      </c>
      <c r="P32">
        <v>1.9610000000000001</v>
      </c>
      <c r="Q32">
        <v>1.4E-2</v>
      </c>
      <c r="R32">
        <v>111.96899999999999</v>
      </c>
    </row>
    <row r="33" spans="1:18" x14ac:dyDescent="0.25">
      <c r="A33" t="s">
        <v>165</v>
      </c>
      <c r="B33" s="1">
        <v>18893</v>
      </c>
      <c r="C33">
        <v>2.4550000000000001</v>
      </c>
      <c r="D33">
        <v>2.5369999999999999</v>
      </c>
      <c r="E33">
        <v>0</v>
      </c>
      <c r="F33">
        <v>13.552</v>
      </c>
      <c r="G33" t="s">
        <v>165</v>
      </c>
      <c r="H33" s="1">
        <v>12378</v>
      </c>
      <c r="I33">
        <v>2.4649999999999999</v>
      </c>
      <c r="J33">
        <v>2.5489999999999999</v>
      </c>
      <c r="K33">
        <v>0</v>
      </c>
      <c r="L33">
        <v>13.552</v>
      </c>
      <c r="M33" t="s">
        <v>165</v>
      </c>
      <c r="N33" s="1">
        <v>6515</v>
      </c>
      <c r="O33">
        <v>2.4350000000000001</v>
      </c>
      <c r="P33">
        <v>2.5150000000000001</v>
      </c>
      <c r="Q33">
        <v>0</v>
      </c>
      <c r="R33">
        <v>13.477</v>
      </c>
    </row>
    <row r="34" spans="1:18" x14ac:dyDescent="0.25">
      <c r="A34" t="s">
        <v>39</v>
      </c>
      <c r="B34" s="1">
        <v>18893</v>
      </c>
      <c r="C34">
        <v>0.51900000000000002</v>
      </c>
      <c r="D34">
        <v>0.33200000000000002</v>
      </c>
      <c r="E34">
        <v>0</v>
      </c>
      <c r="F34">
        <v>3.56</v>
      </c>
      <c r="G34" t="s">
        <v>39</v>
      </c>
      <c r="H34" s="1">
        <v>12378</v>
      </c>
      <c r="I34">
        <v>0.51700000000000002</v>
      </c>
      <c r="J34">
        <v>0.32600000000000001</v>
      </c>
      <c r="K34">
        <v>0</v>
      </c>
      <c r="L34">
        <v>3.302</v>
      </c>
      <c r="M34" t="s">
        <v>39</v>
      </c>
      <c r="N34" s="1">
        <v>6515</v>
      </c>
      <c r="O34">
        <v>0.52500000000000002</v>
      </c>
      <c r="P34">
        <v>0.34100000000000003</v>
      </c>
      <c r="Q34">
        <v>0</v>
      </c>
      <c r="R34">
        <v>3.56</v>
      </c>
    </row>
    <row r="35" spans="1:18" x14ac:dyDescent="0.25">
      <c r="A35" t="s">
        <v>40</v>
      </c>
      <c r="B35" s="1">
        <v>18893</v>
      </c>
      <c r="C35">
        <v>4.9770000000000003</v>
      </c>
      <c r="D35">
        <v>4.1210000000000004</v>
      </c>
      <c r="E35">
        <v>0.01</v>
      </c>
      <c r="F35">
        <v>20.997</v>
      </c>
      <c r="G35" t="s">
        <v>40</v>
      </c>
      <c r="H35" s="1">
        <v>12378</v>
      </c>
      <c r="I35">
        <v>4.9550000000000001</v>
      </c>
      <c r="J35">
        <v>4.1070000000000002</v>
      </c>
      <c r="K35">
        <v>0.01</v>
      </c>
      <c r="L35">
        <v>20.997</v>
      </c>
      <c r="M35" t="s">
        <v>40</v>
      </c>
      <c r="N35" s="1">
        <v>6515</v>
      </c>
      <c r="O35">
        <v>5.0190000000000001</v>
      </c>
      <c r="P35">
        <v>4.1479999999999997</v>
      </c>
      <c r="Q35">
        <v>5.7000000000000002E-2</v>
      </c>
      <c r="R35">
        <v>20.927</v>
      </c>
    </row>
    <row r="36" spans="1:18" x14ac:dyDescent="0.25">
      <c r="A36" t="s">
        <v>41</v>
      </c>
      <c r="B36" s="1">
        <v>18893</v>
      </c>
      <c r="C36">
        <v>10.888999999999999</v>
      </c>
      <c r="D36">
        <v>5.6079999999999997</v>
      </c>
      <c r="E36">
        <v>0.99299999999999999</v>
      </c>
      <c r="F36">
        <v>30.986000000000001</v>
      </c>
      <c r="G36" t="s">
        <v>41</v>
      </c>
      <c r="H36" s="1">
        <v>12378</v>
      </c>
      <c r="I36">
        <v>10.734</v>
      </c>
      <c r="J36">
        <v>5.6260000000000003</v>
      </c>
      <c r="K36">
        <v>0.99299999999999999</v>
      </c>
      <c r="L36">
        <v>30.003</v>
      </c>
      <c r="M36" t="s">
        <v>41</v>
      </c>
      <c r="N36" s="1">
        <v>6515</v>
      </c>
      <c r="O36">
        <v>11.182</v>
      </c>
      <c r="P36">
        <v>5.5640000000000001</v>
      </c>
      <c r="Q36">
        <v>1.3220000000000001</v>
      </c>
      <c r="R36">
        <v>30.986000000000001</v>
      </c>
    </row>
    <row r="37" spans="1:18" x14ac:dyDescent="0.25">
      <c r="A37" t="s">
        <v>174</v>
      </c>
      <c r="B37" s="1">
        <v>18893</v>
      </c>
      <c r="C37">
        <v>1.02</v>
      </c>
      <c r="D37">
        <v>1.6140000000000001</v>
      </c>
      <c r="E37">
        <v>1.6E-2</v>
      </c>
      <c r="F37">
        <v>196.49</v>
      </c>
      <c r="G37" t="s">
        <v>174</v>
      </c>
      <c r="H37" s="1">
        <v>12378</v>
      </c>
      <c r="I37">
        <v>1.0189999999999999</v>
      </c>
      <c r="J37">
        <v>1.9079999999999999</v>
      </c>
      <c r="K37">
        <v>2.5999999999999999E-2</v>
      </c>
      <c r="L37">
        <v>196.49</v>
      </c>
      <c r="M37" t="s">
        <v>174</v>
      </c>
      <c r="N37" s="1">
        <v>6515</v>
      </c>
      <c r="O37">
        <v>1.02</v>
      </c>
      <c r="P37">
        <v>0.80100000000000005</v>
      </c>
      <c r="Q37">
        <v>1.6E-2</v>
      </c>
      <c r="R37">
        <v>7.4530000000000003</v>
      </c>
    </row>
    <row r="38" spans="1:18" x14ac:dyDescent="0.25">
      <c r="A38" t="s">
        <v>175</v>
      </c>
      <c r="B38" s="1">
        <v>18893</v>
      </c>
      <c r="C38">
        <v>2.4470000000000001</v>
      </c>
      <c r="D38">
        <v>1.8080000000000001</v>
      </c>
      <c r="E38">
        <v>3.6999999999999998E-2</v>
      </c>
      <c r="F38">
        <v>17.684000000000001</v>
      </c>
      <c r="G38" t="s">
        <v>175</v>
      </c>
      <c r="H38" s="1">
        <v>12378</v>
      </c>
      <c r="I38">
        <v>2.4180000000000001</v>
      </c>
      <c r="J38">
        <v>1.784</v>
      </c>
      <c r="K38">
        <v>4.2999999999999997E-2</v>
      </c>
      <c r="L38">
        <v>17.684000000000001</v>
      </c>
      <c r="M38" t="s">
        <v>175</v>
      </c>
      <c r="N38" s="1">
        <v>6515</v>
      </c>
      <c r="O38">
        <v>2.5009999999999999</v>
      </c>
      <c r="P38">
        <v>1.853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18893</v>
      </c>
      <c r="C39">
        <v>2.4929999999999999</v>
      </c>
      <c r="D39">
        <v>1.7150000000000001</v>
      </c>
      <c r="E39">
        <v>3.4000000000000002E-2</v>
      </c>
      <c r="F39">
        <v>17.684000000000001</v>
      </c>
      <c r="G39" t="s">
        <v>176</v>
      </c>
      <c r="H39" s="1">
        <v>12378</v>
      </c>
      <c r="I39">
        <v>2.4580000000000002</v>
      </c>
      <c r="J39">
        <v>1.681</v>
      </c>
      <c r="K39">
        <v>3.4000000000000002E-2</v>
      </c>
      <c r="L39">
        <v>17.684000000000001</v>
      </c>
      <c r="M39" t="s">
        <v>176</v>
      </c>
      <c r="N39" s="1">
        <v>6515</v>
      </c>
      <c r="O39">
        <v>2.5590000000000002</v>
      </c>
      <c r="P39">
        <v>1.774</v>
      </c>
      <c r="Q39">
        <v>3.6999999999999998E-2</v>
      </c>
      <c r="R39">
        <v>17.655000000000001</v>
      </c>
    </row>
    <row r="40" spans="1:18" x14ac:dyDescent="0.25">
      <c r="A40" t="s">
        <v>42</v>
      </c>
      <c r="B40" s="1">
        <v>18893</v>
      </c>
      <c r="C40">
        <v>0.21</v>
      </c>
      <c r="D40">
        <v>0.16200000000000001</v>
      </c>
      <c r="E40">
        <v>0</v>
      </c>
      <c r="F40">
        <v>0.85</v>
      </c>
      <c r="G40" t="s">
        <v>42</v>
      </c>
      <c r="H40" s="1">
        <v>12378</v>
      </c>
      <c r="I40">
        <v>0.20799999999999999</v>
      </c>
      <c r="J40">
        <v>0.158</v>
      </c>
      <c r="K40">
        <v>0</v>
      </c>
      <c r="L40">
        <v>0.85</v>
      </c>
      <c r="M40" t="s">
        <v>42</v>
      </c>
      <c r="N40" s="1">
        <v>6515</v>
      </c>
      <c r="O40">
        <v>0.215</v>
      </c>
      <c r="P40">
        <v>0.16900000000000001</v>
      </c>
      <c r="Q40">
        <v>0</v>
      </c>
      <c r="R40">
        <v>0.85</v>
      </c>
    </row>
    <row r="41" spans="1:18" x14ac:dyDescent="0.25">
      <c r="A41" t="s">
        <v>43</v>
      </c>
      <c r="B41" s="1">
        <v>18893</v>
      </c>
      <c r="C41">
        <v>1.7000000000000001E-2</v>
      </c>
      <c r="D41">
        <v>3.2000000000000001E-2</v>
      </c>
      <c r="E41">
        <v>0</v>
      </c>
      <c r="F41">
        <v>0.26100000000000001</v>
      </c>
      <c r="G41" t="s">
        <v>43</v>
      </c>
      <c r="H41" s="1">
        <v>12378</v>
      </c>
      <c r="I41">
        <v>1.7999999999999999E-2</v>
      </c>
      <c r="J41">
        <v>3.3000000000000002E-2</v>
      </c>
      <c r="K41">
        <v>0</v>
      </c>
      <c r="L41">
        <v>0.26100000000000001</v>
      </c>
      <c r="M41" t="s">
        <v>43</v>
      </c>
      <c r="N41" s="1">
        <v>6515</v>
      </c>
      <c r="O41">
        <v>1.4999999999999999E-2</v>
      </c>
      <c r="P41">
        <v>0.03</v>
      </c>
      <c r="Q41">
        <v>0</v>
      </c>
      <c r="R41">
        <v>0.26100000000000001</v>
      </c>
    </row>
    <row r="42" spans="1:18" x14ac:dyDescent="0.25">
      <c r="A42" t="s">
        <v>44</v>
      </c>
      <c r="B42" s="1">
        <v>18893</v>
      </c>
      <c r="C42">
        <v>0.42499999999999999</v>
      </c>
      <c r="D42">
        <v>0.20100000000000001</v>
      </c>
      <c r="E42">
        <v>0</v>
      </c>
      <c r="F42">
        <v>1</v>
      </c>
      <c r="G42" t="s">
        <v>44</v>
      </c>
      <c r="H42" s="1">
        <v>12378</v>
      </c>
      <c r="I42">
        <v>0.42499999999999999</v>
      </c>
      <c r="J42">
        <v>0.19800000000000001</v>
      </c>
      <c r="K42">
        <v>2.0000000000000001E-4</v>
      </c>
      <c r="L42">
        <v>1</v>
      </c>
      <c r="M42" t="s">
        <v>44</v>
      </c>
      <c r="N42" s="1">
        <v>6515</v>
      </c>
      <c r="O42">
        <v>0.42599999999999999</v>
      </c>
      <c r="P42">
        <v>0.20599999999999999</v>
      </c>
      <c r="Q42">
        <v>0</v>
      </c>
      <c r="R42">
        <v>1</v>
      </c>
    </row>
    <row r="43" spans="1:18" x14ac:dyDescent="0.25">
      <c r="A43" t="s">
        <v>45</v>
      </c>
      <c r="B43" s="1">
        <v>18893</v>
      </c>
      <c r="C43">
        <v>8.2000000000000003E-2</v>
      </c>
      <c r="D43">
        <v>0.113</v>
      </c>
      <c r="E43">
        <v>0</v>
      </c>
      <c r="F43">
        <v>0.69499999999999995</v>
      </c>
      <c r="G43" t="s">
        <v>45</v>
      </c>
      <c r="H43" s="1">
        <v>12378</v>
      </c>
      <c r="I43">
        <v>8.2000000000000003E-2</v>
      </c>
      <c r="J43">
        <v>0.113</v>
      </c>
      <c r="K43">
        <v>0</v>
      </c>
      <c r="L43">
        <v>0.69499999999999995</v>
      </c>
      <c r="M43" t="s">
        <v>45</v>
      </c>
      <c r="N43" s="1">
        <v>6515</v>
      </c>
      <c r="O43">
        <v>8.1000000000000003E-2</v>
      </c>
      <c r="P43">
        <v>0.114</v>
      </c>
      <c r="Q43">
        <v>0</v>
      </c>
      <c r="R43">
        <v>0.69499999999999995</v>
      </c>
    </row>
    <row r="44" spans="1:18" x14ac:dyDescent="0.25">
      <c r="A44" t="s">
        <v>46</v>
      </c>
      <c r="B44" s="1">
        <v>18893</v>
      </c>
      <c r="C44">
        <v>0.93300000000000005</v>
      </c>
      <c r="D44">
        <v>9.2999999999999999E-2</v>
      </c>
      <c r="E44">
        <v>4.0000000000000002E-4</v>
      </c>
      <c r="F44">
        <v>1</v>
      </c>
      <c r="G44" t="s">
        <v>46</v>
      </c>
      <c r="H44" s="1">
        <v>12378</v>
      </c>
      <c r="I44">
        <v>0.93400000000000005</v>
      </c>
      <c r="J44">
        <v>9.4E-2</v>
      </c>
      <c r="K44">
        <v>4.0000000000000002E-4</v>
      </c>
      <c r="L44">
        <v>1</v>
      </c>
      <c r="M44" t="s">
        <v>46</v>
      </c>
      <c r="N44" s="1">
        <v>6515</v>
      </c>
      <c r="O44">
        <v>0.93200000000000005</v>
      </c>
      <c r="P44">
        <v>9.0999999999999998E-2</v>
      </c>
      <c r="Q44">
        <v>0.13700000000000001</v>
      </c>
      <c r="R44">
        <v>1</v>
      </c>
    </row>
    <row r="45" spans="1:18" x14ac:dyDescent="0.25">
      <c r="A45" t="s">
        <v>47</v>
      </c>
      <c r="B45" s="1">
        <v>18893</v>
      </c>
      <c r="C45">
        <v>6.5000000000000002E-2</v>
      </c>
      <c r="D45">
        <v>8.6999999999999994E-2</v>
      </c>
      <c r="E45">
        <v>0</v>
      </c>
      <c r="F45">
        <v>0.89300000000000002</v>
      </c>
      <c r="G45" t="s">
        <v>47</v>
      </c>
      <c r="H45" s="1">
        <v>12378</v>
      </c>
      <c r="I45">
        <v>6.5000000000000002E-2</v>
      </c>
      <c r="J45">
        <v>8.7999999999999995E-2</v>
      </c>
      <c r="K45">
        <v>0</v>
      </c>
      <c r="L45">
        <v>0.89300000000000002</v>
      </c>
      <c r="M45" t="s">
        <v>47</v>
      </c>
      <c r="N45" s="1">
        <v>6515</v>
      </c>
      <c r="O45">
        <v>6.7000000000000004E-2</v>
      </c>
      <c r="P45">
        <v>8.5000000000000006E-2</v>
      </c>
      <c r="Q45">
        <v>0</v>
      </c>
      <c r="R45">
        <v>0.69899999999999995</v>
      </c>
    </row>
    <row r="46" spans="1:18" x14ac:dyDescent="0.25">
      <c r="A46" t="s">
        <v>48</v>
      </c>
      <c r="B46" s="1">
        <v>18893</v>
      </c>
      <c r="C46">
        <v>0.753</v>
      </c>
      <c r="D46">
        <v>0.18</v>
      </c>
      <c r="E46">
        <v>0</v>
      </c>
      <c r="F46">
        <v>1</v>
      </c>
      <c r="G46" t="s">
        <v>48</v>
      </c>
      <c r="H46" s="1">
        <v>12378</v>
      </c>
      <c r="I46">
        <v>0.75</v>
      </c>
      <c r="J46">
        <v>0.18</v>
      </c>
      <c r="K46">
        <v>4.0000000000000002E-4</v>
      </c>
      <c r="L46">
        <v>1</v>
      </c>
      <c r="M46" t="s">
        <v>48</v>
      </c>
      <c r="N46" s="1">
        <v>6515</v>
      </c>
      <c r="O46">
        <v>0.75800000000000001</v>
      </c>
      <c r="P46">
        <v>0.17799999999999999</v>
      </c>
      <c r="Q46">
        <v>0</v>
      </c>
      <c r="R46">
        <v>1</v>
      </c>
    </row>
    <row r="47" spans="1:18" x14ac:dyDescent="0.25">
      <c r="A47" t="s">
        <v>49</v>
      </c>
      <c r="B47" s="1">
        <v>18893</v>
      </c>
      <c r="C47">
        <v>0.246</v>
      </c>
      <c r="D47">
        <v>0.17899999999999999</v>
      </c>
      <c r="E47">
        <v>0</v>
      </c>
      <c r="F47">
        <v>1</v>
      </c>
      <c r="G47" t="s">
        <v>49</v>
      </c>
      <c r="H47" s="1">
        <v>12378</v>
      </c>
      <c r="I47">
        <v>0.248</v>
      </c>
      <c r="J47">
        <v>0.17899999999999999</v>
      </c>
      <c r="K47">
        <v>0</v>
      </c>
      <c r="L47">
        <v>0.98599999999999999</v>
      </c>
      <c r="M47" t="s">
        <v>49</v>
      </c>
      <c r="N47" s="1">
        <v>6515</v>
      </c>
      <c r="O47">
        <v>0.24099999999999999</v>
      </c>
      <c r="P47">
        <v>0.17699999999999999</v>
      </c>
      <c r="Q47">
        <v>0</v>
      </c>
      <c r="R47">
        <v>1</v>
      </c>
    </row>
    <row r="48" spans="1:18" x14ac:dyDescent="0.25">
      <c r="A48" t="s">
        <v>50</v>
      </c>
      <c r="B48" s="1">
        <v>18893</v>
      </c>
      <c r="C48">
        <v>21.347999999999999</v>
      </c>
      <c r="D48">
        <v>50.042000000000002</v>
      </c>
      <c r="E48">
        <v>0</v>
      </c>
      <c r="F48">
        <v>550</v>
      </c>
      <c r="G48" t="s">
        <v>50</v>
      </c>
      <c r="H48" s="1">
        <v>12378</v>
      </c>
      <c r="I48">
        <v>22.175000000000001</v>
      </c>
      <c r="J48">
        <v>49.548999999999999</v>
      </c>
      <c r="K48">
        <v>0</v>
      </c>
      <c r="L48">
        <v>550</v>
      </c>
      <c r="M48" t="s">
        <v>50</v>
      </c>
      <c r="N48" s="1">
        <v>6515</v>
      </c>
      <c r="O48">
        <v>19.776</v>
      </c>
      <c r="P48">
        <v>50.933999999999997</v>
      </c>
      <c r="Q48">
        <v>0</v>
      </c>
      <c r="R48">
        <v>550</v>
      </c>
    </row>
    <row r="49" spans="1:18" x14ac:dyDescent="0.25">
      <c r="A49" t="s">
        <v>51</v>
      </c>
      <c r="B49" s="1">
        <v>18893</v>
      </c>
      <c r="C49">
        <v>4.2000000000000003E-2</v>
      </c>
      <c r="D49">
        <v>0.33400000000000002</v>
      </c>
      <c r="E49">
        <v>0</v>
      </c>
      <c r="F49">
        <v>12</v>
      </c>
      <c r="G49" t="s">
        <v>51</v>
      </c>
      <c r="H49" s="1">
        <v>12378</v>
      </c>
      <c r="I49">
        <v>6.2E-2</v>
      </c>
      <c r="J49">
        <v>0.40600000000000003</v>
      </c>
      <c r="K49">
        <v>0</v>
      </c>
      <c r="L49">
        <v>12</v>
      </c>
      <c r="M49" t="s">
        <v>51</v>
      </c>
      <c r="N49" s="1">
        <v>6515</v>
      </c>
      <c r="O49">
        <v>3.0000000000000001E-3</v>
      </c>
      <c r="P49">
        <v>9.0999999999999998E-2</v>
      </c>
      <c r="Q49">
        <v>0</v>
      </c>
      <c r="R49">
        <v>5</v>
      </c>
    </row>
    <row r="50" spans="1:18" x14ac:dyDescent="0.25">
      <c r="A50" t="s">
        <v>52</v>
      </c>
      <c r="B50" s="1">
        <v>18893</v>
      </c>
      <c r="C50">
        <v>0.43</v>
      </c>
      <c r="D50">
        <v>0.495</v>
      </c>
      <c r="E50">
        <v>0</v>
      </c>
      <c r="F50">
        <v>1</v>
      </c>
      <c r="G50" t="s">
        <v>52</v>
      </c>
      <c r="H50" s="1">
        <v>12378</v>
      </c>
      <c r="I50">
        <v>0.41499999999999998</v>
      </c>
      <c r="J50">
        <v>0.49299999999999999</v>
      </c>
      <c r="K50">
        <v>0</v>
      </c>
      <c r="L50">
        <v>1</v>
      </c>
      <c r="M50" t="s">
        <v>52</v>
      </c>
      <c r="N50" s="1">
        <v>6515</v>
      </c>
      <c r="O50">
        <v>0.45900000000000002</v>
      </c>
      <c r="P50">
        <v>0.498</v>
      </c>
      <c r="Q50">
        <v>0</v>
      </c>
      <c r="R50">
        <v>1</v>
      </c>
    </row>
    <row r="51" spans="1:18" x14ac:dyDescent="0.25">
      <c r="A51" t="s">
        <v>53</v>
      </c>
      <c r="B51" s="1">
        <v>18893</v>
      </c>
      <c r="C51" s="2">
        <v>2363290</v>
      </c>
      <c r="D51" s="2">
        <v>7936.4470000000001</v>
      </c>
      <c r="E51" s="2">
        <v>2350907</v>
      </c>
      <c r="F51" s="2">
        <v>2400056</v>
      </c>
      <c r="G51" t="s">
        <v>53</v>
      </c>
      <c r="H51" s="1">
        <v>12378</v>
      </c>
      <c r="I51" s="2">
        <v>2363164</v>
      </c>
      <c r="J51" s="2">
        <v>7773.78</v>
      </c>
      <c r="K51" s="2">
        <v>2350907</v>
      </c>
      <c r="L51" s="2">
        <v>2400056</v>
      </c>
      <c r="M51" t="s">
        <v>53</v>
      </c>
      <c r="N51" s="1">
        <v>6515</v>
      </c>
      <c r="O51" s="2">
        <v>2363529</v>
      </c>
      <c r="P51" s="2">
        <v>8231.9709999999995</v>
      </c>
      <c r="Q51" s="2">
        <v>2350948</v>
      </c>
      <c r="R51" s="2">
        <v>2399530</v>
      </c>
    </row>
    <row r="52" spans="1:18" x14ac:dyDescent="0.25">
      <c r="A52" t="s">
        <v>54</v>
      </c>
      <c r="B52" s="1">
        <v>18893</v>
      </c>
      <c r="C52" s="2">
        <v>612447.4</v>
      </c>
      <c r="D52" s="2">
        <v>14616.29</v>
      </c>
      <c r="E52" s="2">
        <v>579824.19999999995</v>
      </c>
      <c r="F52" s="2">
        <v>638667.69999999995</v>
      </c>
      <c r="G52" t="s">
        <v>54</v>
      </c>
      <c r="H52" s="1">
        <v>12378</v>
      </c>
      <c r="I52" s="2">
        <v>612020.5</v>
      </c>
      <c r="J52" s="2">
        <v>14512.52</v>
      </c>
      <c r="K52" s="2">
        <v>579824.19999999995</v>
      </c>
      <c r="L52" s="2">
        <v>638667.69999999995</v>
      </c>
      <c r="M52" t="s">
        <v>54</v>
      </c>
      <c r="N52" s="1">
        <v>6515</v>
      </c>
      <c r="O52" s="2">
        <v>613258.6</v>
      </c>
      <c r="P52" s="2">
        <v>14778.62</v>
      </c>
      <c r="Q52" s="2">
        <v>579905.6</v>
      </c>
      <c r="R52" s="2">
        <v>638597.19999999995</v>
      </c>
    </row>
    <row r="53" spans="1:18" x14ac:dyDescent="0.25">
      <c r="A53" t="s">
        <v>56</v>
      </c>
      <c r="B53" s="1">
        <v>18893</v>
      </c>
      <c r="C53">
        <v>7.0999999999999994E-2</v>
      </c>
      <c r="D53">
        <v>0.25700000000000001</v>
      </c>
      <c r="E53">
        <v>0</v>
      </c>
      <c r="F53">
        <v>1</v>
      </c>
      <c r="G53" t="s">
        <v>56</v>
      </c>
      <c r="H53" s="1">
        <v>12378</v>
      </c>
      <c r="I53">
        <v>9.9000000000000005E-2</v>
      </c>
      <c r="J53">
        <v>0.29899999999999999</v>
      </c>
      <c r="K53">
        <v>0</v>
      </c>
      <c r="L53">
        <v>1</v>
      </c>
      <c r="M53" t="s">
        <v>56</v>
      </c>
      <c r="N53" s="1">
        <v>6515</v>
      </c>
      <c r="O53">
        <v>1.7999999999999999E-2</v>
      </c>
      <c r="P53">
        <v>0.13200000000000001</v>
      </c>
      <c r="Q53">
        <v>0</v>
      </c>
      <c r="R53">
        <v>1</v>
      </c>
    </row>
    <row r="54" spans="1:18" x14ac:dyDescent="0.25">
      <c r="A54" t="s">
        <v>57</v>
      </c>
      <c r="B54" s="1">
        <v>18893</v>
      </c>
      <c r="C54">
        <v>0.92900000000000005</v>
      </c>
      <c r="D54">
        <v>0.25700000000000001</v>
      </c>
      <c r="E54">
        <v>0</v>
      </c>
      <c r="F54">
        <v>1</v>
      </c>
      <c r="G54" t="s">
        <v>57</v>
      </c>
      <c r="H54" s="1">
        <v>12378</v>
      </c>
      <c r="I54">
        <v>0.90100000000000002</v>
      </c>
      <c r="J54">
        <v>0.29899999999999999</v>
      </c>
      <c r="K54">
        <v>0</v>
      </c>
      <c r="L54">
        <v>1</v>
      </c>
      <c r="M54" t="s">
        <v>57</v>
      </c>
      <c r="N54" s="1">
        <v>6515</v>
      </c>
      <c r="O54">
        <v>0.98199999999999998</v>
      </c>
      <c r="P54">
        <v>0.13200000000000001</v>
      </c>
      <c r="Q54">
        <v>0</v>
      </c>
      <c r="R54">
        <v>1</v>
      </c>
    </row>
    <row r="55" spans="1:18" x14ac:dyDescent="0.25">
      <c r="A55" t="s">
        <v>58</v>
      </c>
      <c r="B55" s="1">
        <v>18893</v>
      </c>
      <c r="C55">
        <v>0.46800000000000003</v>
      </c>
      <c r="D55">
        <v>0.499</v>
      </c>
      <c r="E55">
        <v>0</v>
      </c>
      <c r="F55">
        <v>1</v>
      </c>
      <c r="G55" t="s">
        <v>58</v>
      </c>
      <c r="H55" s="1">
        <v>12378</v>
      </c>
      <c r="I55">
        <v>0.45600000000000002</v>
      </c>
      <c r="J55">
        <v>0.498</v>
      </c>
      <c r="K55">
        <v>0</v>
      </c>
      <c r="L55">
        <v>1</v>
      </c>
      <c r="M55" t="s">
        <v>58</v>
      </c>
      <c r="N55" s="1">
        <v>6515</v>
      </c>
      <c r="O55">
        <v>0.49</v>
      </c>
      <c r="P55">
        <v>0.5</v>
      </c>
      <c r="Q55">
        <v>0</v>
      </c>
      <c r="R55">
        <v>1</v>
      </c>
    </row>
    <row r="56" spans="1:18" x14ac:dyDescent="0.25">
      <c r="A56" t="s">
        <v>59</v>
      </c>
      <c r="B56" s="1">
        <v>18893</v>
      </c>
      <c r="C56">
        <v>0.45500000000000002</v>
      </c>
      <c r="D56">
        <v>0.498</v>
      </c>
      <c r="E56">
        <v>0</v>
      </c>
      <c r="F56">
        <v>1</v>
      </c>
      <c r="G56" t="s">
        <v>59</v>
      </c>
      <c r="H56" s="1">
        <v>12378</v>
      </c>
      <c r="I56">
        <v>0.45900000000000002</v>
      </c>
      <c r="J56">
        <v>0.498</v>
      </c>
      <c r="K56">
        <v>0</v>
      </c>
      <c r="L56">
        <v>1</v>
      </c>
      <c r="M56" t="s">
        <v>59</v>
      </c>
      <c r="N56" s="1">
        <v>6515</v>
      </c>
      <c r="O56">
        <v>0.44700000000000001</v>
      </c>
      <c r="P56">
        <v>0.497</v>
      </c>
      <c r="Q56">
        <v>0</v>
      </c>
      <c r="R56">
        <v>1</v>
      </c>
    </row>
    <row r="57" spans="1:18" x14ac:dyDescent="0.25">
      <c r="A57" t="s">
        <v>60</v>
      </c>
      <c r="B57" s="1">
        <v>18893</v>
      </c>
      <c r="C57">
        <v>7.6999999999999999E-2</v>
      </c>
      <c r="D57">
        <v>0.26700000000000002</v>
      </c>
      <c r="E57">
        <v>0</v>
      </c>
      <c r="F57">
        <v>1</v>
      </c>
      <c r="G57" t="s">
        <v>60</v>
      </c>
      <c r="H57" s="1">
        <v>12378</v>
      </c>
      <c r="I57">
        <v>8.5000000000000006E-2</v>
      </c>
      <c r="J57">
        <v>0.27900000000000003</v>
      </c>
      <c r="K57">
        <v>0</v>
      </c>
      <c r="L57">
        <v>1</v>
      </c>
      <c r="M57" t="s">
        <v>60</v>
      </c>
      <c r="N57" s="1">
        <v>6515</v>
      </c>
      <c r="O57">
        <v>6.3E-2</v>
      </c>
      <c r="P57">
        <v>0.24299999999999999</v>
      </c>
      <c r="Q57">
        <v>0</v>
      </c>
      <c r="R57">
        <v>1</v>
      </c>
    </row>
    <row r="58" spans="1:18" x14ac:dyDescent="0.25">
      <c r="A58" t="s">
        <v>61</v>
      </c>
      <c r="B58" s="1">
        <v>18893</v>
      </c>
      <c r="C58" s="2">
        <v>2018.62</v>
      </c>
      <c r="D58">
        <v>1.992</v>
      </c>
      <c r="E58" s="1">
        <v>2016</v>
      </c>
      <c r="F58" s="1">
        <v>2022</v>
      </c>
      <c r="G58" t="s">
        <v>61</v>
      </c>
      <c r="H58" s="1">
        <v>12378</v>
      </c>
      <c r="I58" s="2">
        <v>2017.396</v>
      </c>
      <c r="J58">
        <v>1.1870000000000001</v>
      </c>
      <c r="K58" s="1">
        <v>2016</v>
      </c>
      <c r="L58" s="1">
        <v>2020</v>
      </c>
      <c r="M58" t="s">
        <v>61</v>
      </c>
      <c r="N58" s="1">
        <v>6515</v>
      </c>
      <c r="O58" s="2">
        <v>2020.9459999999999</v>
      </c>
      <c r="P58">
        <v>0.75900000000000001</v>
      </c>
      <c r="Q58" s="1">
        <v>2020</v>
      </c>
      <c r="R58" s="1">
        <v>2022</v>
      </c>
    </row>
    <row r="59" spans="1:18" x14ac:dyDescent="0.25">
      <c r="A59" t="s">
        <v>62</v>
      </c>
      <c r="B59" s="1">
        <v>18893</v>
      </c>
      <c r="C59">
        <v>0.878</v>
      </c>
      <c r="D59">
        <v>0.32800000000000001</v>
      </c>
      <c r="E59">
        <v>0</v>
      </c>
      <c r="F59">
        <v>1</v>
      </c>
      <c r="G59" t="s">
        <v>62</v>
      </c>
      <c r="H59" s="1">
        <v>12378</v>
      </c>
      <c r="I59">
        <v>0.85099999999999998</v>
      </c>
      <c r="J59">
        <v>0.35599999999999998</v>
      </c>
      <c r="K59">
        <v>0</v>
      </c>
      <c r="L59">
        <v>1</v>
      </c>
      <c r="M59" t="s">
        <v>62</v>
      </c>
      <c r="N59" s="1">
        <v>6515</v>
      </c>
      <c r="O59">
        <v>0.92900000000000005</v>
      </c>
      <c r="P59">
        <v>0.25700000000000001</v>
      </c>
      <c r="Q59">
        <v>0</v>
      </c>
      <c r="R59">
        <v>1</v>
      </c>
    </row>
    <row r="60" spans="1:18" x14ac:dyDescent="0.25">
      <c r="A60" t="s">
        <v>63</v>
      </c>
      <c r="B60" s="1">
        <v>18893</v>
      </c>
      <c r="C60">
        <v>1.7999999999999999E-2</v>
      </c>
      <c r="D60">
        <v>0.13100000000000001</v>
      </c>
      <c r="E60">
        <v>0</v>
      </c>
      <c r="F60">
        <v>1</v>
      </c>
      <c r="G60" t="s">
        <v>63</v>
      </c>
      <c r="H60" s="1">
        <v>12378</v>
      </c>
      <c r="I60">
        <v>1.7999999999999999E-2</v>
      </c>
      <c r="J60">
        <v>0.13200000000000001</v>
      </c>
      <c r="K60">
        <v>0</v>
      </c>
      <c r="L60">
        <v>1</v>
      </c>
      <c r="M60" t="s">
        <v>63</v>
      </c>
      <c r="N60" s="1">
        <v>6515</v>
      </c>
      <c r="O60">
        <v>1.7000000000000001E-2</v>
      </c>
      <c r="P60">
        <v>0.13</v>
      </c>
      <c r="Q60">
        <v>0</v>
      </c>
      <c r="R60">
        <v>1</v>
      </c>
    </row>
    <row r="61" spans="1:18" x14ac:dyDescent="0.25">
      <c r="A61" t="s">
        <v>64</v>
      </c>
      <c r="B61" s="1">
        <v>18893</v>
      </c>
      <c r="C61">
        <v>3.0000000000000001E-3</v>
      </c>
      <c r="D61">
        <v>5.2999999999999999E-2</v>
      </c>
      <c r="E61">
        <v>0</v>
      </c>
      <c r="F61">
        <v>1</v>
      </c>
      <c r="G61" t="s">
        <v>64</v>
      </c>
      <c r="H61" s="1">
        <v>12378</v>
      </c>
      <c r="I61">
        <v>4.0000000000000001E-3</v>
      </c>
      <c r="J61">
        <v>6.4000000000000001E-2</v>
      </c>
      <c r="K61">
        <v>0</v>
      </c>
      <c r="L61">
        <v>1</v>
      </c>
      <c r="M61" t="s">
        <v>64</v>
      </c>
      <c r="N61" s="1">
        <v>6515</v>
      </c>
      <c r="O61">
        <v>5.0000000000000001E-4</v>
      </c>
      <c r="P61">
        <v>2.1000000000000001E-2</v>
      </c>
      <c r="Q61">
        <v>0</v>
      </c>
      <c r="R61">
        <v>1</v>
      </c>
    </row>
    <row r="62" spans="1:18" x14ac:dyDescent="0.25">
      <c r="A62" t="s">
        <v>65</v>
      </c>
      <c r="B62" s="1">
        <v>18893</v>
      </c>
      <c r="C62">
        <v>4.2999999999999997E-2</v>
      </c>
      <c r="D62">
        <v>0.20300000000000001</v>
      </c>
      <c r="E62">
        <v>0</v>
      </c>
      <c r="F62">
        <v>1</v>
      </c>
      <c r="G62" t="s">
        <v>65</v>
      </c>
      <c r="H62" s="1">
        <v>12378</v>
      </c>
      <c r="I62">
        <v>5.5E-2</v>
      </c>
      <c r="J62">
        <v>0.22900000000000001</v>
      </c>
      <c r="K62">
        <v>0</v>
      </c>
      <c r="L62">
        <v>1</v>
      </c>
      <c r="M62" t="s">
        <v>65</v>
      </c>
      <c r="N62" s="1">
        <v>6515</v>
      </c>
      <c r="O62">
        <v>0.02</v>
      </c>
      <c r="P62">
        <v>0.13900000000000001</v>
      </c>
      <c r="Q62">
        <v>0</v>
      </c>
      <c r="R62">
        <v>1</v>
      </c>
    </row>
    <row r="63" spans="1:18" x14ac:dyDescent="0.25">
      <c r="A63" t="s">
        <v>66</v>
      </c>
      <c r="B63" s="1">
        <v>18893</v>
      </c>
      <c r="C63">
        <v>3.5000000000000003E-2</v>
      </c>
      <c r="D63">
        <v>0.184</v>
      </c>
      <c r="E63">
        <v>0</v>
      </c>
      <c r="F63">
        <v>1</v>
      </c>
      <c r="G63" t="s">
        <v>66</v>
      </c>
      <c r="H63" s="1">
        <v>12378</v>
      </c>
      <c r="I63">
        <v>4.4999999999999998E-2</v>
      </c>
      <c r="J63">
        <v>0.20699999999999999</v>
      </c>
      <c r="K63">
        <v>0</v>
      </c>
      <c r="L63">
        <v>1</v>
      </c>
      <c r="M63" t="s">
        <v>66</v>
      </c>
      <c r="N63" s="1">
        <v>6515</v>
      </c>
      <c r="O63">
        <v>1.6E-2</v>
      </c>
      <c r="P63">
        <v>0.127</v>
      </c>
      <c r="Q63">
        <v>0</v>
      </c>
      <c r="R63">
        <v>1</v>
      </c>
    </row>
    <row r="64" spans="1:18" x14ac:dyDescent="0.25">
      <c r="A64" t="s">
        <v>67</v>
      </c>
      <c r="B64" s="1">
        <v>18893</v>
      </c>
      <c r="C64">
        <v>3.0000000000000001E-3</v>
      </c>
      <c r="D64">
        <v>0.05</v>
      </c>
      <c r="E64">
        <v>0</v>
      </c>
      <c r="F64">
        <v>1</v>
      </c>
      <c r="G64" t="s">
        <v>67</v>
      </c>
      <c r="H64" s="1">
        <v>12378</v>
      </c>
      <c r="I64">
        <v>3.0000000000000001E-3</v>
      </c>
      <c r="J64">
        <v>5.8999999999999997E-2</v>
      </c>
      <c r="K64">
        <v>0</v>
      </c>
      <c r="L64">
        <v>1</v>
      </c>
      <c r="M64" t="s">
        <v>67</v>
      </c>
      <c r="N64" s="1">
        <v>6515</v>
      </c>
      <c r="O64">
        <v>1E-3</v>
      </c>
      <c r="P64">
        <v>2.8000000000000001E-2</v>
      </c>
      <c r="Q64">
        <v>0</v>
      </c>
      <c r="R64">
        <v>1</v>
      </c>
    </row>
    <row r="65" spans="1:18" x14ac:dyDescent="0.25">
      <c r="A65" t="s">
        <v>68</v>
      </c>
      <c r="B65" s="1">
        <v>18893</v>
      </c>
      <c r="C65">
        <v>1.9E-2</v>
      </c>
      <c r="D65">
        <v>0.13800000000000001</v>
      </c>
      <c r="E65">
        <v>0</v>
      </c>
      <c r="F65">
        <v>1</v>
      </c>
      <c r="G65" t="s">
        <v>68</v>
      </c>
      <c r="H65" s="1">
        <v>12378</v>
      </c>
      <c r="I65">
        <v>2.1000000000000001E-2</v>
      </c>
      <c r="J65">
        <v>0.14399999999999999</v>
      </c>
      <c r="K65">
        <v>0</v>
      </c>
      <c r="L65">
        <v>1</v>
      </c>
      <c r="M65" t="s">
        <v>68</v>
      </c>
      <c r="N65" s="1">
        <v>6515</v>
      </c>
      <c r="O65">
        <v>1.6E-2</v>
      </c>
      <c r="P65">
        <v>0.127</v>
      </c>
      <c r="Q65">
        <v>0</v>
      </c>
      <c r="R65">
        <v>1</v>
      </c>
    </row>
    <row r="66" spans="1:18" x14ac:dyDescent="0.25">
      <c r="A66" t="s">
        <v>69</v>
      </c>
      <c r="B66" s="1">
        <v>18893</v>
      </c>
      <c r="C66">
        <v>2E-3</v>
      </c>
      <c r="D66">
        <v>0.04</v>
      </c>
      <c r="E66">
        <v>0</v>
      </c>
      <c r="F66">
        <v>1</v>
      </c>
      <c r="G66" t="s">
        <v>69</v>
      </c>
      <c r="H66" s="1">
        <v>12378</v>
      </c>
      <c r="I66">
        <v>2E-3</v>
      </c>
      <c r="J66">
        <v>4.7E-2</v>
      </c>
      <c r="K66">
        <v>0</v>
      </c>
      <c r="L66">
        <v>1</v>
      </c>
      <c r="M66" t="s">
        <v>69</v>
      </c>
      <c r="N66" s="1">
        <v>6515</v>
      </c>
      <c r="O66">
        <v>1E-3</v>
      </c>
      <c r="P66">
        <v>2.5000000000000001E-2</v>
      </c>
      <c r="Q66">
        <v>0</v>
      </c>
      <c r="R66">
        <v>1</v>
      </c>
    </row>
    <row r="67" spans="1:18" x14ac:dyDescent="0.25">
      <c r="A67" t="s">
        <v>70</v>
      </c>
      <c r="B67" s="1">
        <v>18893</v>
      </c>
      <c r="C67">
        <v>0.24299999999999999</v>
      </c>
      <c r="D67">
        <v>0.42899999999999999</v>
      </c>
      <c r="E67">
        <v>0</v>
      </c>
      <c r="F67">
        <v>1</v>
      </c>
      <c r="G67" t="s">
        <v>70</v>
      </c>
      <c r="H67" s="1">
        <v>12378</v>
      </c>
      <c r="I67">
        <v>0.22800000000000001</v>
      </c>
      <c r="J67">
        <v>0.41899999999999998</v>
      </c>
      <c r="K67">
        <v>0</v>
      </c>
      <c r="L67">
        <v>1</v>
      </c>
      <c r="M67" t="s">
        <v>70</v>
      </c>
      <c r="N67" s="1">
        <v>6515</v>
      </c>
      <c r="O67">
        <v>0.27100000000000002</v>
      </c>
      <c r="P67">
        <v>0.44500000000000001</v>
      </c>
      <c r="Q67">
        <v>0</v>
      </c>
      <c r="R67">
        <v>1</v>
      </c>
    </row>
    <row r="68" spans="1:18" x14ac:dyDescent="0.25">
      <c r="A68" t="s">
        <v>71</v>
      </c>
      <c r="B68" s="1">
        <v>18893</v>
      </c>
      <c r="C68">
        <v>0.27700000000000002</v>
      </c>
      <c r="D68">
        <v>0.44700000000000001</v>
      </c>
      <c r="E68">
        <v>0</v>
      </c>
      <c r="F68">
        <v>1</v>
      </c>
      <c r="G68" t="s">
        <v>71</v>
      </c>
      <c r="H68" s="1">
        <v>12378</v>
      </c>
      <c r="I68">
        <v>0.29799999999999999</v>
      </c>
      <c r="J68">
        <v>0.45700000000000002</v>
      </c>
      <c r="K68">
        <v>0</v>
      </c>
      <c r="L68">
        <v>1</v>
      </c>
      <c r="M68" t="s">
        <v>71</v>
      </c>
      <c r="N68" s="1">
        <v>6515</v>
      </c>
      <c r="O68">
        <v>0.23599999999999999</v>
      </c>
      <c r="P68">
        <v>0.42499999999999999</v>
      </c>
      <c r="Q68">
        <v>0</v>
      </c>
      <c r="R68">
        <v>1</v>
      </c>
    </row>
    <row r="69" spans="1:18" x14ac:dyDescent="0.25">
      <c r="A69" t="s">
        <v>72</v>
      </c>
      <c r="B69" s="1">
        <v>18893</v>
      </c>
      <c r="C69">
        <v>0.39300000000000002</v>
      </c>
      <c r="D69">
        <v>0.48899999999999999</v>
      </c>
      <c r="E69">
        <v>0</v>
      </c>
      <c r="F69">
        <v>1</v>
      </c>
      <c r="G69" t="s">
        <v>72</v>
      </c>
      <c r="H69" s="1">
        <v>12378</v>
      </c>
      <c r="I69">
        <v>0.39200000000000002</v>
      </c>
      <c r="J69">
        <v>0.48799999999999999</v>
      </c>
      <c r="K69">
        <v>0</v>
      </c>
      <c r="L69">
        <v>1</v>
      </c>
      <c r="M69" t="s">
        <v>72</v>
      </c>
      <c r="N69" s="1">
        <v>6515</v>
      </c>
      <c r="O69">
        <v>0.39500000000000002</v>
      </c>
      <c r="P69">
        <v>0.48899999999999999</v>
      </c>
      <c r="Q69">
        <v>0</v>
      </c>
      <c r="R69">
        <v>1</v>
      </c>
    </row>
    <row r="70" spans="1:18" x14ac:dyDescent="0.25">
      <c r="A70" t="s">
        <v>73</v>
      </c>
      <c r="B70" s="1">
        <v>18893</v>
      </c>
      <c r="C70">
        <v>8.6999999999999994E-2</v>
      </c>
      <c r="D70">
        <v>0.28199999999999997</v>
      </c>
      <c r="E70">
        <v>0</v>
      </c>
      <c r="F70">
        <v>1</v>
      </c>
      <c r="G70" t="s">
        <v>73</v>
      </c>
      <c r="H70" s="1">
        <v>12378</v>
      </c>
      <c r="I70">
        <v>8.2000000000000003E-2</v>
      </c>
      <c r="J70">
        <v>0.27400000000000002</v>
      </c>
      <c r="K70">
        <v>0</v>
      </c>
      <c r="L70">
        <v>1</v>
      </c>
      <c r="M70" t="s">
        <v>73</v>
      </c>
      <c r="N70" s="1">
        <v>6515</v>
      </c>
      <c r="O70">
        <v>9.7000000000000003E-2</v>
      </c>
      <c r="P70">
        <v>0.29599999999999999</v>
      </c>
      <c r="Q70">
        <v>0</v>
      </c>
      <c r="R70">
        <v>1</v>
      </c>
    </row>
    <row r="71" spans="1:18" x14ac:dyDescent="0.25">
      <c r="A71" t="s">
        <v>166</v>
      </c>
      <c r="B71" s="1">
        <v>18893</v>
      </c>
      <c r="C71">
        <v>8.0000000000000002E-3</v>
      </c>
      <c r="D71">
        <v>8.7999999999999995E-2</v>
      </c>
      <c r="E71">
        <v>0</v>
      </c>
      <c r="F71">
        <v>1</v>
      </c>
      <c r="G71" t="s">
        <v>166</v>
      </c>
      <c r="H71" s="1">
        <v>12378</v>
      </c>
      <c r="I71">
        <v>8.9999999999999993E-3</v>
      </c>
      <c r="J71">
        <v>9.6000000000000002E-2</v>
      </c>
      <c r="K71">
        <v>0</v>
      </c>
      <c r="L71">
        <v>1</v>
      </c>
      <c r="M71" t="s">
        <v>166</v>
      </c>
      <c r="N71" s="1">
        <v>6515</v>
      </c>
      <c r="O71">
        <v>5.0000000000000001E-3</v>
      </c>
      <c r="P71">
        <v>7.1999999999999995E-2</v>
      </c>
      <c r="Q71">
        <v>0</v>
      </c>
      <c r="R71">
        <v>1</v>
      </c>
    </row>
    <row r="72" spans="1:18" x14ac:dyDescent="0.25">
      <c r="A72" t="s">
        <v>167</v>
      </c>
      <c r="B72" s="1">
        <v>18893</v>
      </c>
      <c r="C72">
        <v>6.3E-2</v>
      </c>
      <c r="D72">
        <v>0.24199999999999999</v>
      </c>
      <c r="E72">
        <v>0</v>
      </c>
      <c r="F72">
        <v>1</v>
      </c>
      <c r="G72" t="s">
        <v>167</v>
      </c>
      <c r="H72" s="1">
        <v>12378</v>
      </c>
      <c r="I72">
        <v>7.6999999999999999E-2</v>
      </c>
      <c r="J72">
        <v>0.26700000000000002</v>
      </c>
      <c r="K72">
        <v>0</v>
      </c>
      <c r="L72">
        <v>1</v>
      </c>
      <c r="M72" t="s">
        <v>167</v>
      </c>
      <c r="N72" s="1">
        <v>6515</v>
      </c>
      <c r="O72">
        <v>3.5999999999999997E-2</v>
      </c>
      <c r="P72">
        <v>0.185</v>
      </c>
      <c r="Q72">
        <v>0</v>
      </c>
      <c r="R72">
        <v>1</v>
      </c>
    </row>
    <row r="73" spans="1:18" x14ac:dyDescent="0.25">
      <c r="A73" t="s">
        <v>168</v>
      </c>
      <c r="B73" s="1">
        <v>18893</v>
      </c>
      <c r="C73">
        <v>0.51200000000000001</v>
      </c>
      <c r="D73">
        <v>0.5</v>
      </c>
      <c r="E73">
        <v>0</v>
      </c>
      <c r="F73">
        <v>1</v>
      </c>
      <c r="G73" t="s">
        <v>168</v>
      </c>
      <c r="H73" s="1">
        <v>12378</v>
      </c>
      <c r="I73">
        <v>0.53300000000000003</v>
      </c>
      <c r="J73">
        <v>0.499</v>
      </c>
      <c r="K73">
        <v>0</v>
      </c>
      <c r="L73">
        <v>1</v>
      </c>
      <c r="M73" t="s">
        <v>168</v>
      </c>
      <c r="N73" s="1">
        <v>6515</v>
      </c>
      <c r="O73">
        <v>0.47299999999999998</v>
      </c>
      <c r="P73">
        <v>0.499</v>
      </c>
      <c r="Q73">
        <v>0</v>
      </c>
      <c r="R73">
        <v>1</v>
      </c>
    </row>
    <row r="74" spans="1:18" x14ac:dyDescent="0.25">
      <c r="A74" t="s">
        <v>169</v>
      </c>
      <c r="B74" s="1">
        <v>18893</v>
      </c>
      <c r="C74">
        <v>0.109</v>
      </c>
      <c r="D74">
        <v>0.312</v>
      </c>
      <c r="E74">
        <v>0</v>
      </c>
      <c r="F74">
        <v>1</v>
      </c>
      <c r="G74" t="s">
        <v>169</v>
      </c>
      <c r="H74" s="1">
        <v>12378</v>
      </c>
      <c r="I74">
        <v>0.104</v>
      </c>
      <c r="J74">
        <v>0.30499999999999999</v>
      </c>
      <c r="K74">
        <v>0</v>
      </c>
      <c r="L74">
        <v>1</v>
      </c>
      <c r="M74" t="s">
        <v>169</v>
      </c>
      <c r="N74" s="1">
        <v>6515</v>
      </c>
      <c r="O74">
        <v>0.11899999999999999</v>
      </c>
      <c r="P74">
        <v>0.32400000000000001</v>
      </c>
      <c r="Q74">
        <v>0</v>
      </c>
      <c r="R74">
        <v>1</v>
      </c>
    </row>
    <row r="75" spans="1:18" x14ac:dyDescent="0.25">
      <c r="A75" t="s">
        <v>170</v>
      </c>
      <c r="B75" s="1">
        <v>18893</v>
      </c>
      <c r="C75">
        <v>0.22900000000000001</v>
      </c>
      <c r="D75">
        <v>0.42</v>
      </c>
      <c r="E75">
        <v>0</v>
      </c>
      <c r="F75">
        <v>1</v>
      </c>
      <c r="G75" t="s">
        <v>170</v>
      </c>
      <c r="H75" s="1">
        <v>12378</v>
      </c>
      <c r="I75">
        <v>0.21</v>
      </c>
      <c r="J75">
        <v>0.40699999999999997</v>
      </c>
      <c r="K75">
        <v>0</v>
      </c>
      <c r="L75">
        <v>1</v>
      </c>
      <c r="M75" t="s">
        <v>170</v>
      </c>
      <c r="N75" s="1">
        <v>6515</v>
      </c>
      <c r="O75">
        <v>0.26500000000000001</v>
      </c>
      <c r="P75">
        <v>0.441</v>
      </c>
      <c r="Q75">
        <v>0</v>
      </c>
      <c r="R75">
        <v>1</v>
      </c>
    </row>
    <row r="76" spans="1:18" x14ac:dyDescent="0.25">
      <c r="A76" t="s">
        <v>171</v>
      </c>
      <c r="B76" s="1">
        <v>18893</v>
      </c>
      <c r="C76">
        <v>7.9000000000000001E-2</v>
      </c>
      <c r="D76">
        <v>0.27</v>
      </c>
      <c r="E76">
        <v>0</v>
      </c>
      <c r="F76">
        <v>1</v>
      </c>
      <c r="G76" t="s">
        <v>171</v>
      </c>
      <c r="H76" s="1">
        <v>12378</v>
      </c>
      <c r="I76">
        <v>6.7000000000000004E-2</v>
      </c>
      <c r="J76">
        <v>0.251</v>
      </c>
      <c r="K76">
        <v>0</v>
      </c>
      <c r="L76">
        <v>1</v>
      </c>
      <c r="M76" t="s">
        <v>171</v>
      </c>
      <c r="N76" s="1">
        <v>6515</v>
      </c>
      <c r="O76">
        <v>0.10199999999999999</v>
      </c>
      <c r="P76">
        <v>0.30299999999999999</v>
      </c>
      <c r="Q76">
        <v>0</v>
      </c>
      <c r="R76">
        <v>1</v>
      </c>
    </row>
    <row r="77" spans="1:18" x14ac:dyDescent="0.25">
      <c r="A77" t="s">
        <v>79</v>
      </c>
      <c r="B77" s="1">
        <v>18893</v>
      </c>
      <c r="C77">
        <v>3.4000000000000002E-2</v>
      </c>
      <c r="D77">
        <v>0.18099999999999999</v>
      </c>
      <c r="E77">
        <v>0</v>
      </c>
      <c r="F77">
        <v>1</v>
      </c>
      <c r="G77" t="s">
        <v>79</v>
      </c>
      <c r="H77" s="1">
        <v>12378</v>
      </c>
      <c r="I77">
        <v>3.4000000000000002E-2</v>
      </c>
      <c r="J77">
        <v>0.18099999999999999</v>
      </c>
      <c r="K77">
        <v>0</v>
      </c>
      <c r="L77">
        <v>1</v>
      </c>
      <c r="M77" t="s">
        <v>79</v>
      </c>
      <c r="N77" s="1">
        <v>6515</v>
      </c>
      <c r="O77">
        <v>3.4000000000000002E-2</v>
      </c>
      <c r="P77">
        <v>0.18099999999999999</v>
      </c>
      <c r="Q77">
        <v>0</v>
      </c>
      <c r="R77">
        <v>1</v>
      </c>
    </row>
    <row r="78" spans="1:18" x14ac:dyDescent="0.25">
      <c r="A78" t="s">
        <v>80</v>
      </c>
      <c r="B78" s="1">
        <v>18893</v>
      </c>
      <c r="C78">
        <v>1E-3</v>
      </c>
      <c r="D78">
        <v>2.9000000000000001E-2</v>
      </c>
      <c r="E78">
        <v>0</v>
      </c>
      <c r="F78">
        <v>1</v>
      </c>
      <c r="G78" t="s">
        <v>80</v>
      </c>
      <c r="H78" s="1">
        <v>12378</v>
      </c>
      <c r="I78">
        <v>1E-3</v>
      </c>
      <c r="J78">
        <v>3.4000000000000002E-2</v>
      </c>
      <c r="K78">
        <v>0</v>
      </c>
      <c r="L78">
        <v>1</v>
      </c>
      <c r="M78" t="s">
        <v>80</v>
      </c>
      <c r="N78" s="1">
        <v>6515</v>
      </c>
      <c r="O78">
        <v>2.9999999999999997E-4</v>
      </c>
      <c r="P78">
        <v>1.7999999999999999E-2</v>
      </c>
      <c r="Q78">
        <v>0</v>
      </c>
      <c r="R78">
        <v>1</v>
      </c>
    </row>
    <row r="79" spans="1:18" x14ac:dyDescent="0.25">
      <c r="A79" t="s">
        <v>81</v>
      </c>
      <c r="B79" s="1">
        <v>18893</v>
      </c>
      <c r="C79">
        <v>3.0000000000000001E-3</v>
      </c>
      <c r="D79">
        <v>5.6000000000000001E-2</v>
      </c>
      <c r="E79">
        <v>0</v>
      </c>
      <c r="F79">
        <v>1</v>
      </c>
      <c r="G79" t="s">
        <v>81</v>
      </c>
      <c r="H79" s="1">
        <v>12378</v>
      </c>
      <c r="I79">
        <v>3.0000000000000001E-3</v>
      </c>
      <c r="J79">
        <v>5.7000000000000002E-2</v>
      </c>
      <c r="K79">
        <v>0</v>
      </c>
      <c r="L79">
        <v>1</v>
      </c>
      <c r="M79" t="s">
        <v>81</v>
      </c>
      <c r="N79" s="1">
        <v>6515</v>
      </c>
      <c r="O79">
        <v>3.0000000000000001E-3</v>
      </c>
      <c r="P79">
        <v>5.1999999999999998E-2</v>
      </c>
      <c r="Q79">
        <v>0</v>
      </c>
      <c r="R79">
        <v>1</v>
      </c>
    </row>
    <row r="80" spans="1:18" x14ac:dyDescent="0.25">
      <c r="A80" t="s">
        <v>82</v>
      </c>
      <c r="B80" s="1">
        <v>18893</v>
      </c>
      <c r="C80">
        <v>7.0000000000000001E-3</v>
      </c>
      <c r="D80">
        <v>8.4000000000000005E-2</v>
      </c>
      <c r="E80">
        <v>0</v>
      </c>
      <c r="F80">
        <v>1</v>
      </c>
      <c r="G80" t="s">
        <v>82</v>
      </c>
      <c r="H80" s="1">
        <v>12378</v>
      </c>
      <c r="I80">
        <v>8.0000000000000002E-3</v>
      </c>
      <c r="J80">
        <v>9.0999999999999998E-2</v>
      </c>
      <c r="K80">
        <v>0</v>
      </c>
      <c r="L80">
        <v>1</v>
      </c>
      <c r="M80" t="s">
        <v>82</v>
      </c>
      <c r="N80" s="1">
        <v>6515</v>
      </c>
      <c r="O80">
        <v>5.0000000000000001E-3</v>
      </c>
      <c r="P80">
        <v>6.8000000000000005E-2</v>
      </c>
      <c r="Q80">
        <v>0</v>
      </c>
      <c r="R80">
        <v>1</v>
      </c>
    </row>
    <row r="81" spans="1:18" x14ac:dyDescent="0.25">
      <c r="A81" t="s">
        <v>83</v>
      </c>
      <c r="B81" s="1">
        <v>18893</v>
      </c>
      <c r="C81">
        <v>0.51</v>
      </c>
      <c r="D81">
        <v>0.5</v>
      </c>
      <c r="E81">
        <v>0</v>
      </c>
      <c r="F81">
        <v>1</v>
      </c>
      <c r="G81" t="s">
        <v>83</v>
      </c>
      <c r="H81" s="1">
        <v>12378</v>
      </c>
      <c r="I81">
        <v>0.52</v>
      </c>
      <c r="J81">
        <v>0.5</v>
      </c>
      <c r="K81">
        <v>0</v>
      </c>
      <c r="L81">
        <v>1</v>
      </c>
      <c r="M81" t="s">
        <v>83</v>
      </c>
      <c r="N81" s="1">
        <v>6515</v>
      </c>
      <c r="O81">
        <v>0.49099999999999999</v>
      </c>
      <c r="P81">
        <v>0.5</v>
      </c>
      <c r="Q81">
        <v>0</v>
      </c>
      <c r="R81">
        <v>1</v>
      </c>
    </row>
    <row r="82" spans="1:18" x14ac:dyDescent="0.25">
      <c r="A82" t="s">
        <v>84</v>
      </c>
      <c r="B82" s="1">
        <v>18893</v>
      </c>
      <c r="C82">
        <v>8.0000000000000002E-3</v>
      </c>
      <c r="D82">
        <v>9.0999999999999998E-2</v>
      </c>
      <c r="E82">
        <v>0</v>
      </c>
      <c r="F82">
        <v>1</v>
      </c>
      <c r="G82" t="s">
        <v>84</v>
      </c>
      <c r="H82" s="1">
        <v>12378</v>
      </c>
      <c r="I82">
        <v>7.0000000000000001E-3</v>
      </c>
      <c r="J82">
        <v>8.4000000000000005E-2</v>
      </c>
      <c r="K82">
        <v>0</v>
      </c>
      <c r="L82">
        <v>1</v>
      </c>
      <c r="M82" t="s">
        <v>84</v>
      </c>
      <c r="N82" s="1">
        <v>6515</v>
      </c>
      <c r="O82">
        <v>0.01</v>
      </c>
      <c r="P82">
        <v>0.10199999999999999</v>
      </c>
      <c r="Q82">
        <v>0</v>
      </c>
      <c r="R82">
        <v>1</v>
      </c>
    </row>
    <row r="83" spans="1:18" x14ac:dyDescent="0.25">
      <c r="A83" t="s">
        <v>85</v>
      </c>
      <c r="B83" s="1">
        <v>18893</v>
      </c>
      <c r="C83">
        <v>0.437</v>
      </c>
      <c r="D83">
        <v>0.496</v>
      </c>
      <c r="E83">
        <v>0</v>
      </c>
      <c r="F83">
        <v>1</v>
      </c>
      <c r="G83" t="s">
        <v>85</v>
      </c>
      <c r="H83" s="1">
        <v>12378</v>
      </c>
      <c r="I83">
        <v>0.42599999999999999</v>
      </c>
      <c r="J83">
        <v>0.495</v>
      </c>
      <c r="K83">
        <v>0</v>
      </c>
      <c r="L83">
        <v>1</v>
      </c>
      <c r="M83" t="s">
        <v>85</v>
      </c>
      <c r="N83" s="1">
        <v>6515</v>
      </c>
      <c r="O83">
        <v>0.45700000000000002</v>
      </c>
      <c r="P83">
        <v>0.498</v>
      </c>
      <c r="Q83">
        <v>0</v>
      </c>
      <c r="R83">
        <v>1</v>
      </c>
    </row>
    <row r="84" spans="1:18" x14ac:dyDescent="0.25">
      <c r="A84" t="s">
        <v>6</v>
      </c>
      <c r="B84" t="s">
        <v>7</v>
      </c>
      <c r="C84" t="s">
        <v>8</v>
      </c>
      <c r="D84" t="s">
        <v>8</v>
      </c>
      <c r="E84" t="s">
        <v>8</v>
      </c>
      <c r="F84" t="s">
        <v>9</v>
      </c>
      <c r="G84" t="s">
        <v>6</v>
      </c>
      <c r="H84" t="s">
        <v>7</v>
      </c>
      <c r="I84" t="s">
        <v>8</v>
      </c>
      <c r="J84" t="s">
        <v>163</v>
      </c>
      <c r="K84" t="s">
        <v>8</v>
      </c>
      <c r="L84" t="s">
        <v>9</v>
      </c>
      <c r="M84" t="s">
        <v>6</v>
      </c>
      <c r="N84" t="s">
        <v>172</v>
      </c>
      <c r="O84" t="s">
        <v>8</v>
      </c>
      <c r="P84" t="s">
        <v>8</v>
      </c>
      <c r="Q84" t="s">
        <v>8</v>
      </c>
      <c r="R8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A770-7EE7-416B-B796-64D8C5745098}">
  <sheetPr>
    <pageSetUpPr fitToPage="1"/>
  </sheetPr>
  <dimension ref="A1:AL92"/>
  <sheetViews>
    <sheetView topLeftCell="K1" workbookViewId="0">
      <selection activeCell="AN9" sqref="AN9"/>
    </sheetView>
  </sheetViews>
  <sheetFormatPr defaultRowHeight="15" x14ac:dyDescent="0.25"/>
  <cols>
    <col min="1" max="1" width="30.7109375" bestFit="1" customWidth="1"/>
    <col min="2" max="2" width="53.85546875" bestFit="1" customWidth="1"/>
    <col min="3" max="3" width="11.7109375" style="3" bestFit="1" customWidth="1"/>
    <col min="4" max="4" width="10.140625" style="3" bestFit="1" customWidth="1"/>
    <col min="5" max="5" width="11.7109375" style="3" hidden="1" customWidth="1"/>
    <col min="6" max="6" width="12.7109375" style="3" hidden="1" customWidth="1"/>
    <col min="7" max="7" width="11.7109375" style="3" bestFit="1" customWidth="1"/>
    <col min="8" max="8" width="10.140625" style="3" bestFit="1" customWidth="1"/>
    <col min="9" max="9" width="11.7109375" style="3" hidden="1" customWidth="1"/>
    <col min="10" max="10" width="12.7109375" style="3" hidden="1" customWidth="1"/>
    <col min="11" max="11" width="11.7109375" style="3" bestFit="1" customWidth="1"/>
    <col min="12" max="12" width="10.140625" style="3" bestFit="1" customWidth="1"/>
    <col min="13" max="13" width="11.7109375" style="3" hidden="1" customWidth="1"/>
    <col min="14" max="14" width="12.7109375" style="3" hidden="1" customWidth="1"/>
    <col min="15" max="16" width="11.7109375" bestFit="1" customWidth="1"/>
    <col min="17" max="17" width="11.7109375" hidden="1" customWidth="1"/>
    <col min="18" max="18" width="12.7109375" hidden="1" customWidth="1"/>
    <col min="19" max="20" width="11.7109375" bestFit="1" customWidth="1"/>
    <col min="21" max="21" width="11.7109375" hidden="1" customWidth="1"/>
    <col min="22" max="22" width="12.7109375" hidden="1" customWidth="1"/>
    <col min="23" max="24" width="11.7109375" bestFit="1" customWidth="1"/>
    <col min="25" max="25" width="11.7109375" hidden="1" customWidth="1"/>
    <col min="26" max="26" width="12.7109375" hidden="1" customWidth="1"/>
    <col min="27" max="28" width="11.7109375" bestFit="1" customWidth="1"/>
    <col min="29" max="29" width="12.42578125" hidden="1" customWidth="1"/>
    <col min="30" max="30" width="12.7109375" hidden="1" customWidth="1"/>
    <col min="31" max="32" width="11.7109375" bestFit="1" customWidth="1"/>
    <col min="33" max="33" width="12.42578125" hidden="1" customWidth="1"/>
    <col min="34" max="34" width="12.7109375" hidden="1" customWidth="1"/>
    <col min="35" max="36" width="11.7109375" bestFit="1" customWidth="1"/>
    <col min="37" max="38" width="0" hidden="1" customWidth="1"/>
  </cols>
  <sheetData>
    <row r="1" spans="1:38" x14ac:dyDescent="0.25">
      <c r="C1" s="3">
        <v>3</v>
      </c>
      <c r="D1" s="3">
        <v>4</v>
      </c>
      <c r="E1" s="3">
        <v>5</v>
      </c>
      <c r="F1" s="3">
        <v>6</v>
      </c>
      <c r="G1" s="3">
        <v>9</v>
      </c>
      <c r="H1" s="3">
        <v>10</v>
      </c>
      <c r="I1" s="3">
        <v>11</v>
      </c>
      <c r="J1" s="3">
        <v>12</v>
      </c>
      <c r="K1" s="3">
        <v>15</v>
      </c>
      <c r="L1" s="3">
        <v>16</v>
      </c>
      <c r="M1" s="3">
        <v>17</v>
      </c>
      <c r="N1" s="3">
        <v>18</v>
      </c>
      <c r="O1" s="3">
        <v>3</v>
      </c>
      <c r="P1" s="3">
        <v>4</v>
      </c>
      <c r="Q1" s="3">
        <v>5</v>
      </c>
      <c r="R1" s="3">
        <v>6</v>
      </c>
      <c r="S1" s="3">
        <v>9</v>
      </c>
      <c r="T1" s="3">
        <v>10</v>
      </c>
      <c r="U1" s="3">
        <v>11</v>
      </c>
      <c r="V1" s="3">
        <v>12</v>
      </c>
      <c r="W1" s="3">
        <v>15</v>
      </c>
      <c r="X1" s="3">
        <v>16</v>
      </c>
      <c r="Y1" s="3">
        <v>17</v>
      </c>
      <c r="Z1" s="3">
        <v>18</v>
      </c>
      <c r="AA1" s="3">
        <v>3</v>
      </c>
      <c r="AB1" s="3">
        <v>4</v>
      </c>
      <c r="AC1" s="3">
        <v>5</v>
      </c>
      <c r="AD1" s="3">
        <v>6</v>
      </c>
      <c r="AE1" s="3">
        <v>9</v>
      </c>
      <c r="AF1" s="3">
        <v>10</v>
      </c>
      <c r="AG1" s="3">
        <v>11</v>
      </c>
      <c r="AH1" s="3">
        <v>12</v>
      </c>
      <c r="AI1" s="3">
        <v>15</v>
      </c>
      <c r="AJ1" s="3">
        <v>16</v>
      </c>
    </row>
    <row r="2" spans="1:38" ht="23.25" x14ac:dyDescent="0.35">
      <c r="A2" s="16" t="s">
        <v>189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3"/>
      <c r="Z2" s="3"/>
      <c r="AA2" s="3"/>
      <c r="AB2" s="3"/>
      <c r="AC2" s="3"/>
      <c r="AD2" s="3"/>
      <c r="AE2" s="3"/>
    </row>
    <row r="3" spans="1:38" ht="23.25" x14ac:dyDescent="0.35">
      <c r="A3" s="16" t="s">
        <v>190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3"/>
      <c r="Z3" s="3"/>
      <c r="AA3" s="3"/>
      <c r="AB3" s="3"/>
      <c r="AC3" s="3"/>
      <c r="AD3" s="3"/>
      <c r="AE3" s="3"/>
    </row>
    <row r="4" spans="1:38" x14ac:dyDescent="0.25">
      <c r="C4" s="14" t="s">
        <v>92</v>
      </c>
      <c r="D4" s="15"/>
      <c r="E4" s="15"/>
      <c r="F4" s="15"/>
      <c r="G4" s="15"/>
      <c r="H4" s="15"/>
      <c r="I4" s="15"/>
      <c r="J4" s="15"/>
      <c r="K4" s="15"/>
      <c r="L4" s="15"/>
      <c r="M4" s="10"/>
      <c r="N4" s="11"/>
      <c r="O4" s="14" t="s">
        <v>420</v>
      </c>
      <c r="P4" s="15"/>
      <c r="Q4" s="15"/>
      <c r="R4" s="15"/>
      <c r="S4" s="15"/>
      <c r="T4" s="15"/>
      <c r="U4" s="15"/>
      <c r="V4" s="15"/>
      <c r="W4" s="15"/>
      <c r="X4" s="15"/>
      <c r="AA4" s="14" t="s">
        <v>419</v>
      </c>
      <c r="AB4" s="15"/>
      <c r="AC4" s="15"/>
      <c r="AD4" s="15"/>
      <c r="AE4" s="15"/>
      <c r="AF4" s="15"/>
      <c r="AG4" s="15"/>
      <c r="AH4" s="15"/>
      <c r="AI4" s="15"/>
      <c r="AJ4" s="15"/>
    </row>
    <row r="5" spans="1:38" ht="30.75" customHeight="1" x14ac:dyDescent="0.25">
      <c r="A5" s="5"/>
      <c r="B5" s="5"/>
      <c r="C5" s="17" t="s">
        <v>92</v>
      </c>
      <c r="D5" s="18"/>
      <c r="E5" s="18"/>
      <c r="F5" s="18"/>
      <c r="G5" s="19" t="s">
        <v>94</v>
      </c>
      <c r="H5" s="20"/>
      <c r="I5" s="20"/>
      <c r="J5" s="21"/>
      <c r="K5" s="17" t="s">
        <v>93</v>
      </c>
      <c r="L5" s="18"/>
      <c r="M5" s="18"/>
      <c r="N5" s="25"/>
      <c r="O5" s="17" t="s">
        <v>92</v>
      </c>
      <c r="P5" s="18"/>
      <c r="Q5" s="18"/>
      <c r="R5" s="18"/>
      <c r="S5" s="19" t="s">
        <v>94</v>
      </c>
      <c r="T5" s="20"/>
      <c r="U5" s="20"/>
      <c r="V5" s="21"/>
      <c r="W5" s="17" t="s">
        <v>93</v>
      </c>
      <c r="X5" s="18"/>
      <c r="Y5" s="18"/>
      <c r="Z5" s="18"/>
      <c r="AA5" s="17" t="s">
        <v>92</v>
      </c>
      <c r="AB5" s="18"/>
      <c r="AC5" s="18"/>
      <c r="AD5" s="18"/>
      <c r="AE5" s="19" t="s">
        <v>94</v>
      </c>
      <c r="AF5" s="20"/>
      <c r="AG5" s="20"/>
      <c r="AH5" s="21"/>
      <c r="AI5" s="17" t="s">
        <v>93</v>
      </c>
      <c r="AJ5" s="18"/>
      <c r="AK5" s="18"/>
      <c r="AL5" s="18"/>
    </row>
    <row r="6" spans="1:38" x14ac:dyDescent="0.25">
      <c r="A6" s="6" t="s">
        <v>87</v>
      </c>
      <c r="B6" s="6" t="s">
        <v>88</v>
      </c>
      <c r="C6" s="8" t="s">
        <v>2</v>
      </c>
      <c r="D6" s="7" t="s">
        <v>89</v>
      </c>
      <c r="E6" s="7" t="s">
        <v>90</v>
      </c>
      <c r="F6" s="7" t="s">
        <v>91</v>
      </c>
      <c r="G6" s="8" t="s">
        <v>2</v>
      </c>
      <c r="H6" s="7" t="s">
        <v>89</v>
      </c>
      <c r="I6" s="7" t="s">
        <v>90</v>
      </c>
      <c r="J6" s="12" t="s">
        <v>91</v>
      </c>
      <c r="K6" s="8" t="s">
        <v>2</v>
      </c>
      <c r="L6" s="7" t="s">
        <v>89</v>
      </c>
      <c r="M6" s="7" t="s">
        <v>90</v>
      </c>
      <c r="N6" s="12" t="s">
        <v>91</v>
      </c>
      <c r="O6" s="8" t="s">
        <v>2</v>
      </c>
      <c r="P6" s="7" t="s">
        <v>89</v>
      </c>
      <c r="Q6" s="7" t="s">
        <v>90</v>
      </c>
      <c r="R6" s="7" t="s">
        <v>91</v>
      </c>
      <c r="S6" s="8" t="s">
        <v>2</v>
      </c>
      <c r="T6" s="7" t="s">
        <v>89</v>
      </c>
      <c r="U6" s="7" t="s">
        <v>90</v>
      </c>
      <c r="V6" s="12" t="s">
        <v>91</v>
      </c>
      <c r="W6" s="8" t="s">
        <v>2</v>
      </c>
      <c r="X6" s="7" t="s">
        <v>89</v>
      </c>
      <c r="Y6" s="7" t="s">
        <v>90</v>
      </c>
      <c r="Z6" s="7" t="s">
        <v>91</v>
      </c>
      <c r="AA6" s="8" t="s">
        <v>2</v>
      </c>
      <c r="AB6" s="7" t="s">
        <v>89</v>
      </c>
      <c r="AC6" s="7" t="s">
        <v>90</v>
      </c>
      <c r="AD6" s="7" t="s">
        <v>91</v>
      </c>
      <c r="AE6" s="8" t="s">
        <v>2</v>
      </c>
      <c r="AF6" s="7" t="s">
        <v>89</v>
      </c>
      <c r="AG6" s="7" t="s">
        <v>90</v>
      </c>
      <c r="AH6" s="12" t="s">
        <v>91</v>
      </c>
      <c r="AI6" s="8" t="s">
        <v>2</v>
      </c>
      <c r="AJ6" s="7" t="s">
        <v>89</v>
      </c>
      <c r="AK6" s="7" t="s">
        <v>90</v>
      </c>
      <c r="AL6" s="7" t="s">
        <v>91</v>
      </c>
    </row>
    <row r="7" spans="1:38" x14ac:dyDescent="0.25">
      <c r="A7" t="s">
        <v>19</v>
      </c>
      <c r="B7" t="s">
        <v>103</v>
      </c>
      <c r="C7" s="9" t="str">
        <f>FIXED(VLOOKUP($A7,Sheet1!$A:$R,C$1,0),2)</f>
        <v>956,534.00</v>
      </c>
      <c r="D7" s="3" t="str">
        <f>FIXED(VLOOKUP($A7,Sheet1!$A:$R,D$1,0),2)</f>
        <v>921,826.80</v>
      </c>
      <c r="E7" s="3" t="str">
        <f>FIXED(VLOOKUP($A7,Sheet1!$A:$R,E$1,0),2)</f>
        <v>85,418.51</v>
      </c>
      <c r="F7" s="3" t="str">
        <f>FIXED(VLOOKUP($A7,Sheet1!$A:$R,F$1,0),2)</f>
        <v>28,197,546.00</v>
      </c>
      <c r="G7" s="9" t="str">
        <f>FIXED(VLOOKUP($A7,Sheet1!$A:$R,G$1,0),2)</f>
        <v>932,476.00</v>
      </c>
      <c r="H7" s="3" t="str">
        <f>FIXED(VLOOKUP($A7,Sheet1!$A:$R,H$1,0),2)</f>
        <v>914,326.80</v>
      </c>
      <c r="I7" s="3" t="str">
        <f>FIXED(VLOOKUP($A7,Sheet1!$A:$R,I$1,0),2)</f>
        <v>99,684.44</v>
      </c>
      <c r="J7" s="13" t="str">
        <f>FIXED(VLOOKUP($A7,Sheet1!$A:$R,J$1,0),2)</f>
        <v>28,197,546.00</v>
      </c>
      <c r="K7" s="9" t="str">
        <f>FIXED(VLOOKUP($A7,Sheet1!$A:$R,K$1,0),2)</f>
        <v>989,721.70</v>
      </c>
      <c r="L7" s="3" t="str">
        <f>FIXED(VLOOKUP($A7,Sheet1!$A:$R,L$1,0),2)</f>
        <v>931,075.70</v>
      </c>
      <c r="M7" s="3" t="str">
        <f>FIXED(VLOOKUP($A7,Sheet1!$A:$R,M$1,0),2)</f>
        <v>85,418.51</v>
      </c>
      <c r="N7" s="13" t="str">
        <f>FIXED(VLOOKUP($A7,Sheet1!$A:$R,N$1,0),2)</f>
        <v>22,166,108.00</v>
      </c>
      <c r="O7" s="9" t="str">
        <f>FIXED(VLOOKUP($A7,Sheet3!$A:$R,O$1,0),2)</f>
        <v>1,284,243.00</v>
      </c>
      <c r="P7" s="3" t="str">
        <f>FIXED(VLOOKUP($A7,Sheet3!$A:$R,P$1,0),2)</f>
        <v>1,075,804.00</v>
      </c>
      <c r="Q7" s="3" t="str">
        <f>FIXED(VLOOKUP($A7,Sheet3!$A:$R,Q$1,0),2)</f>
        <v>85,418.51</v>
      </c>
      <c r="R7" s="3" t="str">
        <f>FIXED(VLOOKUP($A7,Sheet3!$A:$R,R$1,0),2)</f>
        <v>23,293,838.00</v>
      </c>
      <c r="S7" s="9" t="str">
        <f>FIXED(VLOOKUP($A7,Sheet3!$A:$R,S$1,0),2)</f>
        <v>1,243,945.00</v>
      </c>
      <c r="T7" s="3" t="str">
        <f>FIXED(VLOOKUP($A7,Sheet3!$A:$R,T$1,0),2)</f>
        <v>1,048,973.00</v>
      </c>
      <c r="U7" s="3" t="str">
        <f>FIXED(VLOOKUP($A7,Sheet3!$A:$R,U$1,0),2)</f>
        <v>179,568.70</v>
      </c>
      <c r="V7" s="13" t="str">
        <f>FIXED(VLOOKUP($A7,Sheet3!$A:$R,V$1,0),2)</f>
        <v>23,293,838.00</v>
      </c>
      <c r="W7" s="9" t="str">
        <f>FIXED(VLOOKUP($A7,Sheet3!$A:$R,W$1,0),2)</f>
        <v>1,323,959.00</v>
      </c>
      <c r="X7" s="3" t="str">
        <f>FIXED(VLOOKUP($A7,Sheet3!$A:$R,X$1,0),2)</f>
        <v>1,100,220.00</v>
      </c>
      <c r="Y7" s="3" t="str">
        <f>FIXED(VLOOKUP($A7,Sheet3!$A:$R,Y$1,0),2)</f>
        <v>85,418.51</v>
      </c>
      <c r="Z7" s="3" t="str">
        <f>FIXED(VLOOKUP($A7,Sheet3!$A:$R,Z$1,0),2)</f>
        <v>22,166,108.00</v>
      </c>
      <c r="AA7" s="9" t="str">
        <f>FIXED(VLOOKUP($A7,Sheet9!$A:$R,AA$1,0),2)</f>
        <v>1,253,750.00</v>
      </c>
      <c r="AB7" s="3" t="str">
        <f>FIXED(VLOOKUP($A7,Sheet9!$A:$R,AB$1,0),2)</f>
        <v>1,063,695.00</v>
      </c>
      <c r="AC7" s="3" t="str">
        <f>FIXED(VLOOKUP($A7,Sheet9!$A:$R,AC$1,0),2)</f>
        <v>139,751.70</v>
      </c>
      <c r="AD7" s="3" t="str">
        <f>FIXED(VLOOKUP($A7,Sheet9!$A:$R,AD$1,0),2)</f>
        <v>23,293,838.00</v>
      </c>
      <c r="AE7" s="9" t="str">
        <f>FIXED(VLOOKUP($A7,Sheet9!$A:$R,AE$1,0),2)</f>
        <v>1,171,833.00</v>
      </c>
      <c r="AF7" s="3" t="str">
        <f>FIXED(VLOOKUP($A7,Sheet9!$A:$R,AF$1,0),2)</f>
        <v>989,881.80</v>
      </c>
      <c r="AG7" s="3" t="str">
        <f>FIXED(VLOOKUP($A7,Sheet9!$A:$R,AG$1,0),2)</f>
        <v>139,751.70</v>
      </c>
      <c r="AH7" s="13" t="str">
        <f>FIXED(VLOOKUP($A7,Sheet9!$A:$R,AH$1,0),2)</f>
        <v>23,293,838.00</v>
      </c>
      <c r="AI7" s="9" t="str">
        <f>FIXED(VLOOKUP($A7,Sheet9!$A:$R,AI$1,0),2)</f>
        <v>1,409,388.00</v>
      </c>
      <c r="AJ7" s="3" t="str">
        <f>FIXED(VLOOKUP($A7,Sheet9!$A:$R,AJ$1,0),2)</f>
        <v>1,175,863.00</v>
      </c>
      <c r="AK7" s="3" t="e" vm="1">
        <f>FIXED(VLOOKUP($A7,Sheet3!$A:$R,AK$1,0),2)</f>
        <v>#VALUE!</v>
      </c>
      <c r="AL7" s="3" t="e" vm="1">
        <f>FIXED(VLOOKUP($A7,Sheet3!$A:$R,AL$1,0),2)</f>
        <v>#VALUE!</v>
      </c>
    </row>
    <row r="8" spans="1:38" x14ac:dyDescent="0.25">
      <c r="A8" t="s">
        <v>20</v>
      </c>
      <c r="B8" t="s">
        <v>104</v>
      </c>
      <c r="C8" s="9" t="str">
        <f>FIXED(VLOOKUP($A8,Sheet1!$A:$R,C$1,0),2)</f>
        <v>945,364.90</v>
      </c>
      <c r="D8" s="3" t="str">
        <f>FIXED(VLOOKUP($A8,Sheet1!$A:$R,D$1,0),2)</f>
        <v>874,112.10</v>
      </c>
      <c r="E8" s="3" t="str">
        <f>FIXED(VLOOKUP($A8,Sheet1!$A:$R,E$1,0),2)</f>
        <v>85,418.51</v>
      </c>
      <c r="F8" s="3" t="str">
        <f>FIXED(VLOOKUP($A8,Sheet1!$A:$R,F$1,0),2)</f>
        <v>28,197,546.00</v>
      </c>
      <c r="G8" s="9" t="str">
        <f>FIXED(VLOOKUP($A8,Sheet1!$A:$R,G$1,0),2)</f>
        <v>914,636.40</v>
      </c>
      <c r="H8" s="3" t="str">
        <f>FIXED(VLOOKUP($A8,Sheet1!$A:$R,H$1,0),2)</f>
        <v>866,774.00</v>
      </c>
      <c r="I8" s="3" t="str">
        <f>FIXED(VLOOKUP($A8,Sheet1!$A:$R,I$1,0),2)</f>
        <v>118,448.60</v>
      </c>
      <c r="J8" s="13" t="str">
        <f>FIXED(VLOOKUP($A8,Sheet1!$A:$R,J$1,0),2)</f>
        <v>28,197,546.00</v>
      </c>
      <c r="K8" s="9" t="str">
        <f>FIXED(VLOOKUP($A8,Sheet1!$A:$R,K$1,0),2)</f>
        <v>987,754.30</v>
      </c>
      <c r="L8" s="3" t="str">
        <f>FIXED(VLOOKUP($A8,Sheet1!$A:$R,L$1,0),2)</f>
        <v>882,400.70</v>
      </c>
      <c r="M8" s="3" t="str">
        <f>FIXED(VLOOKUP($A8,Sheet1!$A:$R,M$1,0),2)</f>
        <v>85,418.51</v>
      </c>
      <c r="N8" s="13" t="str">
        <f>FIXED(VLOOKUP($A8,Sheet1!$A:$R,N$1,0),2)</f>
        <v>22,166,108.00</v>
      </c>
      <c r="O8" s="9" t="str">
        <f>FIXED(VLOOKUP($A8,Sheet3!$A:$R,O$1,0),2)</f>
        <v>1,271,719.00</v>
      </c>
      <c r="P8" s="3" t="str">
        <f>FIXED(VLOOKUP($A8,Sheet3!$A:$R,P$1,0),2)</f>
        <v>1,001,145.00</v>
      </c>
      <c r="Q8" s="3" t="str">
        <f>FIXED(VLOOKUP($A8,Sheet3!$A:$R,Q$1,0),2)</f>
        <v>85,418.51</v>
      </c>
      <c r="R8" s="3" t="str">
        <f>FIXED(VLOOKUP($A8,Sheet3!$A:$R,R$1,0),2)</f>
        <v>22,166,108.00</v>
      </c>
      <c r="S8" s="9" t="str">
        <f>FIXED(VLOOKUP($A8,Sheet3!$A:$R,S$1,0),2)</f>
        <v>1,216,938.00</v>
      </c>
      <c r="T8" s="3" t="str">
        <f>FIXED(VLOOKUP($A8,Sheet3!$A:$R,T$1,0),2)</f>
        <v>965,674.30</v>
      </c>
      <c r="U8" s="3" t="str">
        <f>FIXED(VLOOKUP($A8,Sheet3!$A:$R,U$1,0),2)</f>
        <v>179,568.70</v>
      </c>
      <c r="V8" s="13" t="str">
        <f>FIXED(VLOOKUP($A8,Sheet3!$A:$R,V$1,0),2)</f>
        <v>21,058,570.00</v>
      </c>
      <c r="W8" s="9" t="str">
        <f>FIXED(VLOOKUP($A8,Sheet3!$A:$R,W$1,0),2)</f>
        <v>1,325,709.00</v>
      </c>
      <c r="X8" s="3" t="str">
        <f>FIXED(VLOOKUP($A8,Sheet3!$A:$R,X$1,0),2)</f>
        <v>1,032,123.00</v>
      </c>
      <c r="Y8" s="3" t="str">
        <f>FIXED(VLOOKUP($A8,Sheet3!$A:$R,Y$1,0),2)</f>
        <v>85,418.51</v>
      </c>
      <c r="Z8" s="3" t="str">
        <f>FIXED(VLOOKUP($A8,Sheet3!$A:$R,Z$1,0),2)</f>
        <v>22,166,108.00</v>
      </c>
      <c r="AA8" s="9" t="str">
        <f>FIXED(VLOOKUP($A8,Sheet9!$A:$R,AA$1,0),2)</f>
        <v>1,236,894.00</v>
      </c>
      <c r="AB8" s="3" t="str">
        <f>FIXED(VLOOKUP($A8,Sheet9!$A:$R,AB$1,0),2)</f>
        <v>984,441.70</v>
      </c>
      <c r="AC8" s="3" t="str">
        <f>FIXED(VLOOKUP($A8,Sheet9!$A:$R,AC$1,0),2)</f>
        <v>140,130.80</v>
      </c>
      <c r="AD8" s="3" t="str">
        <f>FIXED(VLOOKUP($A8,Sheet9!$A:$R,AD$1,0),2)</f>
        <v>22,166,108.00</v>
      </c>
      <c r="AE8" s="9" t="str">
        <f>FIXED(VLOOKUP($A8,Sheet9!$A:$R,AE$1,0),2)</f>
        <v>1,146,141.00</v>
      </c>
      <c r="AF8" s="3" t="str">
        <f>FIXED(VLOOKUP($A8,Sheet9!$A:$R,AF$1,0),2)</f>
        <v>909,477.20</v>
      </c>
      <c r="AG8" s="3" t="str">
        <f>FIXED(VLOOKUP($A8,Sheet9!$A:$R,AG$1,0),2)</f>
        <v>140,130.80</v>
      </c>
      <c r="AH8" s="13" t="str">
        <f>FIXED(VLOOKUP($A8,Sheet9!$A:$R,AH$1,0),2)</f>
        <v>21,058,570.00</v>
      </c>
      <c r="AI8" s="9" t="str">
        <f>FIXED(VLOOKUP($A8,Sheet9!$A:$R,AI$1,0),2)</f>
        <v>1,409,317.00</v>
      </c>
      <c r="AJ8" s="3" t="str">
        <f>FIXED(VLOOKUP($A8,Sheet9!$A:$R,AJ$1,0),2)</f>
        <v>1,092,545.00</v>
      </c>
      <c r="AK8" s="3" t="e" vm="1">
        <f>FIXED(VLOOKUP($A8,Sheet3!$A:$R,AK$1,0),2)</f>
        <v>#VALUE!</v>
      </c>
      <c r="AL8" s="3" t="e" vm="1">
        <f>FIXED(VLOOKUP($A8,Sheet3!$A:$R,AL$1,0),2)</f>
        <v>#VALUE!</v>
      </c>
    </row>
    <row r="9" spans="1:38" x14ac:dyDescent="0.25">
      <c r="A9" t="s">
        <v>191</v>
      </c>
      <c r="B9" t="s">
        <v>192</v>
      </c>
      <c r="C9" s="9" t="str">
        <f>FIXED(VLOOKUP($A9,Sheet1!$A:$R,C$1,0),2)</f>
        <v>9,134.19</v>
      </c>
      <c r="D9" s="3" t="str">
        <f>FIXED(VLOOKUP($A9,Sheet1!$A:$R,D$1,0),2)</f>
        <v>89,236.06</v>
      </c>
      <c r="E9" s="3" t="str">
        <f>FIXED(VLOOKUP($A9,Sheet1!$A:$R,E$1,0),2)</f>
        <v>-2,010,000.00</v>
      </c>
      <c r="F9" s="3" t="str">
        <f>FIXED(VLOOKUP($A9,Sheet1!$A:$R,F$1,0),2)</f>
        <v>6,900,000.00</v>
      </c>
      <c r="G9" s="9" t="str">
        <f>FIXED(VLOOKUP($A9,Sheet1!$A:$R,G$1,0),2)</f>
        <v>14,659.16</v>
      </c>
      <c r="H9" s="3" t="str">
        <f>FIXED(VLOOKUP($A9,Sheet1!$A:$R,H$1,0),2)</f>
        <v>68,867.49</v>
      </c>
      <c r="I9" s="3" t="str">
        <f>FIXED(VLOOKUP($A9,Sheet1!$A:$R,I$1,0),2)</f>
        <v>-1,850,000.00</v>
      </c>
      <c r="J9" s="13" t="str">
        <f>FIXED(VLOOKUP($A9,Sheet1!$A:$R,J$1,0),2)</f>
        <v>2,950,000.00</v>
      </c>
      <c r="K9" s="9" t="str">
        <f>FIXED(VLOOKUP($A9,Sheet1!$A:$R,K$1,0),2)</f>
        <v>1,512.59</v>
      </c>
      <c r="L9" s="3" t="str">
        <f>FIXED(VLOOKUP($A9,Sheet1!$A:$R,L$1,0),2)</f>
        <v>110,931.10</v>
      </c>
      <c r="M9" s="3" t="str">
        <f>FIXED(VLOOKUP($A9,Sheet1!$A:$R,M$1,0),2)</f>
        <v>-2,010,000.00</v>
      </c>
      <c r="N9" s="13" t="str">
        <f>FIXED(VLOOKUP($A9,Sheet1!$A:$R,N$1,0),2)</f>
        <v>6,900,000.00</v>
      </c>
      <c r="O9" s="9" t="str">
        <f>FIXED(VLOOKUP($A9,Sheet3!$A:$R,O$1,0),2)</f>
        <v>10,063.25</v>
      </c>
      <c r="P9" s="3" t="str">
        <f>FIXED(VLOOKUP($A9,Sheet3!$A:$R,P$1,0),2)</f>
        <v>126,556.30</v>
      </c>
      <c r="Q9" s="3" t="str">
        <f>FIXED(VLOOKUP($A9,Sheet3!$A:$R,Q$1,0),2)</f>
        <v>-2,010,000.00</v>
      </c>
      <c r="R9" s="3" t="str">
        <f>FIXED(VLOOKUP($A9,Sheet3!$A:$R,R$1,0),2)</f>
        <v>6,900,000.00</v>
      </c>
      <c r="S9" s="9" t="str">
        <f>FIXED(VLOOKUP($A9,Sheet3!$A:$R,S$1,0),2)</f>
        <v>22,206.40</v>
      </c>
      <c r="T9" s="3" t="str">
        <f>FIXED(VLOOKUP($A9,Sheet3!$A:$R,T$1,0),2)</f>
        <v>100,945.60</v>
      </c>
      <c r="U9" s="3" t="str">
        <f>FIXED(VLOOKUP($A9,Sheet3!$A:$R,U$1,0),2)</f>
        <v>-1,850,000.00</v>
      </c>
      <c r="V9" s="13" t="str">
        <f>FIXED(VLOOKUP($A9,Sheet3!$A:$R,V$1,0),2)</f>
        <v>2,950,000.00</v>
      </c>
      <c r="W9" s="9" t="str">
        <f>FIXED(VLOOKUP($A9,Sheet3!$A:$R,W$1,0),2)</f>
        <v>-1,904.57</v>
      </c>
      <c r="X9" s="3" t="str">
        <f>FIXED(VLOOKUP($A9,Sheet3!$A:$R,X$1,0),2)</f>
        <v>146,533.00</v>
      </c>
      <c r="Y9" s="3"/>
      <c r="Z9" s="3"/>
      <c r="AA9" s="9" t="str">
        <f>FIXED(VLOOKUP($A9,Sheet9!$A:$R,AA$1,0),2)</f>
        <v>13,594.72</v>
      </c>
      <c r="AB9" s="3" t="str">
        <f>FIXED(VLOOKUP($A9,Sheet9!$A:$R,AB$1,0),2)</f>
        <v>127,498.20</v>
      </c>
      <c r="AC9" s="3" t="str">
        <f>FIXED(VLOOKUP($A9,Sheet9!$A:$R,AC$1,0),2)</f>
        <v>-2,010,000.00</v>
      </c>
      <c r="AD9" s="3" t="str">
        <f>FIXED(VLOOKUP($A9,Sheet9!$A:$R,AD$1,0),2)</f>
        <v>6,900,000.00</v>
      </c>
      <c r="AE9" s="9" t="str">
        <f>FIXED(VLOOKUP($A9,Sheet9!$A:$R,AE$1,0),2)</f>
        <v>21,060.42</v>
      </c>
      <c r="AF9" s="3" t="str">
        <f>FIXED(VLOOKUP($A9,Sheet9!$A:$R,AF$1,0),2)</f>
        <v>97,555.03</v>
      </c>
      <c r="AG9" s="3" t="str">
        <f>FIXED(VLOOKUP($A9,Sheet9!$A:$R,AG$1,0),2)</f>
        <v>-1,850,000.00</v>
      </c>
      <c r="AH9" s="13" t="str">
        <f>FIXED(VLOOKUP($A9,Sheet9!$A:$R,AH$1,0),2)</f>
        <v>2,950,000.00</v>
      </c>
      <c r="AI9" s="9" t="str">
        <f>FIXED(VLOOKUP($A9,Sheet9!$A:$R,AI$1,0),2)</f>
        <v>-589.56</v>
      </c>
      <c r="AJ9" s="3" t="str">
        <f>FIXED(VLOOKUP($A9,Sheet9!$A:$R,AJ$1,0),2)</f>
        <v>169,573.90</v>
      </c>
      <c r="AK9" s="3"/>
      <c r="AL9" s="3"/>
    </row>
    <row r="10" spans="1:38" x14ac:dyDescent="0.25">
      <c r="A10" t="s">
        <v>10</v>
      </c>
      <c r="B10" t="s">
        <v>86</v>
      </c>
      <c r="C10" s="9" t="str">
        <f>FIXED(VLOOKUP($A10,Sheet1!$A:$R,C$1,0),2)</f>
        <v>1.32</v>
      </c>
      <c r="D10" s="3" t="str">
        <f>FIXED(VLOOKUP($A10,Sheet1!$A:$R,D$1,0),2)</f>
        <v>0.55</v>
      </c>
      <c r="E10" s="3" t="str">
        <f>FIXED(VLOOKUP($A10,Sheet1!$A:$R,E$1,0),2)</f>
        <v>1.00</v>
      </c>
      <c r="F10" s="3" t="str">
        <f>FIXED(VLOOKUP($A10,Sheet1!$A:$R,F$1,0),2)</f>
        <v>5.00</v>
      </c>
      <c r="G10" s="9" t="str">
        <f>FIXED(VLOOKUP($A10,Sheet1!$A:$R,G$1,0),2)</f>
        <v>1.32</v>
      </c>
      <c r="H10" s="3" t="str">
        <f>FIXED(VLOOKUP($A10,Sheet1!$A:$R,H$1,0),2)</f>
        <v>0.55</v>
      </c>
      <c r="I10" s="3" t="str">
        <f>FIXED(VLOOKUP($A10,Sheet1!$A:$R,I$1,0),2)</f>
        <v>1.00</v>
      </c>
      <c r="J10" s="13" t="str">
        <f>FIXED(VLOOKUP($A10,Sheet1!$A:$R,J$1,0),2)</f>
        <v>5.00</v>
      </c>
      <c r="K10" s="9" t="str">
        <f>FIXED(VLOOKUP($A10,Sheet1!$A:$R,K$1,0),2)</f>
        <v>1.32</v>
      </c>
      <c r="L10" s="3" t="str">
        <f>FIXED(VLOOKUP($A10,Sheet1!$A:$R,L$1,0),2)</f>
        <v>0.55</v>
      </c>
      <c r="M10" s="3" t="str">
        <f>FIXED(VLOOKUP($A10,Sheet1!$A:$R,M$1,0),2)</f>
        <v>1.00</v>
      </c>
      <c r="N10" s="13" t="str">
        <f>FIXED(VLOOKUP($A10,Sheet1!$A:$R,N$1,0),2)</f>
        <v>5.00</v>
      </c>
      <c r="O10" s="9" t="str">
        <f>FIXED(VLOOKUP($A10,Sheet3!$A:$R,O$1,0),2)</f>
        <v>1.17</v>
      </c>
      <c r="P10" s="3" t="str">
        <f>FIXED(VLOOKUP($A10,Sheet3!$A:$R,P$1,0),2)</f>
        <v>0.42</v>
      </c>
      <c r="Q10" s="3" t="str">
        <f>FIXED(VLOOKUP($A10,Sheet3!$A:$R,Q$1,0),2)</f>
        <v>1.00</v>
      </c>
      <c r="R10" s="3" t="str">
        <f>FIXED(VLOOKUP($A10,Sheet3!$A:$R,R$1,0),2)</f>
        <v>4.00</v>
      </c>
      <c r="S10" s="9" t="str">
        <f>FIXED(VLOOKUP($A10,Sheet3!$A:$R,S$1,0),2)</f>
        <v>1.07</v>
      </c>
      <c r="T10" s="3" t="str">
        <f>FIXED(VLOOKUP($A10,Sheet3!$A:$R,T$1,0),2)</f>
        <v>0.26</v>
      </c>
      <c r="U10" s="3" t="str">
        <f>FIXED(VLOOKUP($A10,Sheet3!$A:$R,U$1,0),2)</f>
        <v>1.00</v>
      </c>
      <c r="V10" s="13" t="str">
        <f>FIXED(VLOOKUP($A10,Sheet3!$A:$R,V$1,0),2)</f>
        <v>3.00</v>
      </c>
      <c r="W10" s="9" t="str">
        <f>FIXED(VLOOKUP($A10,Sheet3!$A:$R,W$1,0),2)</f>
        <v>1.27</v>
      </c>
      <c r="X10" s="3" t="str">
        <f>FIXED(VLOOKUP($A10,Sheet3!$A:$R,X$1,0),2)</f>
        <v>0.51</v>
      </c>
      <c r="Y10" s="3" t="str">
        <f>FIXED(VLOOKUP($A10,Sheet3!$A:$R,Y$1,0),2)</f>
        <v>1.00</v>
      </c>
      <c r="Z10" s="3" t="str">
        <f>FIXED(VLOOKUP($A10,Sheet3!$A:$R,Z$1,0),2)</f>
        <v>4.00</v>
      </c>
      <c r="AA10" s="9" t="str">
        <f>FIXED(VLOOKUP($A10,Sheet9!$A:$R,AA$1,0),2)</f>
        <v>1.17</v>
      </c>
      <c r="AB10" s="3" t="str">
        <f>FIXED(VLOOKUP($A10,Sheet9!$A:$R,AB$1,0),2)</f>
        <v>0.41</v>
      </c>
      <c r="AC10" s="3" t="str">
        <f>FIXED(VLOOKUP($A10,Sheet9!$A:$R,AC$1,0),2)</f>
        <v>1.00</v>
      </c>
      <c r="AD10" s="3" t="str">
        <f>FIXED(VLOOKUP($A10,Sheet9!$A:$R,AD$1,0),2)</f>
        <v>4.00</v>
      </c>
      <c r="AE10" s="9" t="str">
        <f>FIXED(VLOOKUP($A10,Sheet9!$A:$R,AE$1,0),2)</f>
        <v>1.23</v>
      </c>
      <c r="AF10" s="3" t="str">
        <f>FIXED(VLOOKUP($A10,Sheet9!$A:$R,AF$1,0),2)</f>
        <v>0.47</v>
      </c>
      <c r="AG10" s="3" t="str">
        <f>FIXED(VLOOKUP($A10,Sheet9!$A:$R,AG$1,0),2)</f>
        <v>1.00</v>
      </c>
      <c r="AH10" s="13" t="str">
        <f>FIXED(VLOOKUP($A10,Sheet9!$A:$R,AH$1,0),2)</f>
        <v>4.00</v>
      </c>
      <c r="AI10" s="9" t="str">
        <f>FIXED(VLOOKUP($A10,Sheet9!$A:$R,AI$1,0),2)</f>
        <v>1.06</v>
      </c>
      <c r="AJ10" s="3" t="str">
        <f>FIXED(VLOOKUP($A10,Sheet9!$A:$R,AJ$1,0),2)</f>
        <v>0.24</v>
      </c>
      <c r="AK10" s="3" t="e" vm="1">
        <f>FIXED(VLOOKUP($A10,Sheet3!$A:$R,AK$1,0),2)</f>
        <v>#VALUE!</v>
      </c>
      <c r="AL10" s="3" t="e" vm="1">
        <f>FIXED(VLOOKUP($A10,Sheet3!$A:$R,AL$1,0),2)</f>
        <v>#VALUE!</v>
      </c>
    </row>
    <row r="11" spans="1:38" x14ac:dyDescent="0.25">
      <c r="A11" t="s">
        <v>11</v>
      </c>
      <c r="B11" s="4" t="s">
        <v>95</v>
      </c>
      <c r="C11" s="9" t="str">
        <f>FIXED(VLOOKUP($A11,Sheet1!$A:$R,C$1,0),2)</f>
        <v>0.42</v>
      </c>
      <c r="D11" s="3" t="str">
        <f>FIXED(VLOOKUP($A11,Sheet1!$A:$R,D$1,0),2)</f>
        <v>0.49</v>
      </c>
      <c r="E11" s="3" t="str">
        <f>FIXED(VLOOKUP($A11,Sheet1!$A:$R,E$1,0),2)</f>
        <v>0.00</v>
      </c>
      <c r="F11" s="3" t="str">
        <f>FIXED(VLOOKUP($A11,Sheet1!$A:$R,F$1,0),2)</f>
        <v>1.00</v>
      </c>
      <c r="G11" s="9" t="str">
        <f>FIXED(VLOOKUP($A11,Sheet1!$A:$R,G$1,0),2)</f>
        <v>0.00</v>
      </c>
      <c r="H11" s="3" t="str">
        <f>FIXED(VLOOKUP($A11,Sheet1!$A:$R,H$1,0),2)</f>
        <v>0.00</v>
      </c>
      <c r="I11" s="3" t="str">
        <f>FIXED(VLOOKUP($A11,Sheet1!$A:$R,I$1,0),2)</f>
        <v>0.00</v>
      </c>
      <c r="J11" s="13" t="str">
        <f>FIXED(VLOOKUP($A11,Sheet1!$A:$R,J$1,0),2)</f>
        <v>0.00</v>
      </c>
      <c r="K11" s="9" t="str">
        <f>FIXED(VLOOKUP($A11,Sheet1!$A:$R,K$1,0),2)</f>
        <v>1.00</v>
      </c>
      <c r="L11" s="3" t="str">
        <f>FIXED(VLOOKUP($A11,Sheet1!$A:$R,L$1,0),2)</f>
        <v>0.00</v>
      </c>
      <c r="M11" s="3" t="str">
        <f>FIXED(VLOOKUP($A11,Sheet1!$A:$R,M$1,0),2)</f>
        <v>1.00</v>
      </c>
      <c r="N11" s="13" t="str">
        <f>FIXED(VLOOKUP($A11,Sheet1!$A:$R,N$1,0),2)</f>
        <v>1.00</v>
      </c>
      <c r="O11" s="9" t="str">
        <f>FIXED(VLOOKUP($A11,Sheet3!$A:$R,O$1,0),2)</f>
        <v>0.50</v>
      </c>
      <c r="P11" s="3" t="str">
        <f>FIXED(VLOOKUP($A11,Sheet3!$A:$R,P$1,0),2)</f>
        <v>0.50</v>
      </c>
      <c r="Q11" s="3" t="str">
        <f>FIXED(VLOOKUP($A11,Sheet3!$A:$R,Q$1,0),2)</f>
        <v>0.00</v>
      </c>
      <c r="R11" s="3" t="str">
        <f>FIXED(VLOOKUP($A11,Sheet3!$A:$R,R$1,0),2)</f>
        <v>1.00</v>
      </c>
      <c r="S11" s="9" t="str">
        <f>FIXED(VLOOKUP($A11,Sheet3!$A:$R,S$1,0),2)</f>
        <v>0.00</v>
      </c>
      <c r="T11" s="3" t="str">
        <f>FIXED(VLOOKUP($A11,Sheet3!$A:$R,T$1,0),2)</f>
        <v>0.00</v>
      </c>
      <c r="U11" s="3" t="str">
        <f>FIXED(VLOOKUP($A11,Sheet3!$A:$R,U$1,0),2)</f>
        <v>0.00</v>
      </c>
      <c r="V11" s="13" t="str">
        <f>FIXED(VLOOKUP($A11,Sheet3!$A:$R,V$1,0),2)</f>
        <v>0.00</v>
      </c>
      <c r="W11" s="9" t="str">
        <f>FIXED(VLOOKUP($A11,Sheet3!$A:$R,W$1,0),2)</f>
        <v>1.00</v>
      </c>
      <c r="X11" s="3" t="str">
        <f>FIXED(VLOOKUP($A11,Sheet3!$A:$R,X$1,0),2)</f>
        <v>0.00</v>
      </c>
      <c r="Y11" s="3" t="str">
        <f>FIXED(VLOOKUP($A11,Sheet3!$A:$R,Y$1,0),2)</f>
        <v>1.00</v>
      </c>
      <c r="Z11" s="3" t="str">
        <f>FIXED(VLOOKUP($A11,Sheet3!$A:$R,Z$1,0),2)</f>
        <v>1.00</v>
      </c>
      <c r="AA11" s="9" t="str">
        <f>FIXED(VLOOKUP($A11,Sheet9!$A:$R,AA$1,0),2)</f>
        <v>0.35</v>
      </c>
      <c r="AB11" s="3" t="str">
        <f>FIXED(VLOOKUP($A11,Sheet9!$A:$R,AB$1,0),2)</f>
        <v>0.48</v>
      </c>
      <c r="AC11" s="3" t="str">
        <f>FIXED(VLOOKUP($A11,Sheet9!$A:$R,AC$1,0),2)</f>
        <v>0.00</v>
      </c>
      <c r="AD11" s="3" t="str">
        <f>FIXED(VLOOKUP($A11,Sheet9!$A:$R,AD$1,0),2)</f>
        <v>1.00</v>
      </c>
      <c r="AE11" s="9" t="str">
        <f>FIXED(VLOOKUP($A11,Sheet9!$A:$R,AE$1,0),2)</f>
        <v>0.00</v>
      </c>
      <c r="AF11" s="3" t="str">
        <f>FIXED(VLOOKUP($A11,Sheet9!$A:$R,AF$1,0),2)</f>
        <v>0.00</v>
      </c>
      <c r="AG11" s="3" t="str">
        <f>FIXED(VLOOKUP($A11,Sheet9!$A:$R,AG$1,0),2)</f>
        <v>0.00</v>
      </c>
      <c r="AH11" s="13" t="str">
        <f>FIXED(VLOOKUP($A11,Sheet9!$A:$R,AH$1,0),2)</f>
        <v>0.00</v>
      </c>
      <c r="AI11" s="9" t="str">
        <f>FIXED(VLOOKUP($A11,Sheet9!$A:$R,AI$1,0),2)</f>
        <v>1.00</v>
      </c>
      <c r="AJ11" s="3" t="str">
        <f>FIXED(VLOOKUP($A11,Sheet9!$A:$R,AJ$1,0),2)</f>
        <v>0.00</v>
      </c>
      <c r="AK11" s="3" t="e" vm="1">
        <f>FIXED(VLOOKUP($A11,Sheet3!$A:$R,AK$1,0),2)</f>
        <v>#VALUE!</v>
      </c>
      <c r="AL11" s="3" t="e" vm="1">
        <f>FIXED(VLOOKUP($A11,Sheet3!$A:$R,AL$1,0),2)</f>
        <v>#VALUE!</v>
      </c>
    </row>
    <row r="12" spans="1:38" x14ac:dyDescent="0.25">
      <c r="A12" t="s">
        <v>12</v>
      </c>
      <c r="B12" s="4" t="s">
        <v>96</v>
      </c>
      <c r="C12" s="9" t="str">
        <f>FIXED(VLOOKUP($A12,Sheet1!$A:$R,C$1,0),2)</f>
        <v>0.37</v>
      </c>
      <c r="D12" s="3" t="str">
        <f>FIXED(VLOOKUP($A12,Sheet1!$A:$R,D$1,0),2)</f>
        <v>0.48</v>
      </c>
      <c r="E12" s="3" t="str">
        <f>FIXED(VLOOKUP($A12,Sheet1!$A:$R,E$1,0),2)</f>
        <v>0.00</v>
      </c>
      <c r="F12" s="3" t="str">
        <f>FIXED(VLOOKUP($A12,Sheet1!$A:$R,F$1,0),2)</f>
        <v>1.00</v>
      </c>
      <c r="G12" s="9" t="str">
        <f>FIXED(VLOOKUP($A12,Sheet1!$A:$R,G$1,0),2)</f>
        <v>0.00</v>
      </c>
      <c r="H12" s="3" t="str">
        <f>FIXED(VLOOKUP($A12,Sheet1!$A:$R,H$1,0),2)</f>
        <v>0.04</v>
      </c>
      <c r="I12" s="3" t="str">
        <f>FIXED(VLOOKUP($A12,Sheet1!$A:$R,I$1,0),2)</f>
        <v>0.00</v>
      </c>
      <c r="J12" s="13" t="str">
        <f>FIXED(VLOOKUP($A12,Sheet1!$A:$R,J$1,0),2)</f>
        <v>1.00</v>
      </c>
      <c r="K12" s="9" t="str">
        <f>FIXED(VLOOKUP($A12,Sheet1!$A:$R,K$1,0),2)</f>
        <v>0.88</v>
      </c>
      <c r="L12" s="3" t="str">
        <f>FIXED(VLOOKUP($A12,Sheet1!$A:$R,L$1,0),2)</f>
        <v>0.32</v>
      </c>
      <c r="M12" s="3" t="str">
        <f>FIXED(VLOOKUP($A12,Sheet1!$A:$R,M$1,0),2)</f>
        <v>0.00</v>
      </c>
      <c r="N12" s="13" t="str">
        <f>FIXED(VLOOKUP($A12,Sheet1!$A:$R,N$1,0),2)</f>
        <v>1.00</v>
      </c>
      <c r="O12" s="9" t="str">
        <f>FIXED(VLOOKUP($A12,Sheet3!$A:$R,O$1,0),2)</f>
        <v>0.41</v>
      </c>
      <c r="P12" s="3" t="str">
        <f>FIXED(VLOOKUP($A12,Sheet3!$A:$R,P$1,0),2)</f>
        <v>0.49</v>
      </c>
      <c r="Q12" s="3" t="str">
        <f>FIXED(VLOOKUP($A12,Sheet3!$A:$R,Q$1,0),2)</f>
        <v>0.00</v>
      </c>
      <c r="R12" s="3" t="str">
        <f>FIXED(VLOOKUP($A12,Sheet3!$A:$R,R$1,0),2)</f>
        <v>1.00</v>
      </c>
      <c r="S12" s="9" t="str">
        <f>FIXED(VLOOKUP($A12,Sheet3!$A:$R,S$1,0),2)</f>
        <v>0.00</v>
      </c>
      <c r="T12" s="3" t="str">
        <f>FIXED(VLOOKUP($A12,Sheet3!$A:$R,T$1,0),2)</f>
        <v>0.05</v>
      </c>
      <c r="U12" s="3" t="str">
        <f>FIXED(VLOOKUP($A12,Sheet3!$A:$R,U$1,0),2)</f>
        <v>0.00</v>
      </c>
      <c r="V12" s="13" t="str">
        <f>FIXED(VLOOKUP($A12,Sheet3!$A:$R,V$1,0),2)</f>
        <v>1.00</v>
      </c>
      <c r="W12" s="9" t="str">
        <f>FIXED(VLOOKUP($A12,Sheet3!$A:$R,W$1,0),2)</f>
        <v>0.82</v>
      </c>
      <c r="X12" s="3" t="str">
        <f>FIXED(VLOOKUP($A12,Sheet3!$A:$R,X$1,0),2)</f>
        <v>0.39</v>
      </c>
      <c r="Y12" s="3" t="str">
        <f>FIXED(VLOOKUP($A12,Sheet3!$A:$R,Y$1,0),2)</f>
        <v>0.00</v>
      </c>
      <c r="Z12" s="3" t="str">
        <f>FIXED(VLOOKUP($A12,Sheet3!$A:$R,Z$1,0),2)</f>
        <v>1.00</v>
      </c>
      <c r="AA12" s="9" t="str">
        <f>FIXED(VLOOKUP($A12,Sheet9!$A:$R,AA$1,0),2)</f>
        <v>0.32</v>
      </c>
      <c r="AB12" s="3" t="str">
        <f>FIXED(VLOOKUP($A12,Sheet9!$A:$R,AB$1,0),2)</f>
        <v>0.47</v>
      </c>
      <c r="AC12" s="3" t="str">
        <f>FIXED(VLOOKUP($A12,Sheet9!$A:$R,AC$1,0),2)</f>
        <v>0.00</v>
      </c>
      <c r="AD12" s="3" t="str">
        <f>FIXED(VLOOKUP($A12,Sheet9!$A:$R,AD$1,0),2)</f>
        <v>1.00</v>
      </c>
      <c r="AE12" s="9" t="str">
        <f>FIXED(VLOOKUP($A12,Sheet9!$A:$R,AE$1,0),2)</f>
        <v>0.00</v>
      </c>
      <c r="AF12" s="3" t="str">
        <f>FIXED(VLOOKUP($A12,Sheet9!$A:$R,AF$1,0),2)</f>
        <v>0.03</v>
      </c>
      <c r="AG12" s="3" t="str">
        <f>FIXED(VLOOKUP($A12,Sheet9!$A:$R,AG$1,0),2)</f>
        <v>0.00</v>
      </c>
      <c r="AH12" s="13" t="str">
        <f>FIXED(VLOOKUP($A12,Sheet9!$A:$R,AH$1,0),2)</f>
        <v>1.00</v>
      </c>
      <c r="AI12" s="9" t="str">
        <f>FIXED(VLOOKUP($A12,Sheet9!$A:$R,AI$1,0),2)</f>
        <v>0.92</v>
      </c>
      <c r="AJ12" s="3" t="str">
        <f>FIXED(VLOOKUP($A12,Sheet9!$A:$R,AJ$1,0),2)</f>
        <v>0.28</v>
      </c>
      <c r="AK12" s="3" t="e" vm="1">
        <f>FIXED(VLOOKUP($A12,Sheet3!$A:$R,AK$1,0),2)</f>
        <v>#VALUE!</v>
      </c>
      <c r="AL12" s="3" t="e" vm="1">
        <f>FIXED(VLOOKUP($A12,Sheet3!$A:$R,AL$1,0),2)</f>
        <v>#VALUE!</v>
      </c>
    </row>
    <row r="13" spans="1:38" x14ac:dyDescent="0.25">
      <c r="A13" t="s">
        <v>16</v>
      </c>
      <c r="B13" t="s">
        <v>100</v>
      </c>
      <c r="C13" s="9" t="str">
        <f>FIXED(VLOOKUP($A13,Sheet1!$A:$R,C$1,0),2)</f>
        <v>44.23</v>
      </c>
      <c r="D13" s="3" t="str">
        <f>FIXED(VLOOKUP($A13,Sheet1!$A:$R,D$1,0),2)</f>
        <v>59.07</v>
      </c>
      <c r="E13" s="3" t="str">
        <f>FIXED(VLOOKUP($A13,Sheet1!$A:$R,E$1,0),2)</f>
        <v>0.00</v>
      </c>
      <c r="F13" s="3" t="str">
        <f>FIXED(VLOOKUP($A13,Sheet1!$A:$R,F$1,0),2)</f>
        <v>1,402.00</v>
      </c>
      <c r="G13" s="9" t="str">
        <f>FIXED(VLOOKUP($A13,Sheet1!$A:$R,G$1,0),2)</f>
        <v>50.70</v>
      </c>
      <c r="H13" s="3" t="str">
        <f>FIXED(VLOOKUP($A13,Sheet1!$A:$R,H$1,0),2)</f>
        <v>59.10</v>
      </c>
      <c r="I13" s="3" t="str">
        <f>FIXED(VLOOKUP($A13,Sheet1!$A:$R,I$1,0),2)</f>
        <v>0.00</v>
      </c>
      <c r="J13" s="13" t="str">
        <f>FIXED(VLOOKUP($A13,Sheet1!$A:$R,J$1,0),2)</f>
        <v>1,402.00</v>
      </c>
      <c r="K13" s="9" t="str">
        <f>FIXED(VLOOKUP($A13,Sheet1!$A:$R,K$1,0),2)</f>
        <v>35.31</v>
      </c>
      <c r="L13" s="3" t="str">
        <f>FIXED(VLOOKUP($A13,Sheet1!$A:$R,L$1,0),2)</f>
        <v>57.85</v>
      </c>
      <c r="M13" s="3" t="str">
        <f>FIXED(VLOOKUP($A13,Sheet1!$A:$R,M$1,0),2)</f>
        <v>0.00</v>
      </c>
      <c r="N13" s="13" t="str">
        <f>FIXED(VLOOKUP($A13,Sheet1!$A:$R,N$1,0),2)</f>
        <v>1,040.00</v>
      </c>
      <c r="O13" s="9" t="str">
        <f>FIXED(VLOOKUP($A13,Sheet3!$A:$R,O$1,0),2)</f>
        <v>40.83</v>
      </c>
      <c r="P13" s="3" t="str">
        <f>FIXED(VLOOKUP($A13,Sheet3!$A:$R,P$1,0),2)</f>
        <v>55.86</v>
      </c>
      <c r="Q13" s="3" t="str">
        <f>FIXED(VLOOKUP($A13,Sheet3!$A:$R,Q$1,0),2)</f>
        <v>0.00</v>
      </c>
      <c r="R13" s="3" t="str">
        <f>FIXED(VLOOKUP($A13,Sheet3!$A:$R,R$1,0),2)</f>
        <v>739.00</v>
      </c>
      <c r="S13" s="9" t="str">
        <f>FIXED(VLOOKUP($A13,Sheet3!$A:$R,S$1,0),2)</f>
        <v>51.89</v>
      </c>
      <c r="T13" s="3" t="str">
        <f>FIXED(VLOOKUP($A13,Sheet3!$A:$R,T$1,0),2)</f>
        <v>60.22</v>
      </c>
      <c r="U13" s="3" t="str">
        <f>FIXED(VLOOKUP($A13,Sheet3!$A:$R,U$1,0),2)</f>
        <v>0.00</v>
      </c>
      <c r="V13" s="13" t="str">
        <f>FIXED(VLOOKUP($A13,Sheet3!$A:$R,V$1,0),2)</f>
        <v>739.00</v>
      </c>
      <c r="W13" s="9" t="str">
        <f>FIXED(VLOOKUP($A13,Sheet3!$A:$R,W$1,0),2)</f>
        <v>29.93</v>
      </c>
      <c r="X13" s="3" t="str">
        <f>FIXED(VLOOKUP($A13,Sheet3!$A:$R,X$1,0),2)</f>
        <v>48.80</v>
      </c>
      <c r="Y13" s="3" t="str">
        <f>FIXED(VLOOKUP($A13,Sheet3!$A:$R,Y$1,0),2)</f>
        <v>0.00</v>
      </c>
      <c r="Z13" s="3" t="str">
        <f>FIXED(VLOOKUP($A13,Sheet3!$A:$R,Z$1,0),2)</f>
        <v>593.00</v>
      </c>
      <c r="AA13" s="9" t="str">
        <f>FIXED(VLOOKUP($A13,Sheet9!$A:$R,AA$1,0),2)</f>
        <v>46.23</v>
      </c>
      <c r="AB13" s="3" t="str">
        <f>FIXED(VLOOKUP($A13,Sheet9!$A:$R,AB$1,0),2)</f>
        <v>59.42</v>
      </c>
      <c r="AC13" s="3" t="str">
        <f>FIXED(VLOOKUP($A13,Sheet9!$A:$R,AC$1,0),2)</f>
        <v>0.00</v>
      </c>
      <c r="AD13" s="3" t="str">
        <f>FIXED(VLOOKUP($A13,Sheet9!$A:$R,AD$1,0),2)</f>
        <v>1,402.00</v>
      </c>
      <c r="AE13" s="9" t="str">
        <f>FIXED(VLOOKUP($A13,Sheet9!$A:$R,AE$1,0),2)</f>
        <v>54.26</v>
      </c>
      <c r="AF13" s="3" t="str">
        <f>FIXED(VLOOKUP($A13,Sheet9!$A:$R,AF$1,0),2)</f>
        <v>61.36</v>
      </c>
      <c r="AG13" s="3" t="str">
        <f>FIXED(VLOOKUP($A13,Sheet9!$A:$R,AG$1,0),2)</f>
        <v>0.00</v>
      </c>
      <c r="AH13" s="13" t="str">
        <f>FIXED(VLOOKUP($A13,Sheet9!$A:$R,AH$1,0),2)</f>
        <v>1,402.00</v>
      </c>
      <c r="AI13" s="9" t="str">
        <f>FIXED(VLOOKUP($A13,Sheet9!$A:$R,AI$1,0),2)</f>
        <v>30.96</v>
      </c>
      <c r="AJ13" s="3" t="str">
        <f>FIXED(VLOOKUP($A13,Sheet9!$A:$R,AJ$1,0),2)</f>
        <v>52.26</v>
      </c>
      <c r="AK13" s="3" t="e" vm="1">
        <f>FIXED(VLOOKUP($A13,Sheet3!$A:$R,AK$1,0),2)</f>
        <v>#VALUE!</v>
      </c>
      <c r="AL13" s="3" t="e" vm="1">
        <f>FIXED(VLOOKUP($A13,Sheet3!$A:$R,AL$1,0),2)</f>
        <v>#VALUE!</v>
      </c>
    </row>
    <row r="14" spans="1:38" x14ac:dyDescent="0.25">
      <c r="A14" t="s">
        <v>61</v>
      </c>
      <c r="B14" t="s">
        <v>137</v>
      </c>
      <c r="C14" s="9" t="str">
        <f>FIXED(VLOOKUP($A14,Sheet1!$A:$R,C$1,0),2)</f>
        <v>2,019.03</v>
      </c>
      <c r="D14" s="3" t="str">
        <f>FIXED(VLOOKUP($A14,Sheet1!$A:$R,D$1,0),2)</f>
        <v>2.01</v>
      </c>
      <c r="E14" s="3" t="str">
        <f>FIXED(VLOOKUP($A14,Sheet1!$A:$R,E$1,0),2)</f>
        <v>2,016.00</v>
      </c>
      <c r="F14" s="3" t="str">
        <f>FIXED(VLOOKUP($A14,Sheet1!$A:$R,F$1,0),2)</f>
        <v>2,023.00</v>
      </c>
      <c r="G14" s="9" t="str">
        <f>FIXED(VLOOKUP($A14,Sheet1!$A:$R,G$1,0),2)</f>
        <v>2,017.56</v>
      </c>
      <c r="H14" s="3" t="str">
        <f>FIXED(VLOOKUP($A14,Sheet1!$A:$R,H$1,0),2)</f>
        <v>1.17</v>
      </c>
      <c r="I14" s="3" t="str">
        <f>FIXED(VLOOKUP($A14,Sheet1!$A:$R,I$1,0),2)</f>
        <v>2,016.00</v>
      </c>
      <c r="J14" s="13" t="str">
        <f>FIXED(VLOOKUP($A14,Sheet1!$A:$R,J$1,0),2)</f>
        <v>2,020.00</v>
      </c>
      <c r="K14" s="9" t="str">
        <f>FIXED(VLOOKUP($A14,Sheet1!$A:$R,K$1,0),2)</f>
        <v>2,021.06</v>
      </c>
      <c r="L14" s="3" t="str">
        <f>FIXED(VLOOKUP($A14,Sheet1!$A:$R,L$1,0),2)</f>
        <v>0.79</v>
      </c>
      <c r="M14" s="3" t="str">
        <f>FIXED(VLOOKUP($A14,Sheet1!$A:$R,M$1,0),2)</f>
        <v>2,020.00</v>
      </c>
      <c r="N14" s="13" t="str">
        <f>FIXED(VLOOKUP($A14,Sheet1!$A:$R,N$1,0),2)</f>
        <v>2,023.00</v>
      </c>
      <c r="O14" s="9" t="str">
        <f>FIXED(VLOOKUP($A14,Sheet3!$A:$R,O$1,0),2)</f>
        <v>2,019.41</v>
      </c>
      <c r="P14" s="3" t="str">
        <f>FIXED(VLOOKUP($A14,Sheet3!$A:$R,P$1,0),2)</f>
        <v>2.04</v>
      </c>
      <c r="Q14" s="3" t="str">
        <f>FIXED(VLOOKUP($A14,Sheet3!$A:$R,Q$1,0),2)</f>
        <v>2,016.00</v>
      </c>
      <c r="R14" s="3" t="str">
        <f>FIXED(VLOOKUP($A14,Sheet3!$A:$R,R$1,0),2)</f>
        <v>2,023.00</v>
      </c>
      <c r="S14" s="9" t="str">
        <f>FIXED(VLOOKUP($A14,Sheet3!$A:$R,S$1,0),2)</f>
        <v>2,017.64</v>
      </c>
      <c r="T14" s="3" t="str">
        <f>FIXED(VLOOKUP($A14,Sheet3!$A:$R,T$1,0),2)</f>
        <v>1.19</v>
      </c>
      <c r="U14" s="3" t="str">
        <f>FIXED(VLOOKUP($A14,Sheet3!$A:$R,U$1,0),2)</f>
        <v>2,016.00</v>
      </c>
      <c r="V14" s="13" t="str">
        <f>FIXED(VLOOKUP($A14,Sheet3!$A:$R,V$1,0),2)</f>
        <v>2,020.00</v>
      </c>
      <c r="W14" s="9" t="str">
        <f>FIXED(VLOOKUP($A14,Sheet3!$A:$R,W$1,0),2)</f>
        <v>2,021.16</v>
      </c>
      <c r="X14" s="3" t="str">
        <f>FIXED(VLOOKUP($A14,Sheet3!$A:$R,X$1,0),2)</f>
        <v>0.84</v>
      </c>
      <c r="Y14" s="3" t="str">
        <f>FIXED(VLOOKUP($A14,Sheet3!$A:$R,Y$1,0),2)</f>
        <v>2,020.00</v>
      </c>
      <c r="Z14" s="3" t="str">
        <f>FIXED(VLOOKUP($A14,Sheet3!$A:$R,Z$1,0),2)</f>
        <v>2,023.00</v>
      </c>
      <c r="AA14" s="9" t="str">
        <f>FIXED(VLOOKUP($A14,Sheet9!$A:$R,AA$1,0),2)</f>
        <v>2,018.62</v>
      </c>
      <c r="AB14" s="3" t="str">
        <f>FIXED(VLOOKUP($A14,Sheet9!$A:$R,AB$1,0),2)</f>
        <v>1.99</v>
      </c>
      <c r="AC14" s="3" t="str">
        <f>FIXED(VLOOKUP($A14,Sheet9!$A:$R,AC$1,0),2)</f>
        <v>2,016.00</v>
      </c>
      <c r="AD14" s="3" t="str">
        <f>FIXED(VLOOKUP($A14,Sheet9!$A:$R,AD$1,0),2)</f>
        <v>2,022.00</v>
      </c>
      <c r="AE14" s="9" t="str">
        <f>FIXED(VLOOKUP($A14,Sheet9!$A:$R,AE$1,0),2)</f>
        <v>2,017.40</v>
      </c>
      <c r="AF14" s="3" t="str">
        <f>FIXED(VLOOKUP($A14,Sheet9!$A:$R,AF$1,0),2)</f>
        <v>1.19</v>
      </c>
      <c r="AG14" s="3" t="str">
        <f>FIXED(VLOOKUP($A14,Sheet9!$A:$R,AG$1,0),2)</f>
        <v>2,016.00</v>
      </c>
      <c r="AH14" s="13" t="str">
        <f>FIXED(VLOOKUP($A14,Sheet9!$A:$R,AH$1,0),2)</f>
        <v>2,020.00</v>
      </c>
      <c r="AI14" s="9" t="str">
        <f>FIXED(VLOOKUP($A14,Sheet9!$A:$R,AI$1,0),2)</f>
        <v>2,020.95</v>
      </c>
      <c r="AJ14" s="3" t="str">
        <f>FIXED(VLOOKUP($A14,Sheet9!$A:$R,AJ$1,0),2)</f>
        <v>0.76</v>
      </c>
      <c r="AK14" s="3" t="e" vm="1">
        <f>FIXED(VLOOKUP($A14,Sheet3!$A:$R,AK$1,0),2)</f>
        <v>#VALUE!</v>
      </c>
      <c r="AL14" s="3" t="e" vm="1">
        <f>FIXED(VLOOKUP($A14,Sheet3!$A:$R,AL$1,0),2)</f>
        <v>#VALUE!</v>
      </c>
    </row>
    <row r="15" spans="1:38" x14ac:dyDescent="0.25">
      <c r="A15" t="s">
        <v>13</v>
      </c>
      <c r="B15" t="s">
        <v>97</v>
      </c>
      <c r="C15" s="9" t="str">
        <f>FIXED(VLOOKUP($A15,Sheet1!$A:$R,C$1,0),2)</f>
        <v>1.91</v>
      </c>
      <c r="D15" s="3" t="str">
        <f>FIXED(VLOOKUP($A15,Sheet1!$A:$R,D$1,0),2)</f>
        <v>0.89</v>
      </c>
      <c r="E15" s="3" t="str">
        <f>FIXED(VLOOKUP($A15,Sheet1!$A:$R,E$1,0),2)</f>
        <v>0.00</v>
      </c>
      <c r="F15" s="3" t="str">
        <f>FIXED(VLOOKUP($A15,Sheet1!$A:$R,F$1,0),2)</f>
        <v>17.00</v>
      </c>
      <c r="G15" s="9" t="str">
        <f>FIXED(VLOOKUP($A15,Sheet1!$A:$R,G$1,0),2)</f>
        <v>1.90</v>
      </c>
      <c r="H15" s="3" t="str">
        <f>FIXED(VLOOKUP($A15,Sheet1!$A:$R,H$1,0),2)</f>
        <v>0.86</v>
      </c>
      <c r="I15" s="3" t="str">
        <f>FIXED(VLOOKUP($A15,Sheet1!$A:$R,I$1,0),2)</f>
        <v>0.00</v>
      </c>
      <c r="J15" s="13" t="str">
        <f>FIXED(VLOOKUP($A15,Sheet1!$A:$R,J$1,0),2)</f>
        <v>17.00</v>
      </c>
      <c r="K15" s="9" t="str">
        <f>FIXED(VLOOKUP($A15,Sheet1!$A:$R,K$1,0),2)</f>
        <v>1.93</v>
      </c>
      <c r="L15" s="3" t="str">
        <f>FIXED(VLOOKUP($A15,Sheet1!$A:$R,L$1,0),2)</f>
        <v>0.93</v>
      </c>
      <c r="M15" s="3" t="str">
        <f>FIXED(VLOOKUP($A15,Sheet1!$A:$R,M$1,0),2)</f>
        <v>0.00</v>
      </c>
      <c r="N15" s="13" t="str">
        <f>FIXED(VLOOKUP($A15,Sheet1!$A:$R,N$1,0),2)</f>
        <v>15.00</v>
      </c>
      <c r="O15" s="9" t="str">
        <f>FIXED(VLOOKUP($A15,Sheet3!$A:$R,O$1,0),2)</f>
        <v>2.36</v>
      </c>
      <c r="P15" s="3" t="str">
        <f>FIXED(VLOOKUP($A15,Sheet3!$A:$R,P$1,0),2)</f>
        <v>1.02</v>
      </c>
      <c r="Q15" s="3" t="str">
        <f>FIXED(VLOOKUP($A15,Sheet3!$A:$R,Q$1,0),2)</f>
        <v>0.00</v>
      </c>
      <c r="R15" s="3" t="str">
        <f>FIXED(VLOOKUP($A15,Sheet3!$A:$R,R$1,0),2)</f>
        <v>17.00</v>
      </c>
      <c r="S15" s="9" t="str">
        <f>FIXED(VLOOKUP($A15,Sheet3!$A:$R,S$1,0),2)</f>
        <v>2.37</v>
      </c>
      <c r="T15" s="3" t="str">
        <f>FIXED(VLOOKUP($A15,Sheet3!$A:$R,T$1,0),2)</f>
        <v>0.99</v>
      </c>
      <c r="U15" s="3" t="str">
        <f>FIXED(VLOOKUP($A15,Sheet3!$A:$R,U$1,0),2)</f>
        <v>0.00</v>
      </c>
      <c r="V15" s="13" t="str">
        <f>FIXED(VLOOKUP($A15,Sheet3!$A:$R,V$1,0),2)</f>
        <v>17.00</v>
      </c>
      <c r="W15" s="9" t="str">
        <f>FIXED(VLOOKUP($A15,Sheet3!$A:$R,W$1,0),2)</f>
        <v>2.36</v>
      </c>
      <c r="X15" s="3" t="str">
        <f>FIXED(VLOOKUP($A15,Sheet3!$A:$R,X$1,0),2)</f>
        <v>1.05</v>
      </c>
      <c r="Y15" s="3" t="str">
        <f>FIXED(VLOOKUP($A15,Sheet3!$A:$R,Y$1,0),2)</f>
        <v>0.00</v>
      </c>
      <c r="Z15" s="3" t="str">
        <f>FIXED(VLOOKUP($A15,Sheet3!$A:$R,Z$1,0),2)</f>
        <v>15.00</v>
      </c>
      <c r="AA15" s="9" t="str">
        <f>FIXED(VLOOKUP($A15,Sheet9!$A:$R,AA$1,0),2)</f>
        <v>2.34</v>
      </c>
      <c r="AB15" s="3" t="str">
        <f>FIXED(VLOOKUP($A15,Sheet9!$A:$R,AB$1,0),2)</f>
        <v>1.01</v>
      </c>
      <c r="AC15" s="3" t="str">
        <f>FIXED(VLOOKUP($A15,Sheet9!$A:$R,AC$1,0),2)</f>
        <v>0.00</v>
      </c>
      <c r="AD15" s="3" t="str">
        <f>FIXED(VLOOKUP($A15,Sheet9!$A:$R,AD$1,0),2)</f>
        <v>17.00</v>
      </c>
      <c r="AE15" s="9" t="str">
        <f>FIXED(VLOOKUP($A15,Sheet9!$A:$R,AE$1,0),2)</f>
        <v>2.29</v>
      </c>
      <c r="AF15" s="3" t="str">
        <f>FIXED(VLOOKUP($A15,Sheet9!$A:$R,AF$1,0),2)</f>
        <v>0.97</v>
      </c>
      <c r="AG15" s="3" t="str">
        <f>FIXED(VLOOKUP($A15,Sheet9!$A:$R,AG$1,0),2)</f>
        <v>0.00</v>
      </c>
      <c r="AH15" s="13" t="str">
        <f>FIXED(VLOOKUP($A15,Sheet9!$A:$R,AH$1,0),2)</f>
        <v>17.00</v>
      </c>
      <c r="AI15" s="9" t="str">
        <f>FIXED(VLOOKUP($A15,Sheet9!$A:$R,AI$1,0),2)</f>
        <v>2.44</v>
      </c>
      <c r="AJ15" s="3" t="str">
        <f>FIXED(VLOOKUP($A15,Sheet9!$A:$R,AJ$1,0),2)</f>
        <v>1.06</v>
      </c>
      <c r="AK15" s="3" t="e" vm="1">
        <f>FIXED(VLOOKUP($A15,Sheet3!$A:$R,AK$1,0),2)</f>
        <v>#VALUE!</v>
      </c>
      <c r="AL15" s="3" t="e" vm="1">
        <f>FIXED(VLOOKUP($A15,Sheet3!$A:$R,AL$1,0),2)</f>
        <v>#VALUE!</v>
      </c>
    </row>
    <row r="16" spans="1:38" x14ac:dyDescent="0.25">
      <c r="A16" t="s">
        <v>14</v>
      </c>
      <c r="B16" t="s">
        <v>98</v>
      </c>
      <c r="C16" s="9" t="str">
        <f>FIXED(VLOOKUP($A16,Sheet1!$A:$R,C$1,0),2)</f>
        <v>0.28</v>
      </c>
      <c r="D16" s="3" t="str">
        <f>FIXED(VLOOKUP($A16,Sheet1!$A:$R,D$1,0),2)</f>
        <v>0.47</v>
      </c>
      <c r="E16" s="3" t="str">
        <f>FIXED(VLOOKUP($A16,Sheet1!$A:$R,E$1,0),2)</f>
        <v>0.00</v>
      </c>
      <c r="F16" s="3" t="str">
        <f>FIXED(VLOOKUP($A16,Sheet1!$A:$R,F$1,0),2)</f>
        <v>5.00</v>
      </c>
      <c r="G16" s="9" t="str">
        <f>FIXED(VLOOKUP($A16,Sheet1!$A:$R,G$1,0),2)</f>
        <v>0.28</v>
      </c>
      <c r="H16" s="3" t="str">
        <f>FIXED(VLOOKUP($A16,Sheet1!$A:$R,H$1,0),2)</f>
        <v>0.47</v>
      </c>
      <c r="I16" s="3" t="str">
        <f>FIXED(VLOOKUP($A16,Sheet1!$A:$R,I$1,0),2)</f>
        <v>0.00</v>
      </c>
      <c r="J16" s="13" t="str">
        <f>FIXED(VLOOKUP($A16,Sheet1!$A:$R,J$1,0),2)</f>
        <v>5.00</v>
      </c>
      <c r="K16" s="9" t="str">
        <f>FIXED(VLOOKUP($A16,Sheet1!$A:$R,K$1,0),2)</f>
        <v>0.27</v>
      </c>
      <c r="L16" s="3" t="str">
        <f>FIXED(VLOOKUP($A16,Sheet1!$A:$R,L$1,0),2)</f>
        <v>0.47</v>
      </c>
      <c r="M16" s="3" t="str">
        <f>FIXED(VLOOKUP($A16,Sheet1!$A:$R,M$1,0),2)</f>
        <v>0.00</v>
      </c>
      <c r="N16" s="13" t="str">
        <f>FIXED(VLOOKUP($A16,Sheet1!$A:$R,N$1,0),2)</f>
        <v>5.00</v>
      </c>
      <c r="O16" s="9" t="str">
        <f>FIXED(VLOOKUP($A16,Sheet3!$A:$R,O$1,0),2)</f>
        <v>0.36</v>
      </c>
      <c r="P16" s="3" t="str">
        <f>FIXED(VLOOKUP($A16,Sheet3!$A:$R,P$1,0),2)</f>
        <v>0.52</v>
      </c>
      <c r="Q16" s="3" t="str">
        <f>FIXED(VLOOKUP($A16,Sheet3!$A:$R,Q$1,0),2)</f>
        <v>0.00</v>
      </c>
      <c r="R16" s="3" t="str">
        <f>FIXED(VLOOKUP($A16,Sheet3!$A:$R,R$1,0),2)</f>
        <v>5.00</v>
      </c>
      <c r="S16" s="9" t="str">
        <f>FIXED(VLOOKUP($A16,Sheet3!$A:$R,S$1,0),2)</f>
        <v>0.36</v>
      </c>
      <c r="T16" s="3" t="str">
        <f>FIXED(VLOOKUP($A16,Sheet3!$A:$R,T$1,0),2)</f>
        <v>0.52</v>
      </c>
      <c r="U16" s="3" t="str">
        <f>FIXED(VLOOKUP($A16,Sheet3!$A:$R,U$1,0),2)</f>
        <v>0.00</v>
      </c>
      <c r="V16" s="13" t="str">
        <f>FIXED(VLOOKUP($A16,Sheet3!$A:$R,V$1,0),2)</f>
        <v>5.00</v>
      </c>
      <c r="W16" s="9" t="str">
        <f>FIXED(VLOOKUP($A16,Sheet3!$A:$R,W$1,0),2)</f>
        <v>0.35</v>
      </c>
      <c r="X16" s="3" t="str">
        <f>FIXED(VLOOKUP($A16,Sheet3!$A:$R,X$1,0),2)</f>
        <v>0.52</v>
      </c>
      <c r="Y16" s="3" t="str">
        <f>FIXED(VLOOKUP($A16,Sheet3!$A:$R,Y$1,0),2)</f>
        <v>0.00</v>
      </c>
      <c r="Z16" s="3" t="str">
        <f>FIXED(VLOOKUP($A16,Sheet3!$A:$R,Z$1,0),2)</f>
        <v>5.00</v>
      </c>
      <c r="AA16" s="9" t="str">
        <f>FIXED(VLOOKUP($A16,Sheet9!$A:$R,AA$1,0),2)</f>
        <v>0.36</v>
      </c>
      <c r="AB16" s="3" t="str">
        <f>FIXED(VLOOKUP($A16,Sheet9!$A:$R,AB$1,0),2)</f>
        <v>0.52</v>
      </c>
      <c r="AC16" s="3" t="str">
        <f>FIXED(VLOOKUP($A16,Sheet9!$A:$R,AC$1,0),2)</f>
        <v>0.00</v>
      </c>
      <c r="AD16" s="3" t="str">
        <f>FIXED(VLOOKUP($A16,Sheet9!$A:$R,AD$1,0),2)</f>
        <v>5.00</v>
      </c>
      <c r="AE16" s="9" t="str">
        <f>FIXED(VLOOKUP($A16,Sheet9!$A:$R,AE$1,0),2)</f>
        <v>0.36</v>
      </c>
      <c r="AF16" s="3" t="str">
        <f>FIXED(VLOOKUP($A16,Sheet9!$A:$R,AF$1,0),2)</f>
        <v>0.51</v>
      </c>
      <c r="AG16" s="3" t="str">
        <f>FIXED(VLOOKUP($A16,Sheet9!$A:$R,AG$1,0),2)</f>
        <v>0.00</v>
      </c>
      <c r="AH16" s="13" t="str">
        <f>FIXED(VLOOKUP($A16,Sheet9!$A:$R,AH$1,0),2)</f>
        <v>5.00</v>
      </c>
      <c r="AI16" s="9" t="str">
        <f>FIXED(VLOOKUP($A16,Sheet9!$A:$R,AI$1,0),2)</f>
        <v>0.36</v>
      </c>
      <c r="AJ16" s="3" t="str">
        <f>FIXED(VLOOKUP($A16,Sheet9!$A:$R,AJ$1,0),2)</f>
        <v>0.53</v>
      </c>
      <c r="AK16" s="3" t="e" vm="1">
        <f>FIXED(VLOOKUP($A16,Sheet3!$A:$R,AK$1,0),2)</f>
        <v>#VALUE!</v>
      </c>
      <c r="AL16" s="3" t="e" vm="1">
        <f>FIXED(VLOOKUP($A16,Sheet3!$A:$R,AL$1,0),2)</f>
        <v>#VALUE!</v>
      </c>
    </row>
    <row r="17" spans="1:38" x14ac:dyDescent="0.25">
      <c r="A17" t="s">
        <v>15</v>
      </c>
      <c r="B17" t="s">
        <v>99</v>
      </c>
      <c r="C17" s="9" t="str">
        <f>FIXED(VLOOKUP($A17,Sheet1!$A:$R,C$1,0),2)</f>
        <v>2.71</v>
      </c>
      <c r="D17" s="3" t="str">
        <f>FIXED(VLOOKUP($A17,Sheet1!$A:$R,D$1,0),2)</f>
        <v>1.46</v>
      </c>
      <c r="E17" s="3" t="str">
        <f>FIXED(VLOOKUP($A17,Sheet1!$A:$R,E$1,0),2)</f>
        <v>0.00</v>
      </c>
      <c r="F17" s="3" t="str">
        <f>FIXED(VLOOKUP($A17,Sheet1!$A:$R,F$1,0),2)</f>
        <v>25.00</v>
      </c>
      <c r="G17" s="9" t="str">
        <f>FIXED(VLOOKUP($A17,Sheet1!$A:$R,G$1,0),2)</f>
        <v>2.69</v>
      </c>
      <c r="H17" s="3" t="str">
        <f>FIXED(VLOOKUP($A17,Sheet1!$A:$R,H$1,0),2)</f>
        <v>1.42</v>
      </c>
      <c r="I17" s="3" t="str">
        <f>FIXED(VLOOKUP($A17,Sheet1!$A:$R,I$1,0),2)</f>
        <v>0.00</v>
      </c>
      <c r="J17" s="13" t="str">
        <f>FIXED(VLOOKUP($A17,Sheet1!$A:$R,J$1,0),2)</f>
        <v>18.00</v>
      </c>
      <c r="K17" s="9" t="str">
        <f>FIXED(VLOOKUP($A17,Sheet1!$A:$R,K$1,0),2)</f>
        <v>2.74</v>
      </c>
      <c r="L17" s="3" t="str">
        <f>FIXED(VLOOKUP($A17,Sheet1!$A:$R,L$1,0),2)</f>
        <v>1.51</v>
      </c>
      <c r="M17" s="3" t="str">
        <f>FIXED(VLOOKUP($A17,Sheet1!$A:$R,M$1,0),2)</f>
        <v>0.00</v>
      </c>
      <c r="N17" s="13" t="str">
        <f>FIXED(VLOOKUP($A17,Sheet1!$A:$R,N$1,0),2)</f>
        <v>25.00</v>
      </c>
      <c r="O17" s="9" t="str">
        <f>FIXED(VLOOKUP($A17,Sheet3!$A:$R,O$1,0),2)</f>
        <v>3.74</v>
      </c>
      <c r="P17" s="3" t="str">
        <f>FIXED(VLOOKUP($A17,Sheet3!$A:$R,P$1,0),2)</f>
        <v>1.36</v>
      </c>
      <c r="Q17" s="3" t="str">
        <f>FIXED(VLOOKUP($A17,Sheet3!$A:$R,Q$1,0),2)</f>
        <v>0.00</v>
      </c>
      <c r="R17" s="3" t="str">
        <f>FIXED(VLOOKUP($A17,Sheet3!$A:$R,R$1,0),2)</f>
        <v>25.00</v>
      </c>
      <c r="S17" s="9" t="str">
        <f>FIXED(VLOOKUP($A17,Sheet3!$A:$R,S$1,0),2)</f>
        <v>3.79</v>
      </c>
      <c r="T17" s="3" t="str">
        <f>FIXED(VLOOKUP($A17,Sheet3!$A:$R,T$1,0),2)</f>
        <v>1.26</v>
      </c>
      <c r="U17" s="3" t="str">
        <f>FIXED(VLOOKUP($A17,Sheet3!$A:$R,U$1,0),2)</f>
        <v>0.00</v>
      </c>
      <c r="V17" s="13" t="str">
        <f>FIXED(VLOOKUP($A17,Sheet3!$A:$R,V$1,0),2)</f>
        <v>18.00</v>
      </c>
      <c r="W17" s="9" t="str">
        <f>FIXED(VLOOKUP($A17,Sheet3!$A:$R,W$1,0),2)</f>
        <v>3.68</v>
      </c>
      <c r="X17" s="3" t="str">
        <f>FIXED(VLOOKUP($A17,Sheet3!$A:$R,X$1,0),2)</f>
        <v>1.44</v>
      </c>
      <c r="Y17" s="3" t="str">
        <f>FIXED(VLOOKUP($A17,Sheet3!$A:$R,Y$1,0),2)</f>
        <v>0.00</v>
      </c>
      <c r="Z17" s="3" t="str">
        <f>FIXED(VLOOKUP($A17,Sheet3!$A:$R,Z$1,0),2)</f>
        <v>25.00</v>
      </c>
      <c r="AA17" s="9" t="str">
        <f>FIXED(VLOOKUP($A17,Sheet9!$A:$R,AA$1,0),2)</f>
        <v>3.72</v>
      </c>
      <c r="AB17" s="3" t="str">
        <f>FIXED(VLOOKUP($A17,Sheet9!$A:$R,AB$1,0),2)</f>
        <v>1.35</v>
      </c>
      <c r="AC17" s="3" t="str">
        <f>FIXED(VLOOKUP($A17,Sheet9!$A:$R,AC$1,0),2)</f>
        <v>0.00</v>
      </c>
      <c r="AD17" s="3" t="str">
        <f>FIXED(VLOOKUP($A17,Sheet9!$A:$R,AD$1,0),2)</f>
        <v>25.00</v>
      </c>
      <c r="AE17" s="9" t="str">
        <f>FIXED(VLOOKUP($A17,Sheet9!$A:$R,AE$1,0),2)</f>
        <v>3.62</v>
      </c>
      <c r="AF17" s="3" t="str">
        <f>FIXED(VLOOKUP($A17,Sheet9!$A:$R,AF$1,0),2)</f>
        <v>1.31</v>
      </c>
      <c r="AG17" s="3" t="str">
        <f>FIXED(VLOOKUP($A17,Sheet9!$A:$R,AG$1,0),2)</f>
        <v>0.00</v>
      </c>
      <c r="AH17" s="13" t="str">
        <f>FIXED(VLOOKUP($A17,Sheet9!$A:$R,AH$1,0),2)</f>
        <v>18.00</v>
      </c>
      <c r="AI17" s="9" t="str">
        <f>FIXED(VLOOKUP($A17,Sheet9!$A:$R,AI$1,0),2)</f>
        <v>3.91</v>
      </c>
      <c r="AJ17" s="3" t="str">
        <f>FIXED(VLOOKUP($A17,Sheet9!$A:$R,AJ$1,0),2)</f>
        <v>1.41</v>
      </c>
      <c r="AK17" s="3" t="e" vm="1">
        <f>FIXED(VLOOKUP($A17,Sheet3!$A:$R,AK$1,0),2)</f>
        <v>#VALUE!</v>
      </c>
      <c r="AL17" s="3" t="e" vm="1">
        <f>FIXED(VLOOKUP($A17,Sheet3!$A:$R,AL$1,0),2)</f>
        <v>#VALUE!</v>
      </c>
    </row>
    <row r="18" spans="1:38" x14ac:dyDescent="0.25">
      <c r="A18" t="s">
        <v>58</v>
      </c>
      <c r="B18" s="4" t="s">
        <v>135</v>
      </c>
      <c r="C18" s="9" t="str">
        <f>FIXED(VLOOKUP($A18,Sheet1!$A:$R,C$1,0),2)</f>
        <v>0.34</v>
      </c>
      <c r="D18" s="3" t="str">
        <f>FIXED(VLOOKUP($A18,Sheet1!$A:$R,D$1,0),2)</f>
        <v>0.47</v>
      </c>
      <c r="E18" s="3" t="str">
        <f>FIXED(VLOOKUP($A18,Sheet1!$A:$R,E$1,0),2)</f>
        <v>0.00</v>
      </c>
      <c r="F18" s="3" t="str">
        <f>FIXED(VLOOKUP($A18,Sheet1!$A:$R,F$1,0),2)</f>
        <v>1.00</v>
      </c>
      <c r="G18" s="9" t="str">
        <f>FIXED(VLOOKUP($A18,Sheet1!$A:$R,G$1,0),2)</f>
        <v>0.34</v>
      </c>
      <c r="H18" s="3" t="str">
        <f>FIXED(VLOOKUP($A18,Sheet1!$A:$R,H$1,0),2)</f>
        <v>0.48</v>
      </c>
      <c r="I18" s="3" t="str">
        <f>FIXED(VLOOKUP($A18,Sheet1!$A:$R,I$1,0),2)</f>
        <v>0.00</v>
      </c>
      <c r="J18" s="13" t="str">
        <f>FIXED(VLOOKUP($A18,Sheet1!$A:$R,J$1,0),2)</f>
        <v>1.00</v>
      </c>
      <c r="K18" s="9" t="str">
        <f>FIXED(VLOOKUP($A18,Sheet1!$A:$R,K$1,0),2)</f>
        <v>0.33</v>
      </c>
      <c r="L18" s="3" t="str">
        <f>FIXED(VLOOKUP($A18,Sheet1!$A:$R,L$1,0),2)</f>
        <v>0.47</v>
      </c>
      <c r="M18" s="3" t="str">
        <f>FIXED(VLOOKUP($A18,Sheet1!$A:$R,M$1,0),2)</f>
        <v>0.00</v>
      </c>
      <c r="N18" s="13" t="str">
        <f>FIXED(VLOOKUP($A18,Sheet1!$A:$R,N$1,0),2)</f>
        <v>1.00</v>
      </c>
      <c r="O18" s="9" t="str">
        <f>FIXED(VLOOKUP($A18,Sheet3!$A:$R,O$1,0),2)</f>
        <v>0.46</v>
      </c>
      <c r="P18" s="3" t="str">
        <f>FIXED(VLOOKUP($A18,Sheet3!$A:$R,P$1,0),2)</f>
        <v>0.50</v>
      </c>
      <c r="Q18" s="3" t="str">
        <f>FIXED(VLOOKUP($A18,Sheet3!$A:$R,Q$1,0),2)</f>
        <v>0.00</v>
      </c>
      <c r="R18" s="3" t="str">
        <f>FIXED(VLOOKUP($A18,Sheet3!$A:$R,R$1,0),2)</f>
        <v>1.00</v>
      </c>
      <c r="S18" s="9" t="str">
        <f>FIXED(VLOOKUP($A18,Sheet3!$A:$R,S$1,0),2)</f>
        <v>0.49</v>
      </c>
      <c r="T18" s="3" t="str">
        <f>FIXED(VLOOKUP($A18,Sheet3!$A:$R,T$1,0),2)</f>
        <v>0.50</v>
      </c>
      <c r="U18" s="3" t="str">
        <f>FIXED(VLOOKUP($A18,Sheet3!$A:$R,U$1,0),2)</f>
        <v>0.00</v>
      </c>
      <c r="V18" s="13" t="str">
        <f>FIXED(VLOOKUP($A18,Sheet3!$A:$R,V$1,0),2)</f>
        <v>1.00</v>
      </c>
      <c r="W18" s="9" t="str">
        <f>FIXED(VLOOKUP($A18,Sheet3!$A:$R,W$1,0),2)</f>
        <v>0.44</v>
      </c>
      <c r="X18" s="3" t="str">
        <f>FIXED(VLOOKUP($A18,Sheet3!$A:$R,X$1,0),2)</f>
        <v>0.50</v>
      </c>
      <c r="Y18" s="3" t="str">
        <f>FIXED(VLOOKUP($A18,Sheet3!$A:$R,Y$1,0),2)</f>
        <v>0.00</v>
      </c>
      <c r="Z18" s="3" t="str">
        <f>FIXED(VLOOKUP($A18,Sheet3!$A:$R,Z$1,0),2)</f>
        <v>1.00</v>
      </c>
      <c r="AA18" s="9" t="str">
        <f>FIXED(VLOOKUP($A18,Sheet9!$A:$R,AA$1,0),2)</f>
        <v>0.47</v>
      </c>
      <c r="AB18" s="3" t="str">
        <f>FIXED(VLOOKUP($A18,Sheet9!$A:$R,AB$1,0),2)</f>
        <v>0.50</v>
      </c>
      <c r="AC18" s="3" t="str">
        <f>FIXED(VLOOKUP($A18,Sheet9!$A:$R,AC$1,0),2)</f>
        <v>0.00</v>
      </c>
      <c r="AD18" s="3" t="str">
        <f>FIXED(VLOOKUP($A18,Sheet9!$A:$R,AD$1,0),2)</f>
        <v>1.00</v>
      </c>
      <c r="AE18" s="9" t="str">
        <f>FIXED(VLOOKUP($A18,Sheet9!$A:$R,AE$1,0),2)</f>
        <v>0.46</v>
      </c>
      <c r="AF18" s="3" t="str">
        <f>FIXED(VLOOKUP($A18,Sheet9!$A:$R,AF$1,0),2)</f>
        <v>0.50</v>
      </c>
      <c r="AG18" s="3" t="str">
        <f>FIXED(VLOOKUP($A18,Sheet9!$A:$R,AG$1,0),2)</f>
        <v>0.00</v>
      </c>
      <c r="AH18" s="13" t="str">
        <f>FIXED(VLOOKUP($A18,Sheet9!$A:$R,AH$1,0),2)</f>
        <v>1.00</v>
      </c>
      <c r="AI18" s="9" t="str">
        <f>FIXED(VLOOKUP($A18,Sheet9!$A:$R,AI$1,0),2)</f>
        <v>0.49</v>
      </c>
      <c r="AJ18" s="3" t="str">
        <f>FIXED(VLOOKUP($A18,Sheet9!$A:$R,AJ$1,0),2)</f>
        <v>0.50</v>
      </c>
      <c r="AK18" s="3" t="e" vm="1">
        <f>FIXED(VLOOKUP($A18,Sheet3!$A:$R,AK$1,0),2)</f>
        <v>#VALUE!</v>
      </c>
      <c r="AL18" s="3" t="e" vm="1">
        <f>FIXED(VLOOKUP($A18,Sheet3!$A:$R,AL$1,0),2)</f>
        <v>#VALUE!</v>
      </c>
    </row>
    <row r="19" spans="1:38" x14ac:dyDescent="0.25">
      <c r="A19" t="s">
        <v>59</v>
      </c>
      <c r="B19" s="4" t="s">
        <v>136</v>
      </c>
      <c r="C19" s="9" t="str">
        <f>FIXED(VLOOKUP($A19,Sheet1!$A:$R,C$1,0),2)</f>
        <v>0.35</v>
      </c>
      <c r="D19" s="3" t="str">
        <f>FIXED(VLOOKUP($A19,Sheet1!$A:$R,D$1,0),2)</f>
        <v>0.48</v>
      </c>
      <c r="E19" s="3" t="str">
        <f>FIXED(VLOOKUP($A19,Sheet1!$A:$R,E$1,0),2)</f>
        <v>0.00</v>
      </c>
      <c r="F19" s="3" t="str">
        <f>FIXED(VLOOKUP($A19,Sheet1!$A:$R,F$1,0),2)</f>
        <v>1.00</v>
      </c>
      <c r="G19" s="9" t="str">
        <f>FIXED(VLOOKUP($A19,Sheet1!$A:$R,G$1,0),2)</f>
        <v>0.35</v>
      </c>
      <c r="H19" s="3" t="str">
        <f>FIXED(VLOOKUP($A19,Sheet1!$A:$R,H$1,0),2)</f>
        <v>0.48</v>
      </c>
      <c r="I19" s="3" t="str">
        <f>FIXED(VLOOKUP($A19,Sheet1!$A:$R,I$1,0),2)</f>
        <v>0.00</v>
      </c>
      <c r="J19" s="13" t="str">
        <f>FIXED(VLOOKUP($A19,Sheet1!$A:$R,J$1,0),2)</f>
        <v>1.00</v>
      </c>
      <c r="K19" s="9" t="str">
        <f>FIXED(VLOOKUP($A19,Sheet1!$A:$R,K$1,0),2)</f>
        <v>0.34</v>
      </c>
      <c r="L19" s="3" t="str">
        <f>FIXED(VLOOKUP($A19,Sheet1!$A:$R,L$1,0),2)</f>
        <v>0.48</v>
      </c>
      <c r="M19" s="3" t="str">
        <f>FIXED(VLOOKUP($A19,Sheet1!$A:$R,M$1,0),2)</f>
        <v>0.00</v>
      </c>
      <c r="N19" s="13" t="str">
        <f>FIXED(VLOOKUP($A19,Sheet1!$A:$R,N$1,0),2)</f>
        <v>1.00</v>
      </c>
      <c r="O19" s="9" t="str">
        <f>FIXED(VLOOKUP($A19,Sheet3!$A:$R,O$1,0),2)</f>
        <v>0.46</v>
      </c>
      <c r="P19" s="3" t="str">
        <f>FIXED(VLOOKUP($A19,Sheet3!$A:$R,P$1,0),2)</f>
        <v>0.50</v>
      </c>
      <c r="Q19" s="3" t="str">
        <f>FIXED(VLOOKUP($A19,Sheet3!$A:$R,Q$1,0),2)</f>
        <v>0.00</v>
      </c>
      <c r="R19" s="3" t="str">
        <f>FIXED(VLOOKUP($A19,Sheet3!$A:$R,R$1,0),2)</f>
        <v>1.00</v>
      </c>
      <c r="S19" s="9" t="str">
        <f>FIXED(VLOOKUP($A19,Sheet3!$A:$R,S$1,0),2)</f>
        <v>0.46</v>
      </c>
      <c r="T19" s="3" t="str">
        <f>FIXED(VLOOKUP($A19,Sheet3!$A:$R,T$1,0),2)</f>
        <v>0.50</v>
      </c>
      <c r="U19" s="3" t="str">
        <f>FIXED(VLOOKUP($A19,Sheet3!$A:$R,U$1,0),2)</f>
        <v>0.00</v>
      </c>
      <c r="V19" s="13" t="str">
        <f>FIXED(VLOOKUP($A19,Sheet3!$A:$R,V$1,0),2)</f>
        <v>1.00</v>
      </c>
      <c r="W19" s="9" t="str">
        <f>FIXED(VLOOKUP($A19,Sheet3!$A:$R,W$1,0),2)</f>
        <v>0.46</v>
      </c>
      <c r="X19" s="3" t="str">
        <f>FIXED(VLOOKUP($A19,Sheet3!$A:$R,X$1,0),2)</f>
        <v>0.50</v>
      </c>
      <c r="Y19" s="3" t="str">
        <f>FIXED(VLOOKUP($A19,Sheet3!$A:$R,Y$1,0),2)</f>
        <v>0.00</v>
      </c>
      <c r="Z19" s="3" t="str">
        <f>FIXED(VLOOKUP($A19,Sheet3!$A:$R,Z$1,0),2)</f>
        <v>1.00</v>
      </c>
      <c r="AA19" s="9" t="str">
        <f>FIXED(VLOOKUP($A19,Sheet9!$A:$R,AA$1,0),2)</f>
        <v>0.46</v>
      </c>
      <c r="AB19" s="3" t="str">
        <f>FIXED(VLOOKUP($A19,Sheet9!$A:$R,AB$1,0),2)</f>
        <v>0.50</v>
      </c>
      <c r="AC19" s="3" t="str">
        <f>FIXED(VLOOKUP($A19,Sheet9!$A:$R,AC$1,0),2)</f>
        <v>0.00</v>
      </c>
      <c r="AD19" s="3" t="str">
        <f>FIXED(VLOOKUP($A19,Sheet9!$A:$R,AD$1,0),2)</f>
        <v>1.00</v>
      </c>
      <c r="AE19" s="9" t="str">
        <f>FIXED(VLOOKUP($A19,Sheet9!$A:$R,AE$1,0),2)</f>
        <v>0.46</v>
      </c>
      <c r="AF19" s="3" t="str">
        <f>FIXED(VLOOKUP($A19,Sheet9!$A:$R,AF$1,0),2)</f>
        <v>0.50</v>
      </c>
      <c r="AG19" s="3" t="str">
        <f>FIXED(VLOOKUP($A19,Sheet9!$A:$R,AG$1,0),2)</f>
        <v>0.00</v>
      </c>
      <c r="AH19" s="13" t="str">
        <f>FIXED(VLOOKUP($A19,Sheet9!$A:$R,AH$1,0),2)</f>
        <v>1.00</v>
      </c>
      <c r="AI19" s="9" t="str">
        <f>FIXED(VLOOKUP($A19,Sheet9!$A:$R,AI$1,0),2)</f>
        <v>0.45</v>
      </c>
      <c r="AJ19" s="3" t="str">
        <f>FIXED(VLOOKUP($A19,Sheet9!$A:$R,AJ$1,0),2)</f>
        <v>0.50</v>
      </c>
      <c r="AK19" s="3" t="e" vm="1">
        <f>FIXED(VLOOKUP($A19,Sheet3!$A:$R,AK$1,0),2)</f>
        <v>#VALUE!</v>
      </c>
      <c r="AL19" s="3" t="e" vm="1">
        <f>FIXED(VLOOKUP($A19,Sheet3!$A:$R,AL$1,0),2)</f>
        <v>#VALUE!</v>
      </c>
    </row>
    <row r="20" spans="1:38" x14ac:dyDescent="0.25">
      <c r="A20" t="s">
        <v>60</v>
      </c>
      <c r="B20" s="4" t="s">
        <v>173</v>
      </c>
      <c r="C20" s="9" t="str">
        <f>FIXED(VLOOKUP($A20,Sheet1!$A:$R,C$1,0),2)</f>
        <v>0.31</v>
      </c>
      <c r="D20" s="3" t="str">
        <f>FIXED(VLOOKUP($A20,Sheet1!$A:$R,D$1,0),2)</f>
        <v>0.46</v>
      </c>
      <c r="E20" s="3" t="str">
        <f>FIXED(VLOOKUP($A20,Sheet1!$A:$R,E$1,0),2)</f>
        <v>0.00</v>
      </c>
      <c r="F20" s="3" t="str">
        <f>FIXED(VLOOKUP($A20,Sheet1!$A:$R,F$1,0),2)</f>
        <v>1.00</v>
      </c>
      <c r="G20" s="9" t="str">
        <f>FIXED(VLOOKUP($A20,Sheet1!$A:$R,G$1,0),2)</f>
        <v>0.31</v>
      </c>
      <c r="H20" s="3" t="str">
        <f>FIXED(VLOOKUP($A20,Sheet1!$A:$R,H$1,0),2)</f>
        <v>0.46</v>
      </c>
      <c r="I20" s="3" t="str">
        <f>FIXED(VLOOKUP($A20,Sheet1!$A:$R,I$1,0),2)</f>
        <v>0.00</v>
      </c>
      <c r="J20" s="13" t="str">
        <f>FIXED(VLOOKUP($A20,Sheet1!$A:$R,J$1,0),2)</f>
        <v>1.00</v>
      </c>
      <c r="K20" s="9" t="str">
        <f>FIXED(VLOOKUP($A20,Sheet1!$A:$R,K$1,0),2)</f>
        <v>0.32</v>
      </c>
      <c r="L20" s="3" t="str">
        <f>FIXED(VLOOKUP($A20,Sheet1!$A:$R,L$1,0),2)</f>
        <v>0.47</v>
      </c>
      <c r="M20" s="3" t="str">
        <f>FIXED(VLOOKUP($A20,Sheet1!$A:$R,M$1,0),2)</f>
        <v>0.00</v>
      </c>
      <c r="N20" s="13" t="str">
        <f>FIXED(VLOOKUP($A20,Sheet1!$A:$R,N$1,0),2)</f>
        <v>1.00</v>
      </c>
      <c r="O20" s="9" t="str">
        <f>FIXED(VLOOKUP($A20,Sheet3!$A:$R,O$1,0),2)</f>
        <v>0.08</v>
      </c>
      <c r="P20" s="3" t="str">
        <f>FIXED(VLOOKUP($A20,Sheet3!$A:$R,P$1,0),2)</f>
        <v>0.27</v>
      </c>
      <c r="Q20" s="3" t="str">
        <f>FIXED(VLOOKUP($A20,Sheet3!$A:$R,Q$1,0),2)</f>
        <v>0.00</v>
      </c>
      <c r="R20" s="3" t="str">
        <f>FIXED(VLOOKUP($A20,Sheet3!$A:$R,R$1,0),2)</f>
        <v>1.00</v>
      </c>
      <c r="S20" s="9" t="str">
        <f>FIXED(VLOOKUP($A20,Sheet3!$A:$R,S$1,0),2)</f>
        <v>0.05</v>
      </c>
      <c r="T20" s="3" t="str">
        <f>FIXED(VLOOKUP($A20,Sheet3!$A:$R,T$1,0),2)</f>
        <v>0.23</v>
      </c>
      <c r="U20" s="3" t="str">
        <f>FIXED(VLOOKUP($A20,Sheet3!$A:$R,U$1,0),2)</f>
        <v>0.00</v>
      </c>
      <c r="V20" s="13" t="str">
        <f>FIXED(VLOOKUP($A20,Sheet3!$A:$R,V$1,0),2)</f>
        <v>1.00</v>
      </c>
      <c r="W20" s="9" t="str">
        <f>FIXED(VLOOKUP($A20,Sheet3!$A:$R,W$1,0),2)</f>
        <v>0.10</v>
      </c>
      <c r="X20" s="3" t="str">
        <f>FIXED(VLOOKUP($A20,Sheet3!$A:$R,X$1,0),2)</f>
        <v>0.31</v>
      </c>
      <c r="Y20" s="3" t="str">
        <f>FIXED(VLOOKUP($A20,Sheet3!$A:$R,Y$1,0),2)</f>
        <v>0.00</v>
      </c>
      <c r="Z20" s="3" t="str">
        <f>FIXED(VLOOKUP($A20,Sheet3!$A:$R,Z$1,0),2)</f>
        <v>1.00</v>
      </c>
      <c r="AA20" s="9" t="str">
        <f>FIXED(VLOOKUP($A20,Sheet9!$A:$R,AA$1,0),2)</f>
        <v>0.08</v>
      </c>
      <c r="AB20" s="3" t="str">
        <f>FIXED(VLOOKUP($A20,Sheet9!$A:$R,AB$1,0),2)</f>
        <v>0.27</v>
      </c>
      <c r="AC20" s="3" t="str">
        <f>FIXED(VLOOKUP($A20,Sheet9!$A:$R,AC$1,0),2)</f>
        <v>0.00</v>
      </c>
      <c r="AD20" s="3" t="str">
        <f>FIXED(VLOOKUP($A20,Sheet9!$A:$R,AD$1,0),2)</f>
        <v>1.00</v>
      </c>
      <c r="AE20" s="9" t="str">
        <f>FIXED(VLOOKUP($A20,Sheet9!$A:$R,AE$1,0),2)</f>
        <v>0.09</v>
      </c>
      <c r="AF20" s="3" t="str">
        <f>FIXED(VLOOKUP($A20,Sheet9!$A:$R,AF$1,0),2)</f>
        <v>0.28</v>
      </c>
      <c r="AG20" s="3" t="str">
        <f>FIXED(VLOOKUP($A20,Sheet9!$A:$R,AG$1,0),2)</f>
        <v>0.00</v>
      </c>
      <c r="AH20" s="13" t="str">
        <f>FIXED(VLOOKUP($A20,Sheet9!$A:$R,AH$1,0),2)</f>
        <v>1.00</v>
      </c>
      <c r="AI20" s="9" t="str">
        <f>FIXED(VLOOKUP($A20,Sheet9!$A:$R,AI$1,0),2)</f>
        <v>0.06</v>
      </c>
      <c r="AJ20" s="3" t="str">
        <f>FIXED(VLOOKUP($A20,Sheet9!$A:$R,AJ$1,0),2)</f>
        <v>0.24</v>
      </c>
      <c r="AK20" s="3" t="e" vm="1">
        <f>FIXED(VLOOKUP($A20,Sheet3!$A:$R,AK$1,0),2)</f>
        <v>#VALUE!</v>
      </c>
      <c r="AL20" s="3" t="e" vm="1">
        <f>FIXED(VLOOKUP($A20,Sheet3!$A:$R,AL$1,0),2)</f>
        <v>#VALUE!</v>
      </c>
    </row>
    <row r="21" spans="1:38" x14ac:dyDescent="0.25">
      <c r="A21" t="s">
        <v>18</v>
      </c>
      <c r="B21" t="s">
        <v>102</v>
      </c>
      <c r="C21" s="9" t="str">
        <f>FIXED(VLOOKUP($A21,Sheet1!$A:$R,C$1,0),2)</f>
        <v>1,475.24</v>
      </c>
      <c r="D21" s="3" t="str">
        <f>FIXED(VLOOKUP($A21,Sheet1!$A:$R,D$1,0),2)</f>
        <v>981.16</v>
      </c>
      <c r="E21" s="3" t="str">
        <f>FIXED(VLOOKUP($A21,Sheet1!$A:$R,E$1,0),2)</f>
        <v>175.00</v>
      </c>
      <c r="F21" s="3" t="str">
        <f>FIXED(VLOOKUP($A21,Sheet1!$A:$R,F$1,0),2)</f>
        <v>23,350.00</v>
      </c>
      <c r="G21" s="9" t="str">
        <f>FIXED(VLOOKUP($A21,Sheet1!$A:$R,G$1,0),2)</f>
        <v>1,461.94</v>
      </c>
      <c r="H21" s="3" t="str">
        <f>FIXED(VLOOKUP($A21,Sheet1!$A:$R,H$1,0),2)</f>
        <v>949.03</v>
      </c>
      <c r="I21" s="3" t="str">
        <f>FIXED(VLOOKUP($A21,Sheet1!$A:$R,I$1,0),2)</f>
        <v>195.00</v>
      </c>
      <c r="J21" s="13" t="str">
        <f>FIXED(VLOOKUP($A21,Sheet1!$A:$R,J$1,0),2)</f>
        <v>23,350.00</v>
      </c>
      <c r="K21" s="9" t="str">
        <f>FIXED(VLOOKUP($A21,Sheet1!$A:$R,K$1,0),2)</f>
        <v>1,493.58</v>
      </c>
      <c r="L21" s="3" t="str">
        <f>FIXED(VLOOKUP($A21,Sheet1!$A:$R,L$1,0),2)</f>
        <v>1,023.56</v>
      </c>
      <c r="M21" s="3" t="str">
        <f>FIXED(VLOOKUP($A21,Sheet1!$A:$R,M$1,0),2)</f>
        <v>175.00</v>
      </c>
      <c r="N21" s="13" t="str">
        <f>FIXED(VLOOKUP($A21,Sheet1!$A:$R,N$1,0),2)</f>
        <v>18,919.00</v>
      </c>
      <c r="O21" s="9" t="str">
        <f>FIXED(VLOOKUP($A21,Sheet3!$A:$R,O$1,0),2)</f>
        <v>2,078.09</v>
      </c>
      <c r="P21" s="3" t="str">
        <f>FIXED(VLOOKUP($A21,Sheet3!$A:$R,P$1,0),2)</f>
        <v>1,146.14</v>
      </c>
      <c r="Q21" s="3" t="str">
        <f>FIXED(VLOOKUP($A21,Sheet3!$A:$R,Q$1,0),2)</f>
        <v>175.00</v>
      </c>
      <c r="R21" s="3" t="str">
        <f>FIXED(VLOOKUP($A21,Sheet3!$A:$R,R$1,0),2)</f>
        <v>23,350.00</v>
      </c>
      <c r="S21" s="9" t="str">
        <f>FIXED(VLOOKUP($A21,Sheet3!$A:$R,S$1,0),2)</f>
        <v>2,113.01</v>
      </c>
      <c r="T21" s="3" t="str">
        <f>FIXED(VLOOKUP($A21,Sheet3!$A:$R,T$1,0),2)</f>
        <v>1,110.27</v>
      </c>
      <c r="U21" s="3" t="str">
        <f>FIXED(VLOOKUP($A21,Sheet3!$A:$R,U$1,0),2)</f>
        <v>402.00</v>
      </c>
      <c r="V21" s="13" t="str">
        <f>FIXED(VLOOKUP($A21,Sheet3!$A:$R,V$1,0),2)</f>
        <v>23,350.00</v>
      </c>
      <c r="W21" s="9" t="str">
        <f>FIXED(VLOOKUP($A21,Sheet3!$A:$R,W$1,0),2)</f>
        <v>2,043.68</v>
      </c>
      <c r="X21" s="3" t="str">
        <f>FIXED(VLOOKUP($A21,Sheet3!$A:$R,X$1,0),2)</f>
        <v>1,179.47</v>
      </c>
      <c r="Y21" s="3" t="str">
        <f>FIXED(VLOOKUP($A21,Sheet3!$A:$R,Y$1,0),2)</f>
        <v>175.00</v>
      </c>
      <c r="Z21" s="3" t="str">
        <f>FIXED(VLOOKUP($A21,Sheet3!$A:$R,Z$1,0),2)</f>
        <v>18,919.00</v>
      </c>
      <c r="AA21" s="9" t="str">
        <f>FIXED(VLOOKUP($A21,Sheet9!$A:$R,AA$1,0),2)</f>
        <v>2,064.52</v>
      </c>
      <c r="AB21" s="3" t="str">
        <f>FIXED(VLOOKUP($A21,Sheet9!$A:$R,AB$1,0),2)</f>
        <v>1,133.40</v>
      </c>
      <c r="AC21" s="3" t="str">
        <f>FIXED(VLOOKUP($A21,Sheet9!$A:$R,AC$1,0),2)</f>
        <v>220.00</v>
      </c>
      <c r="AD21" s="3" t="str">
        <f>FIXED(VLOOKUP($A21,Sheet9!$A:$R,AD$1,0),2)</f>
        <v>23,350.00</v>
      </c>
      <c r="AE21" s="9" t="str">
        <f>FIXED(VLOOKUP($A21,Sheet9!$A:$R,AE$1,0),2)</f>
        <v>2,000.75</v>
      </c>
      <c r="AF21" s="3" t="str">
        <f>FIXED(VLOOKUP($A21,Sheet9!$A:$R,AF$1,0),2)</f>
        <v>1,097.26</v>
      </c>
      <c r="AG21" s="3" t="str">
        <f>FIXED(VLOOKUP($A21,Sheet9!$A:$R,AG$1,0),2)</f>
        <v>257.00</v>
      </c>
      <c r="AH21" s="13" t="str">
        <f>FIXED(VLOOKUP($A21,Sheet9!$A:$R,AH$1,0),2)</f>
        <v>23,350.00</v>
      </c>
      <c r="AI21" s="9" t="str">
        <f>FIXED(VLOOKUP($A21,Sheet9!$A:$R,AI$1,0),2)</f>
        <v>2,185.68</v>
      </c>
      <c r="AJ21" s="3" t="str">
        <f>FIXED(VLOOKUP($A21,Sheet9!$A:$R,AJ$1,0),2)</f>
        <v>1,189.76</v>
      </c>
      <c r="AK21" s="3" t="e" vm="1">
        <f>FIXED(VLOOKUP($A21,Sheet3!$A:$R,AK$1,0),2)</f>
        <v>#VALUE!</v>
      </c>
      <c r="AL21" s="3" t="e" vm="1">
        <f>FIXED(VLOOKUP($A21,Sheet3!$A:$R,AL$1,0),2)</f>
        <v>#VALUE!</v>
      </c>
    </row>
    <row r="22" spans="1:38" x14ac:dyDescent="0.25">
      <c r="A22" t="s">
        <v>33</v>
      </c>
      <c r="B22" t="s">
        <v>117</v>
      </c>
      <c r="C22" s="9" t="str">
        <f>FIXED(VLOOKUP($A22,Sheet1!$A:$R,C$1,0),2)</f>
        <v>36.58</v>
      </c>
      <c r="D22" s="3" t="str">
        <f>FIXED(VLOOKUP($A22,Sheet1!$A:$R,D$1,0),2)</f>
        <v>19.86</v>
      </c>
      <c r="E22" s="3" t="str">
        <f>FIXED(VLOOKUP($A22,Sheet1!$A:$R,E$1,0),2)</f>
        <v>0.00</v>
      </c>
      <c r="F22" s="3" t="str">
        <f>FIXED(VLOOKUP($A22,Sheet1!$A:$R,F$1,0),2)</f>
        <v>123.00</v>
      </c>
      <c r="G22" s="9" t="str">
        <f>FIXED(VLOOKUP($A22,Sheet1!$A:$R,G$1,0),2)</f>
        <v>34.74</v>
      </c>
      <c r="H22" s="3" t="str">
        <f>FIXED(VLOOKUP($A22,Sheet1!$A:$R,H$1,0),2)</f>
        <v>19.64</v>
      </c>
      <c r="I22" s="3" t="str">
        <f>FIXED(VLOOKUP($A22,Sheet1!$A:$R,I$1,0),2)</f>
        <v>0.00</v>
      </c>
      <c r="J22" s="13" t="str">
        <f>FIXED(VLOOKUP($A22,Sheet1!$A:$R,J$1,0),2)</f>
        <v>112.00</v>
      </c>
      <c r="K22" s="9" t="str">
        <f>FIXED(VLOOKUP($A22,Sheet1!$A:$R,K$1,0),2)</f>
        <v>39.13</v>
      </c>
      <c r="L22" s="3" t="str">
        <f>FIXED(VLOOKUP($A22,Sheet1!$A:$R,L$1,0),2)</f>
        <v>19.90</v>
      </c>
      <c r="M22" s="3" t="str">
        <f>FIXED(VLOOKUP($A22,Sheet1!$A:$R,M$1,0),2)</f>
        <v>0.00</v>
      </c>
      <c r="N22" s="13" t="str">
        <f>FIXED(VLOOKUP($A22,Sheet1!$A:$R,N$1,0),2)</f>
        <v>123.00</v>
      </c>
      <c r="O22" s="9" t="str">
        <f>FIXED(VLOOKUP($A22,Sheet3!$A:$R,O$1,0),2)</f>
        <v>42.13</v>
      </c>
      <c r="P22" s="3" t="str">
        <f>FIXED(VLOOKUP($A22,Sheet3!$A:$R,P$1,0),2)</f>
        <v>21.83</v>
      </c>
      <c r="Q22" s="3" t="str">
        <f>FIXED(VLOOKUP($A22,Sheet3!$A:$R,Q$1,0),2)</f>
        <v>0.00</v>
      </c>
      <c r="R22" s="3" t="str">
        <f>FIXED(VLOOKUP($A22,Sheet3!$A:$R,R$1,0),2)</f>
        <v>123.00</v>
      </c>
      <c r="S22" s="9" t="str">
        <f>FIXED(VLOOKUP($A22,Sheet3!$A:$R,S$1,0),2)</f>
        <v>40.78</v>
      </c>
      <c r="T22" s="3" t="str">
        <f>FIXED(VLOOKUP($A22,Sheet3!$A:$R,T$1,0),2)</f>
        <v>21.67</v>
      </c>
      <c r="U22" s="3" t="str">
        <f>FIXED(VLOOKUP($A22,Sheet3!$A:$R,U$1,0),2)</f>
        <v>0.00</v>
      </c>
      <c r="V22" s="13" t="str">
        <f>FIXED(VLOOKUP($A22,Sheet3!$A:$R,V$1,0),2)</f>
        <v>112.00</v>
      </c>
      <c r="W22" s="9" t="str">
        <f>FIXED(VLOOKUP($A22,Sheet3!$A:$R,W$1,0),2)</f>
        <v>43.46</v>
      </c>
      <c r="X22" s="3" t="str">
        <f>FIXED(VLOOKUP($A22,Sheet3!$A:$R,X$1,0),2)</f>
        <v>21.89</v>
      </c>
      <c r="Y22" s="3" t="str">
        <f>FIXED(VLOOKUP($A22,Sheet3!$A:$R,Y$1,0),2)</f>
        <v>0.00</v>
      </c>
      <c r="Z22" s="3" t="str">
        <f>FIXED(VLOOKUP($A22,Sheet3!$A:$R,Z$1,0),2)</f>
        <v>123.00</v>
      </c>
      <c r="AA22" s="9" t="str">
        <f>FIXED(VLOOKUP($A22,Sheet9!$A:$R,AA$1,0),2)</f>
        <v>41.34</v>
      </c>
      <c r="AB22" s="3" t="str">
        <f>FIXED(VLOOKUP($A22,Sheet9!$A:$R,AB$1,0),2)</f>
        <v>21.99</v>
      </c>
      <c r="AC22" s="3" t="str">
        <f>FIXED(VLOOKUP($A22,Sheet9!$A:$R,AC$1,0),2)</f>
        <v>0.00</v>
      </c>
      <c r="AD22" s="3" t="str">
        <f>FIXED(VLOOKUP($A22,Sheet9!$A:$R,AD$1,0),2)</f>
        <v>123.00</v>
      </c>
      <c r="AE22" s="9" t="str">
        <f>FIXED(VLOOKUP($A22,Sheet9!$A:$R,AE$1,0),2)</f>
        <v>39.09</v>
      </c>
      <c r="AF22" s="3" t="str">
        <f>FIXED(VLOOKUP($A22,Sheet9!$A:$R,AF$1,0),2)</f>
        <v>21.68</v>
      </c>
      <c r="AG22" s="3" t="str">
        <f>FIXED(VLOOKUP($A22,Sheet9!$A:$R,AG$1,0),2)</f>
        <v>0.00</v>
      </c>
      <c r="AH22" s="13" t="str">
        <f>FIXED(VLOOKUP($A22,Sheet9!$A:$R,AH$1,0),2)</f>
        <v>112.00</v>
      </c>
      <c r="AI22" s="9" t="str">
        <f>FIXED(VLOOKUP($A22,Sheet9!$A:$R,AI$1,0),2)</f>
        <v>45.61</v>
      </c>
      <c r="AJ22" s="3" t="str">
        <f>FIXED(VLOOKUP($A22,Sheet9!$A:$R,AJ$1,0),2)</f>
        <v>21.93</v>
      </c>
      <c r="AK22" s="3" t="e" vm="1">
        <f>FIXED(VLOOKUP($A22,Sheet3!$A:$R,AK$1,0),2)</f>
        <v>#VALUE!</v>
      </c>
      <c r="AL22" s="3" t="e" vm="1">
        <f>FIXED(VLOOKUP($A22,Sheet3!$A:$R,AL$1,0),2)</f>
        <v>#VALUE!</v>
      </c>
    </row>
    <row r="23" spans="1:38" x14ac:dyDescent="0.25">
      <c r="A23" t="s">
        <v>34</v>
      </c>
      <c r="B23" t="s">
        <v>118</v>
      </c>
      <c r="C23" s="9" t="str">
        <f>FIXED(VLOOKUP($A23,Sheet1!$A:$R,C$1,0),2)</f>
        <v>1.73</v>
      </c>
      <c r="D23" s="3" t="str">
        <f>FIXED(VLOOKUP($A23,Sheet1!$A:$R,D$1,0),2)</f>
        <v>1.56</v>
      </c>
      <c r="E23" s="3" t="str">
        <f>FIXED(VLOOKUP($A23,Sheet1!$A:$R,E$1,0),2)</f>
        <v>0.00</v>
      </c>
      <c r="F23" s="3" t="str">
        <f>FIXED(VLOOKUP($A23,Sheet1!$A:$R,F$1,0),2)</f>
        <v>15.13</v>
      </c>
      <c r="G23" s="9" t="str">
        <f>FIXED(VLOOKUP($A23,Sheet1!$A:$R,G$1,0),2)</f>
        <v>1.59</v>
      </c>
      <c r="H23" s="3" t="str">
        <f>FIXED(VLOOKUP($A23,Sheet1!$A:$R,H$1,0),2)</f>
        <v>1.48</v>
      </c>
      <c r="I23" s="3" t="str">
        <f>FIXED(VLOOKUP($A23,Sheet1!$A:$R,I$1,0),2)</f>
        <v>0.00</v>
      </c>
      <c r="J23" s="13" t="str">
        <f>FIXED(VLOOKUP($A23,Sheet1!$A:$R,J$1,0),2)</f>
        <v>12.54</v>
      </c>
      <c r="K23" s="9" t="str">
        <f>FIXED(VLOOKUP($A23,Sheet1!$A:$R,K$1,0),2)</f>
        <v>1.93</v>
      </c>
      <c r="L23" s="3" t="str">
        <f>FIXED(VLOOKUP($A23,Sheet1!$A:$R,L$1,0),2)</f>
        <v>1.65</v>
      </c>
      <c r="M23" s="3" t="str">
        <f>FIXED(VLOOKUP($A23,Sheet1!$A:$R,M$1,0),2)</f>
        <v>0.00</v>
      </c>
      <c r="N23" s="13" t="str">
        <f>FIXED(VLOOKUP($A23,Sheet1!$A:$R,N$1,0),2)</f>
        <v>15.13</v>
      </c>
      <c r="O23" s="9" t="str">
        <f>FIXED(VLOOKUP($A23,Sheet3!$A:$R,O$1,0),2)</f>
        <v>2.25</v>
      </c>
      <c r="P23" s="3" t="str">
        <f>FIXED(VLOOKUP($A23,Sheet3!$A:$R,P$1,0),2)</f>
        <v>1.94</v>
      </c>
      <c r="Q23" s="3" t="str">
        <f>FIXED(VLOOKUP($A23,Sheet3!$A:$R,Q$1,0),2)</f>
        <v>0.00</v>
      </c>
      <c r="R23" s="3" t="str">
        <f>FIXED(VLOOKUP($A23,Sheet3!$A:$R,R$1,0),2)</f>
        <v>15.13</v>
      </c>
      <c r="S23" s="9" t="str">
        <f>FIXED(VLOOKUP($A23,Sheet3!$A:$R,S$1,0),2)</f>
        <v>2.13</v>
      </c>
      <c r="T23" s="3" t="str">
        <f>FIXED(VLOOKUP($A23,Sheet3!$A:$R,T$1,0),2)</f>
        <v>1.87</v>
      </c>
      <c r="U23" s="3" t="str">
        <f>FIXED(VLOOKUP($A23,Sheet3!$A:$R,U$1,0),2)</f>
        <v>0.00</v>
      </c>
      <c r="V23" s="13" t="str">
        <f>FIXED(VLOOKUP($A23,Sheet3!$A:$R,V$1,0),2)</f>
        <v>12.54</v>
      </c>
      <c r="W23" s="9" t="str">
        <f>FIXED(VLOOKUP($A23,Sheet3!$A:$R,W$1,0),2)</f>
        <v>2.37</v>
      </c>
      <c r="X23" s="3" t="str">
        <f>FIXED(VLOOKUP($A23,Sheet3!$A:$R,X$1,0),2)</f>
        <v>2.01</v>
      </c>
      <c r="Y23" s="3" t="str">
        <f>FIXED(VLOOKUP($A23,Sheet3!$A:$R,Y$1,0),2)</f>
        <v>0.00</v>
      </c>
      <c r="Z23" s="3" t="str">
        <f>FIXED(VLOOKUP($A23,Sheet3!$A:$R,Z$1,0),2)</f>
        <v>15.13</v>
      </c>
      <c r="AA23" s="9" t="str">
        <f>FIXED(VLOOKUP($A23,Sheet9!$A:$R,AA$1,0),2)</f>
        <v>2.19</v>
      </c>
      <c r="AB23" s="3" t="str">
        <f>FIXED(VLOOKUP($A23,Sheet9!$A:$R,AB$1,0),2)</f>
        <v>1.93</v>
      </c>
      <c r="AC23" s="3" t="str">
        <f>FIXED(VLOOKUP($A23,Sheet9!$A:$R,AC$1,0),2)</f>
        <v>0.00</v>
      </c>
      <c r="AD23" s="3" t="str">
        <f>FIXED(VLOOKUP($A23,Sheet9!$A:$R,AD$1,0),2)</f>
        <v>15.13</v>
      </c>
      <c r="AE23" s="9" t="str">
        <f>FIXED(VLOOKUP($A23,Sheet9!$A:$R,AE$1,0),2)</f>
        <v>2.00</v>
      </c>
      <c r="AF23" s="3" t="str">
        <f>FIXED(VLOOKUP($A23,Sheet9!$A:$R,AF$1,0),2)</f>
        <v>1.83</v>
      </c>
      <c r="AG23" s="3" t="str">
        <f>FIXED(VLOOKUP($A23,Sheet9!$A:$R,AG$1,0),2)</f>
        <v>0.00</v>
      </c>
      <c r="AH23" s="13" t="str">
        <f>FIXED(VLOOKUP($A23,Sheet9!$A:$R,AH$1,0),2)</f>
        <v>12.54</v>
      </c>
      <c r="AI23" s="9" t="str">
        <f>FIXED(VLOOKUP($A23,Sheet9!$A:$R,AI$1,0),2)</f>
        <v>2.56</v>
      </c>
      <c r="AJ23" s="3" t="str">
        <f>FIXED(VLOOKUP($A23,Sheet9!$A:$R,AJ$1,0),2)</f>
        <v>2.07</v>
      </c>
      <c r="AK23" s="3" t="e" vm="1">
        <f>FIXED(VLOOKUP($A23,Sheet3!$A:$R,AK$1,0),2)</f>
        <v>#VALUE!</v>
      </c>
      <c r="AL23" s="3" t="e" vm="1">
        <f>FIXED(VLOOKUP($A23,Sheet3!$A:$R,AL$1,0),2)</f>
        <v>#VALUE!</v>
      </c>
    </row>
    <row r="24" spans="1:38" x14ac:dyDescent="0.25">
      <c r="A24" t="s">
        <v>21</v>
      </c>
      <c r="B24" s="4" t="s">
        <v>105</v>
      </c>
      <c r="C24" s="9" t="str">
        <f>FIXED(VLOOKUP($A24,Sheet1!$A:$R,C$1,0),2)</f>
        <v>0.01</v>
      </c>
      <c r="D24" s="3" t="str">
        <f>FIXED(VLOOKUP($A24,Sheet1!$A:$R,D$1,0),2)</f>
        <v>0.11</v>
      </c>
      <c r="E24" s="3" t="str">
        <f>FIXED(VLOOKUP($A24,Sheet1!$A:$R,E$1,0),2)</f>
        <v>0.00</v>
      </c>
      <c r="F24" s="3" t="str">
        <f>FIXED(VLOOKUP($A24,Sheet1!$A:$R,F$1,0),2)</f>
        <v>1.00</v>
      </c>
      <c r="G24" s="9" t="str">
        <f>FIXED(VLOOKUP($A24,Sheet1!$A:$R,G$1,0),2)</f>
        <v>0.01</v>
      </c>
      <c r="H24" s="3" t="str">
        <f>FIXED(VLOOKUP($A24,Sheet1!$A:$R,H$1,0),2)</f>
        <v>0.11</v>
      </c>
      <c r="I24" s="3" t="str">
        <f>FIXED(VLOOKUP($A24,Sheet1!$A:$R,I$1,0),2)</f>
        <v>0.00</v>
      </c>
      <c r="J24" s="13" t="str">
        <f>FIXED(VLOOKUP($A24,Sheet1!$A:$R,J$1,0),2)</f>
        <v>1.00</v>
      </c>
      <c r="K24" s="9" t="str">
        <f>FIXED(VLOOKUP($A24,Sheet1!$A:$R,K$1,0),2)</f>
        <v>0.01</v>
      </c>
      <c r="L24" s="3" t="str">
        <f>FIXED(VLOOKUP($A24,Sheet1!$A:$R,L$1,0),2)</f>
        <v>0.12</v>
      </c>
      <c r="M24" s="3" t="str">
        <f>FIXED(VLOOKUP($A24,Sheet1!$A:$R,M$1,0),2)</f>
        <v>0.00</v>
      </c>
      <c r="N24" s="13" t="str">
        <f>FIXED(VLOOKUP($A24,Sheet1!$A:$R,N$1,0),2)</f>
        <v>1.00</v>
      </c>
      <c r="O24" s="9" t="str">
        <f>FIXED(VLOOKUP($A24,Sheet3!$A:$R,O$1,0),2)</f>
        <v>0.03</v>
      </c>
      <c r="P24" s="3" t="str">
        <f>FIXED(VLOOKUP($A24,Sheet3!$A:$R,P$1,0),2)</f>
        <v>0.16</v>
      </c>
      <c r="Q24" s="3" t="str">
        <f>FIXED(VLOOKUP($A24,Sheet3!$A:$R,Q$1,0),2)</f>
        <v>0.00</v>
      </c>
      <c r="R24" s="3" t="str">
        <f>FIXED(VLOOKUP($A24,Sheet3!$A:$R,R$1,0),2)</f>
        <v>1.00</v>
      </c>
      <c r="S24" s="9" t="str">
        <f>FIXED(VLOOKUP($A24,Sheet3!$A:$R,S$1,0),2)</f>
        <v>0.03</v>
      </c>
      <c r="T24" s="3" t="str">
        <f>FIXED(VLOOKUP($A24,Sheet3!$A:$R,T$1,0),2)</f>
        <v>0.16</v>
      </c>
      <c r="U24" s="3" t="str">
        <f>FIXED(VLOOKUP($A24,Sheet3!$A:$R,U$1,0),2)</f>
        <v>0.00</v>
      </c>
      <c r="V24" s="13" t="str">
        <f>FIXED(VLOOKUP($A24,Sheet3!$A:$R,V$1,0),2)</f>
        <v>1.00</v>
      </c>
      <c r="W24" s="9" t="str">
        <f>FIXED(VLOOKUP($A24,Sheet3!$A:$R,W$1,0),2)</f>
        <v>0.03</v>
      </c>
      <c r="X24" s="3" t="str">
        <f>FIXED(VLOOKUP($A24,Sheet3!$A:$R,X$1,0),2)</f>
        <v>0.17</v>
      </c>
      <c r="Y24" s="3" t="str">
        <f>FIXED(VLOOKUP($A24,Sheet3!$A:$R,Y$1,0),2)</f>
        <v>0.00</v>
      </c>
      <c r="Z24" s="3" t="str">
        <f>FIXED(VLOOKUP($A24,Sheet3!$A:$R,Z$1,0),2)</f>
        <v>1.00</v>
      </c>
      <c r="AA24" s="9" t="str">
        <f>FIXED(VLOOKUP($A24,Sheet9!$A:$R,AA$1,0),2)</f>
        <v>0.03</v>
      </c>
      <c r="AB24" s="3" t="str">
        <f>FIXED(VLOOKUP($A24,Sheet9!$A:$R,AB$1,0),2)</f>
        <v>0.16</v>
      </c>
      <c r="AC24" s="3" t="str">
        <f>FIXED(VLOOKUP($A24,Sheet9!$A:$R,AC$1,0),2)</f>
        <v>0.00</v>
      </c>
      <c r="AD24" s="3" t="str">
        <f>FIXED(VLOOKUP($A24,Sheet9!$A:$R,AD$1,0),2)</f>
        <v>1.00</v>
      </c>
      <c r="AE24" s="9" t="str">
        <f>FIXED(VLOOKUP($A24,Sheet9!$A:$R,AE$1,0),2)</f>
        <v>0.02</v>
      </c>
      <c r="AF24" s="3" t="str">
        <f>FIXED(VLOOKUP($A24,Sheet9!$A:$R,AF$1,0),2)</f>
        <v>0.15</v>
      </c>
      <c r="AG24" s="3" t="str">
        <f>FIXED(VLOOKUP($A24,Sheet9!$A:$R,AG$1,0),2)</f>
        <v>0.00</v>
      </c>
      <c r="AH24" s="13" t="str">
        <f>FIXED(VLOOKUP($A24,Sheet9!$A:$R,AH$1,0),2)</f>
        <v>1.00</v>
      </c>
      <c r="AI24" s="9" t="str">
        <f>FIXED(VLOOKUP($A24,Sheet9!$A:$R,AI$1,0),2)</f>
        <v>0.04</v>
      </c>
      <c r="AJ24" s="3" t="str">
        <f>FIXED(VLOOKUP($A24,Sheet9!$A:$R,AJ$1,0),2)</f>
        <v>0.19</v>
      </c>
      <c r="AK24" s="3" t="e" vm="1">
        <f>FIXED(VLOOKUP($A24,Sheet3!$A:$R,AK$1,0),2)</f>
        <v>#VALUE!</v>
      </c>
      <c r="AL24" s="3" t="e" vm="1">
        <f>FIXED(VLOOKUP($A24,Sheet3!$A:$R,AL$1,0),2)</f>
        <v>#VALUE!</v>
      </c>
    </row>
    <row r="25" spans="1:38" x14ac:dyDescent="0.25">
      <c r="A25" t="s">
        <v>70</v>
      </c>
      <c r="B25" s="4" t="s">
        <v>147</v>
      </c>
      <c r="C25" s="9" t="str">
        <f>FIXED(VLOOKUP($A25,Sheet1!$A:$R,C$1,0),2)</f>
        <v>0.19</v>
      </c>
      <c r="D25" s="3" t="str">
        <f>FIXED(VLOOKUP($A25,Sheet1!$A:$R,D$1,0),2)</f>
        <v>0.39</v>
      </c>
      <c r="E25" s="3" t="str">
        <f>FIXED(VLOOKUP($A25,Sheet1!$A:$R,E$1,0),2)</f>
        <v>0.00</v>
      </c>
      <c r="F25" s="3" t="str">
        <f>FIXED(VLOOKUP($A25,Sheet1!$A:$R,F$1,0),2)</f>
        <v>1.00</v>
      </c>
      <c r="G25" s="9" t="str">
        <f>FIXED(VLOOKUP($A25,Sheet1!$A:$R,G$1,0),2)</f>
        <v>0.19</v>
      </c>
      <c r="H25" s="3" t="str">
        <f>FIXED(VLOOKUP($A25,Sheet1!$A:$R,H$1,0),2)</f>
        <v>0.39</v>
      </c>
      <c r="I25" s="3" t="str">
        <f>FIXED(VLOOKUP($A25,Sheet1!$A:$R,I$1,0),2)</f>
        <v>0.00</v>
      </c>
      <c r="J25" s="13" t="str">
        <f>FIXED(VLOOKUP($A25,Sheet1!$A:$R,J$1,0),2)</f>
        <v>1.00</v>
      </c>
      <c r="K25" s="9" t="str">
        <f>FIXED(VLOOKUP($A25,Sheet1!$A:$R,K$1,0),2)</f>
        <v>0.20</v>
      </c>
      <c r="L25" s="3" t="str">
        <f>FIXED(VLOOKUP($A25,Sheet1!$A:$R,L$1,0),2)</f>
        <v>0.40</v>
      </c>
      <c r="M25" s="3" t="str">
        <f>FIXED(VLOOKUP($A25,Sheet1!$A:$R,M$1,0),2)</f>
        <v>0.00</v>
      </c>
      <c r="N25" s="13" t="str">
        <f>FIXED(VLOOKUP($A25,Sheet1!$A:$R,N$1,0),2)</f>
        <v>1.00</v>
      </c>
      <c r="O25" s="9" t="str">
        <f>FIXED(VLOOKUP($A25,Sheet3!$A:$R,O$1,0),2)</f>
        <v>0.23</v>
      </c>
      <c r="P25" s="3" t="str">
        <f>FIXED(VLOOKUP($A25,Sheet3!$A:$R,P$1,0),2)</f>
        <v>0.42</v>
      </c>
      <c r="Q25" s="3" t="str">
        <f>FIXED(VLOOKUP($A25,Sheet3!$A:$R,Q$1,0),2)</f>
        <v>0.00</v>
      </c>
      <c r="R25" s="3" t="str">
        <f>FIXED(VLOOKUP($A25,Sheet3!$A:$R,R$1,0),2)</f>
        <v>1.00</v>
      </c>
      <c r="S25" s="9" t="str">
        <f>FIXED(VLOOKUP($A25,Sheet3!$A:$R,S$1,0),2)</f>
        <v>0.23</v>
      </c>
      <c r="T25" s="3" t="str">
        <f>FIXED(VLOOKUP($A25,Sheet3!$A:$R,T$1,0),2)</f>
        <v>0.42</v>
      </c>
      <c r="U25" s="3" t="str">
        <f>FIXED(VLOOKUP($A25,Sheet3!$A:$R,U$1,0),2)</f>
        <v>0.00</v>
      </c>
      <c r="V25" s="13" t="str">
        <f>FIXED(VLOOKUP($A25,Sheet3!$A:$R,V$1,0),2)</f>
        <v>1.00</v>
      </c>
      <c r="W25" s="9" t="str">
        <f>FIXED(VLOOKUP($A25,Sheet3!$A:$R,W$1,0),2)</f>
        <v>0.23</v>
      </c>
      <c r="X25" s="3" t="str">
        <f>FIXED(VLOOKUP($A25,Sheet3!$A:$R,X$1,0),2)</f>
        <v>0.42</v>
      </c>
      <c r="Y25" s="3" t="str">
        <f>FIXED(VLOOKUP($A25,Sheet3!$A:$R,Y$1,0),2)</f>
        <v>0.00</v>
      </c>
      <c r="Z25" s="3" t="str">
        <f>FIXED(VLOOKUP($A25,Sheet3!$A:$R,Z$1,0),2)</f>
        <v>1.00</v>
      </c>
      <c r="AA25" s="9" t="str">
        <f>FIXED(VLOOKUP($A25,Sheet9!$A:$R,AA$1,0),2)</f>
        <v>0.24</v>
      </c>
      <c r="AB25" s="3" t="str">
        <f>FIXED(VLOOKUP($A25,Sheet9!$A:$R,AB$1,0),2)</f>
        <v>0.43</v>
      </c>
      <c r="AC25" s="3" t="str">
        <f>FIXED(VLOOKUP($A25,Sheet9!$A:$R,AC$1,0),2)</f>
        <v>0.00</v>
      </c>
      <c r="AD25" s="3" t="str">
        <f>FIXED(VLOOKUP($A25,Sheet9!$A:$R,AD$1,0),2)</f>
        <v>1.00</v>
      </c>
      <c r="AE25" s="9" t="str">
        <f>FIXED(VLOOKUP($A25,Sheet9!$A:$R,AE$1,0),2)</f>
        <v>0.23</v>
      </c>
      <c r="AF25" s="3" t="str">
        <f>FIXED(VLOOKUP($A25,Sheet9!$A:$R,AF$1,0),2)</f>
        <v>0.42</v>
      </c>
      <c r="AG25" s="3" t="str">
        <f>FIXED(VLOOKUP($A25,Sheet9!$A:$R,AG$1,0),2)</f>
        <v>0.00</v>
      </c>
      <c r="AH25" s="13" t="str">
        <f>FIXED(VLOOKUP($A25,Sheet9!$A:$R,AH$1,0),2)</f>
        <v>1.00</v>
      </c>
      <c r="AI25" s="9" t="str">
        <f>FIXED(VLOOKUP($A25,Sheet9!$A:$R,AI$1,0),2)</f>
        <v>0.27</v>
      </c>
      <c r="AJ25" s="3" t="str">
        <f>FIXED(VLOOKUP($A25,Sheet9!$A:$R,AJ$1,0),2)</f>
        <v>0.45</v>
      </c>
      <c r="AK25" s="3" t="e" vm="1">
        <f>FIXED(VLOOKUP($A25,Sheet3!$A:$R,AK$1,0),2)</f>
        <v>#VALUE!</v>
      </c>
      <c r="AL25" s="3" t="e" vm="1">
        <f>FIXED(VLOOKUP($A25,Sheet3!$A:$R,AL$1,0),2)</f>
        <v>#VALUE!</v>
      </c>
    </row>
    <row r="26" spans="1:38" x14ac:dyDescent="0.25">
      <c r="A26" t="s">
        <v>71</v>
      </c>
      <c r="B26" s="4" t="s">
        <v>148</v>
      </c>
      <c r="C26" s="9" t="str">
        <f>FIXED(VLOOKUP($A26,Sheet1!$A:$R,C$1,0),2)</f>
        <v>0.34</v>
      </c>
      <c r="D26" s="3" t="str">
        <f>FIXED(VLOOKUP($A26,Sheet1!$A:$R,D$1,0),2)</f>
        <v>0.47</v>
      </c>
      <c r="E26" s="3" t="str">
        <f>FIXED(VLOOKUP($A26,Sheet1!$A:$R,E$1,0),2)</f>
        <v>0.00</v>
      </c>
      <c r="F26" s="3" t="str">
        <f>FIXED(VLOOKUP($A26,Sheet1!$A:$R,F$1,0),2)</f>
        <v>1.00</v>
      </c>
      <c r="G26" s="9" t="str">
        <f>FIXED(VLOOKUP($A26,Sheet1!$A:$R,G$1,0),2)</f>
        <v>0.36</v>
      </c>
      <c r="H26" s="3" t="str">
        <f>FIXED(VLOOKUP($A26,Sheet1!$A:$R,H$1,0),2)</f>
        <v>0.48</v>
      </c>
      <c r="I26" s="3" t="str">
        <f>FIXED(VLOOKUP($A26,Sheet1!$A:$R,I$1,0),2)</f>
        <v>0.00</v>
      </c>
      <c r="J26" s="13" t="str">
        <f>FIXED(VLOOKUP($A26,Sheet1!$A:$R,J$1,0),2)</f>
        <v>1.00</v>
      </c>
      <c r="K26" s="9" t="str">
        <f>FIXED(VLOOKUP($A26,Sheet1!$A:$R,K$1,0),2)</f>
        <v>0.31</v>
      </c>
      <c r="L26" s="3" t="str">
        <f>FIXED(VLOOKUP($A26,Sheet1!$A:$R,L$1,0),2)</f>
        <v>0.46</v>
      </c>
      <c r="M26" s="3" t="str">
        <f>FIXED(VLOOKUP($A26,Sheet1!$A:$R,M$1,0),2)</f>
        <v>0.00</v>
      </c>
      <c r="N26" s="13" t="str">
        <f>FIXED(VLOOKUP($A26,Sheet1!$A:$R,N$1,0),2)</f>
        <v>1.00</v>
      </c>
      <c r="O26" s="9" t="str">
        <f>FIXED(VLOOKUP($A26,Sheet3!$A:$R,O$1,0),2)</f>
        <v>0.29</v>
      </c>
      <c r="P26" s="3" t="str">
        <f>FIXED(VLOOKUP($A26,Sheet3!$A:$R,P$1,0),2)</f>
        <v>0.45</v>
      </c>
      <c r="Q26" s="3" t="str">
        <f>FIXED(VLOOKUP($A26,Sheet3!$A:$R,Q$1,0),2)</f>
        <v>0.00</v>
      </c>
      <c r="R26" s="3" t="str">
        <f>FIXED(VLOOKUP($A26,Sheet3!$A:$R,R$1,0),2)</f>
        <v>1.00</v>
      </c>
      <c r="S26" s="9" t="str">
        <f>FIXED(VLOOKUP($A26,Sheet3!$A:$R,S$1,0),2)</f>
        <v>0.30</v>
      </c>
      <c r="T26" s="3" t="str">
        <f>FIXED(VLOOKUP($A26,Sheet3!$A:$R,T$1,0),2)</f>
        <v>0.46</v>
      </c>
      <c r="U26" s="3" t="str">
        <f>FIXED(VLOOKUP($A26,Sheet3!$A:$R,U$1,0),2)</f>
        <v>0.00</v>
      </c>
      <c r="V26" s="13" t="str">
        <f>FIXED(VLOOKUP($A26,Sheet3!$A:$R,V$1,0),2)</f>
        <v>1.00</v>
      </c>
      <c r="W26" s="9" t="str">
        <f>FIXED(VLOOKUP($A26,Sheet3!$A:$R,W$1,0),2)</f>
        <v>0.28</v>
      </c>
      <c r="X26" s="3" t="str">
        <f>FIXED(VLOOKUP($A26,Sheet3!$A:$R,X$1,0),2)</f>
        <v>0.45</v>
      </c>
      <c r="Y26" s="3" t="str">
        <f>FIXED(VLOOKUP($A26,Sheet3!$A:$R,Y$1,0),2)</f>
        <v>0.00</v>
      </c>
      <c r="Z26" s="3" t="str">
        <f>FIXED(VLOOKUP($A26,Sheet3!$A:$R,Z$1,0),2)</f>
        <v>1.00</v>
      </c>
      <c r="AA26" s="9" t="str">
        <f>FIXED(VLOOKUP($A26,Sheet9!$A:$R,AA$1,0),2)</f>
        <v>0.28</v>
      </c>
      <c r="AB26" s="3" t="str">
        <f>FIXED(VLOOKUP($A26,Sheet9!$A:$R,AB$1,0),2)</f>
        <v>0.45</v>
      </c>
      <c r="AC26" s="3" t="str">
        <f>FIXED(VLOOKUP($A26,Sheet9!$A:$R,AC$1,0),2)</f>
        <v>0.00</v>
      </c>
      <c r="AD26" s="3" t="str">
        <f>FIXED(VLOOKUP($A26,Sheet9!$A:$R,AD$1,0),2)</f>
        <v>1.00</v>
      </c>
      <c r="AE26" s="9" t="str">
        <f>FIXED(VLOOKUP($A26,Sheet9!$A:$R,AE$1,0),2)</f>
        <v>0.30</v>
      </c>
      <c r="AF26" s="3" t="str">
        <f>FIXED(VLOOKUP($A26,Sheet9!$A:$R,AF$1,0),2)</f>
        <v>0.46</v>
      </c>
      <c r="AG26" s="3" t="str">
        <f>FIXED(VLOOKUP($A26,Sheet9!$A:$R,AG$1,0),2)</f>
        <v>0.00</v>
      </c>
      <c r="AH26" s="13" t="str">
        <f>FIXED(VLOOKUP($A26,Sheet9!$A:$R,AH$1,0),2)</f>
        <v>1.00</v>
      </c>
      <c r="AI26" s="9" t="str">
        <f>FIXED(VLOOKUP($A26,Sheet9!$A:$R,AI$1,0),2)</f>
        <v>0.24</v>
      </c>
      <c r="AJ26" s="3" t="str">
        <f>FIXED(VLOOKUP($A26,Sheet9!$A:$R,AJ$1,0),2)</f>
        <v>0.43</v>
      </c>
      <c r="AK26" s="3" t="e" vm="1">
        <f>FIXED(VLOOKUP($A26,Sheet3!$A:$R,AK$1,0),2)</f>
        <v>#VALUE!</v>
      </c>
      <c r="AL26" s="3" t="e" vm="1">
        <f>FIXED(VLOOKUP($A26,Sheet3!$A:$R,AL$1,0),2)</f>
        <v>#VALUE!</v>
      </c>
    </row>
    <row r="27" spans="1:38" x14ac:dyDescent="0.25">
      <c r="A27" t="s">
        <v>72</v>
      </c>
      <c r="B27" s="4" t="s">
        <v>149</v>
      </c>
      <c r="C27" s="9" t="str">
        <f>FIXED(VLOOKUP($A27,Sheet1!$A:$R,C$1,0),2)</f>
        <v>0.42</v>
      </c>
      <c r="D27" s="3" t="str">
        <f>FIXED(VLOOKUP($A27,Sheet1!$A:$R,D$1,0),2)</f>
        <v>0.49</v>
      </c>
      <c r="E27" s="3" t="str">
        <f>FIXED(VLOOKUP($A27,Sheet1!$A:$R,E$1,0),2)</f>
        <v>0.00</v>
      </c>
      <c r="F27" s="3" t="str">
        <f>FIXED(VLOOKUP($A27,Sheet1!$A:$R,F$1,0),2)</f>
        <v>1.00</v>
      </c>
      <c r="G27" s="9" t="str">
        <f>FIXED(VLOOKUP($A27,Sheet1!$A:$R,G$1,0),2)</f>
        <v>0.41</v>
      </c>
      <c r="H27" s="3" t="str">
        <f>FIXED(VLOOKUP($A27,Sheet1!$A:$R,H$1,0),2)</f>
        <v>0.49</v>
      </c>
      <c r="I27" s="3" t="str">
        <f>FIXED(VLOOKUP($A27,Sheet1!$A:$R,I$1,0),2)</f>
        <v>0.00</v>
      </c>
      <c r="J27" s="13" t="str">
        <f>FIXED(VLOOKUP($A27,Sheet1!$A:$R,J$1,0),2)</f>
        <v>1.00</v>
      </c>
      <c r="K27" s="9" t="str">
        <f>FIXED(VLOOKUP($A27,Sheet1!$A:$R,K$1,0),2)</f>
        <v>0.45</v>
      </c>
      <c r="L27" s="3" t="str">
        <f>FIXED(VLOOKUP($A27,Sheet1!$A:$R,L$1,0),2)</f>
        <v>0.50</v>
      </c>
      <c r="M27" s="3" t="str">
        <f>FIXED(VLOOKUP($A27,Sheet1!$A:$R,M$1,0),2)</f>
        <v>0.00</v>
      </c>
      <c r="N27" s="13" t="str">
        <f>FIXED(VLOOKUP($A27,Sheet1!$A:$R,N$1,0),2)</f>
        <v>1.00</v>
      </c>
      <c r="O27" s="9" t="str">
        <f>FIXED(VLOOKUP($A27,Sheet3!$A:$R,O$1,0),2)</f>
        <v>0.41</v>
      </c>
      <c r="P27" s="3" t="str">
        <f>FIXED(VLOOKUP($A27,Sheet3!$A:$R,P$1,0),2)</f>
        <v>0.49</v>
      </c>
      <c r="Q27" s="3" t="str">
        <f>FIXED(VLOOKUP($A27,Sheet3!$A:$R,Q$1,0),2)</f>
        <v>0.00</v>
      </c>
      <c r="R27" s="3" t="str">
        <f>FIXED(VLOOKUP($A27,Sheet3!$A:$R,R$1,0),2)</f>
        <v>1.00</v>
      </c>
      <c r="S27" s="9" t="str">
        <f>FIXED(VLOOKUP($A27,Sheet3!$A:$R,S$1,0),2)</f>
        <v>0.39</v>
      </c>
      <c r="T27" s="3" t="str">
        <f>FIXED(VLOOKUP($A27,Sheet3!$A:$R,T$1,0),2)</f>
        <v>0.49</v>
      </c>
      <c r="U27" s="3" t="str">
        <f>FIXED(VLOOKUP($A27,Sheet3!$A:$R,U$1,0),2)</f>
        <v>0.00</v>
      </c>
      <c r="V27" s="13" t="str">
        <f>FIXED(VLOOKUP($A27,Sheet3!$A:$R,V$1,0),2)</f>
        <v>1.00</v>
      </c>
      <c r="W27" s="9" t="str">
        <f>FIXED(VLOOKUP($A27,Sheet3!$A:$R,W$1,0),2)</f>
        <v>0.43</v>
      </c>
      <c r="X27" s="3" t="str">
        <f>FIXED(VLOOKUP($A27,Sheet3!$A:$R,X$1,0),2)</f>
        <v>0.50</v>
      </c>
      <c r="Y27" s="3" t="str">
        <f>FIXED(VLOOKUP($A27,Sheet3!$A:$R,Y$1,0),2)</f>
        <v>0.00</v>
      </c>
      <c r="Z27" s="3" t="str">
        <f>FIXED(VLOOKUP($A27,Sheet3!$A:$R,Z$1,0),2)</f>
        <v>1.00</v>
      </c>
      <c r="AA27" s="9" t="str">
        <f>FIXED(VLOOKUP($A27,Sheet9!$A:$R,AA$1,0),2)</f>
        <v>0.39</v>
      </c>
      <c r="AB27" s="3" t="str">
        <f>FIXED(VLOOKUP($A27,Sheet9!$A:$R,AB$1,0),2)</f>
        <v>0.49</v>
      </c>
      <c r="AC27" s="3" t="str">
        <f>FIXED(VLOOKUP($A27,Sheet9!$A:$R,AC$1,0),2)</f>
        <v>0.00</v>
      </c>
      <c r="AD27" s="3" t="str">
        <f>FIXED(VLOOKUP($A27,Sheet9!$A:$R,AD$1,0),2)</f>
        <v>1.00</v>
      </c>
      <c r="AE27" s="9" t="str">
        <f>FIXED(VLOOKUP($A27,Sheet9!$A:$R,AE$1,0),2)</f>
        <v>0.39</v>
      </c>
      <c r="AF27" s="3" t="str">
        <f>FIXED(VLOOKUP($A27,Sheet9!$A:$R,AF$1,0),2)</f>
        <v>0.49</v>
      </c>
      <c r="AG27" s="3" t="str">
        <f>FIXED(VLOOKUP($A27,Sheet9!$A:$R,AG$1,0),2)</f>
        <v>0.00</v>
      </c>
      <c r="AH27" s="13" t="str">
        <f>FIXED(VLOOKUP($A27,Sheet9!$A:$R,AH$1,0),2)</f>
        <v>1.00</v>
      </c>
      <c r="AI27" s="9" t="str">
        <f>FIXED(VLOOKUP($A27,Sheet9!$A:$R,AI$1,0),2)</f>
        <v>0.40</v>
      </c>
      <c r="AJ27" s="3" t="str">
        <f>FIXED(VLOOKUP($A27,Sheet9!$A:$R,AJ$1,0),2)</f>
        <v>0.49</v>
      </c>
      <c r="AK27" s="3" t="e" vm="1">
        <f>FIXED(VLOOKUP($A27,Sheet3!$A:$R,AK$1,0),2)</f>
        <v>#VALUE!</v>
      </c>
      <c r="AL27" s="3" t="e" vm="1">
        <f>FIXED(VLOOKUP($A27,Sheet3!$A:$R,AL$1,0),2)</f>
        <v>#VALUE!</v>
      </c>
    </row>
    <row r="28" spans="1:38" x14ac:dyDescent="0.25">
      <c r="A28" t="s">
        <v>73</v>
      </c>
      <c r="B28" s="4" t="s">
        <v>150</v>
      </c>
      <c r="C28" s="9" t="str">
        <f>FIXED(VLOOKUP($A28,Sheet1!$A:$R,C$1,0),2)</f>
        <v>0.05</v>
      </c>
      <c r="D28" s="3" t="str">
        <f>FIXED(VLOOKUP($A28,Sheet1!$A:$R,D$1,0),2)</f>
        <v>0.21</v>
      </c>
      <c r="E28" s="3" t="str">
        <f>FIXED(VLOOKUP($A28,Sheet1!$A:$R,E$1,0),2)</f>
        <v>0.00</v>
      </c>
      <c r="F28" s="3" t="str">
        <f>FIXED(VLOOKUP($A28,Sheet1!$A:$R,F$1,0),2)</f>
        <v>1.00</v>
      </c>
      <c r="G28" s="9" t="str">
        <f>FIXED(VLOOKUP($A28,Sheet1!$A:$R,G$1,0),2)</f>
        <v>0.05</v>
      </c>
      <c r="H28" s="3" t="str">
        <f>FIXED(VLOOKUP($A28,Sheet1!$A:$R,H$1,0),2)</f>
        <v>0.21</v>
      </c>
      <c r="I28" s="3" t="str">
        <f>FIXED(VLOOKUP($A28,Sheet1!$A:$R,I$1,0),2)</f>
        <v>0.00</v>
      </c>
      <c r="J28" s="13" t="str">
        <f>FIXED(VLOOKUP($A28,Sheet1!$A:$R,J$1,0),2)</f>
        <v>1.00</v>
      </c>
      <c r="K28" s="9" t="str">
        <f>FIXED(VLOOKUP($A28,Sheet1!$A:$R,K$1,0),2)</f>
        <v>0.05</v>
      </c>
      <c r="L28" s="3" t="str">
        <f>FIXED(VLOOKUP($A28,Sheet1!$A:$R,L$1,0),2)</f>
        <v>0.21</v>
      </c>
      <c r="M28" s="3" t="str">
        <f>FIXED(VLOOKUP($A28,Sheet1!$A:$R,M$1,0),2)</f>
        <v>0.00</v>
      </c>
      <c r="N28" s="13" t="str">
        <f>FIXED(VLOOKUP($A28,Sheet1!$A:$R,N$1,0),2)</f>
        <v>1.00</v>
      </c>
      <c r="O28" s="9" t="str">
        <f>FIXED(VLOOKUP($A28,Sheet3!$A:$R,O$1,0),2)</f>
        <v>0.07</v>
      </c>
      <c r="P28" s="3" t="str">
        <f>FIXED(VLOOKUP($A28,Sheet3!$A:$R,P$1,0),2)</f>
        <v>0.26</v>
      </c>
      <c r="Q28" s="3" t="str">
        <f>FIXED(VLOOKUP($A28,Sheet3!$A:$R,Q$1,0),2)</f>
        <v>0.00</v>
      </c>
      <c r="R28" s="3" t="str">
        <f>FIXED(VLOOKUP($A28,Sheet3!$A:$R,R$1,0),2)</f>
        <v>1.00</v>
      </c>
      <c r="S28" s="9" t="str">
        <f>FIXED(VLOOKUP($A28,Sheet3!$A:$R,S$1,0),2)</f>
        <v>0.08</v>
      </c>
      <c r="T28" s="3" t="str">
        <f>FIXED(VLOOKUP($A28,Sheet3!$A:$R,T$1,0),2)</f>
        <v>0.27</v>
      </c>
      <c r="U28" s="3" t="str">
        <f>FIXED(VLOOKUP($A28,Sheet3!$A:$R,U$1,0),2)</f>
        <v>0.00</v>
      </c>
      <c r="V28" s="13" t="str">
        <f>FIXED(VLOOKUP($A28,Sheet3!$A:$R,V$1,0),2)</f>
        <v>1.00</v>
      </c>
      <c r="W28" s="9" t="str">
        <f>FIXED(VLOOKUP($A28,Sheet3!$A:$R,W$1,0),2)</f>
        <v>0.07</v>
      </c>
      <c r="X28" s="3" t="str">
        <f>FIXED(VLOOKUP($A28,Sheet3!$A:$R,X$1,0),2)</f>
        <v>0.25</v>
      </c>
      <c r="Y28" s="3" t="str">
        <f>FIXED(VLOOKUP($A28,Sheet3!$A:$R,Y$1,0),2)</f>
        <v>0.00</v>
      </c>
      <c r="Z28" s="3" t="str">
        <f>FIXED(VLOOKUP($A28,Sheet3!$A:$R,Z$1,0),2)</f>
        <v>1.00</v>
      </c>
      <c r="AA28" s="9" t="str">
        <f>FIXED(VLOOKUP($A28,Sheet9!$A:$R,AA$1,0),2)</f>
        <v>0.09</v>
      </c>
      <c r="AB28" s="3" t="str">
        <f>FIXED(VLOOKUP($A28,Sheet9!$A:$R,AB$1,0),2)</f>
        <v>0.28</v>
      </c>
      <c r="AC28" s="3" t="str">
        <f>FIXED(VLOOKUP($A28,Sheet9!$A:$R,AC$1,0),2)</f>
        <v>0.00</v>
      </c>
      <c r="AD28" s="3" t="str">
        <f>FIXED(VLOOKUP($A28,Sheet9!$A:$R,AD$1,0),2)</f>
        <v>1.00</v>
      </c>
      <c r="AE28" s="9" t="str">
        <f>FIXED(VLOOKUP($A28,Sheet9!$A:$R,AE$1,0),2)</f>
        <v>0.08</v>
      </c>
      <c r="AF28" s="3" t="str">
        <f>FIXED(VLOOKUP($A28,Sheet9!$A:$R,AF$1,0),2)</f>
        <v>0.27</v>
      </c>
      <c r="AG28" s="3" t="str">
        <f>FIXED(VLOOKUP($A28,Sheet9!$A:$R,AG$1,0),2)</f>
        <v>0.00</v>
      </c>
      <c r="AH28" s="13" t="str">
        <f>FIXED(VLOOKUP($A28,Sheet9!$A:$R,AH$1,0),2)</f>
        <v>1.00</v>
      </c>
      <c r="AI28" s="9" t="str">
        <f>FIXED(VLOOKUP($A28,Sheet9!$A:$R,AI$1,0),2)</f>
        <v>0.10</v>
      </c>
      <c r="AJ28" s="3" t="str">
        <f>FIXED(VLOOKUP($A28,Sheet9!$A:$R,AJ$1,0),2)</f>
        <v>0.30</v>
      </c>
      <c r="AK28" s="3" t="e" vm="1">
        <f>FIXED(VLOOKUP($A28,Sheet3!$A:$R,AK$1,0),2)</f>
        <v>#VALUE!</v>
      </c>
      <c r="AL28" s="3" t="e" vm="1">
        <f>FIXED(VLOOKUP($A28,Sheet3!$A:$R,AL$1,0),2)</f>
        <v>#VALUE!</v>
      </c>
    </row>
    <row r="29" spans="1:38" x14ac:dyDescent="0.25">
      <c r="A29" t="s">
        <v>22</v>
      </c>
      <c r="B29" s="4" t="s">
        <v>106</v>
      </c>
      <c r="C29" s="9" t="str">
        <f>FIXED(VLOOKUP($A29,Sheet1!$A:$R,C$1,0),2)</f>
        <v>0.04</v>
      </c>
      <c r="D29" s="3" t="str">
        <f>FIXED(VLOOKUP($A29,Sheet1!$A:$R,D$1,0),2)</f>
        <v>0.19</v>
      </c>
      <c r="E29" s="3" t="str">
        <f>FIXED(VLOOKUP($A29,Sheet1!$A:$R,E$1,0),2)</f>
        <v>0.00</v>
      </c>
      <c r="F29" s="3" t="str">
        <f>FIXED(VLOOKUP($A29,Sheet1!$A:$R,F$1,0),2)</f>
        <v>1.00</v>
      </c>
      <c r="G29" s="9" t="str">
        <f>FIXED(VLOOKUP($A29,Sheet1!$A:$R,G$1,0),2)</f>
        <v>0.04</v>
      </c>
      <c r="H29" s="3" t="str">
        <f>FIXED(VLOOKUP($A29,Sheet1!$A:$R,H$1,0),2)</f>
        <v>0.19</v>
      </c>
      <c r="I29" s="3" t="str">
        <f>FIXED(VLOOKUP($A29,Sheet1!$A:$R,I$1,0),2)</f>
        <v>0.00</v>
      </c>
      <c r="J29" s="13" t="str">
        <f>FIXED(VLOOKUP($A29,Sheet1!$A:$R,J$1,0),2)</f>
        <v>1.00</v>
      </c>
      <c r="K29" s="9" t="str">
        <f>FIXED(VLOOKUP($A29,Sheet1!$A:$R,K$1,0),2)</f>
        <v>0.04</v>
      </c>
      <c r="L29" s="3" t="str">
        <f>FIXED(VLOOKUP($A29,Sheet1!$A:$R,L$1,0),2)</f>
        <v>0.19</v>
      </c>
      <c r="M29" s="3" t="str">
        <f>FIXED(VLOOKUP($A29,Sheet1!$A:$R,M$1,0),2)</f>
        <v>0.00</v>
      </c>
      <c r="N29" s="13" t="str">
        <f>FIXED(VLOOKUP($A29,Sheet1!$A:$R,N$1,0),2)</f>
        <v>1.00</v>
      </c>
      <c r="O29" s="9" t="str">
        <f>FIXED(VLOOKUP($A29,Sheet3!$A:$R,O$1,0),2)</f>
        <v>0.05</v>
      </c>
      <c r="P29" s="3" t="str">
        <f>FIXED(VLOOKUP($A29,Sheet3!$A:$R,P$1,0),2)</f>
        <v>0.21</v>
      </c>
      <c r="Q29" s="3" t="str">
        <f>FIXED(VLOOKUP($A29,Sheet3!$A:$R,Q$1,0),2)</f>
        <v>0.00</v>
      </c>
      <c r="R29" s="3" t="str">
        <f>FIXED(VLOOKUP($A29,Sheet3!$A:$R,R$1,0),2)</f>
        <v>1.00</v>
      </c>
      <c r="S29" s="9" t="str">
        <f>FIXED(VLOOKUP($A29,Sheet3!$A:$R,S$1,0),2)</f>
        <v>0.05</v>
      </c>
      <c r="T29" s="3" t="str">
        <f>FIXED(VLOOKUP($A29,Sheet3!$A:$R,T$1,0),2)</f>
        <v>0.21</v>
      </c>
      <c r="U29" s="3" t="str">
        <f>FIXED(VLOOKUP($A29,Sheet3!$A:$R,U$1,0),2)</f>
        <v>0.00</v>
      </c>
      <c r="V29" s="13" t="str">
        <f>FIXED(VLOOKUP($A29,Sheet3!$A:$R,V$1,0),2)</f>
        <v>1.00</v>
      </c>
      <c r="W29" s="9" t="str">
        <f>FIXED(VLOOKUP($A29,Sheet3!$A:$R,W$1,0),2)</f>
        <v>0.05</v>
      </c>
      <c r="X29" s="3" t="str">
        <f>FIXED(VLOOKUP($A29,Sheet3!$A:$R,X$1,0),2)</f>
        <v>0.21</v>
      </c>
      <c r="Y29" s="3" t="str">
        <f>FIXED(VLOOKUP($A29,Sheet3!$A:$R,Y$1,0),2)</f>
        <v>0.00</v>
      </c>
      <c r="Z29" s="3" t="str">
        <f>FIXED(VLOOKUP($A29,Sheet3!$A:$R,Z$1,0),2)</f>
        <v>1.00</v>
      </c>
      <c r="AA29" s="9" t="str">
        <f>FIXED(VLOOKUP($A29,Sheet9!$A:$R,AA$1,0),2)</f>
        <v>0.05</v>
      </c>
      <c r="AB29" s="3" t="str">
        <f>FIXED(VLOOKUP($A29,Sheet9!$A:$R,AB$1,0),2)</f>
        <v>0.21</v>
      </c>
      <c r="AC29" s="3" t="str">
        <f>FIXED(VLOOKUP($A29,Sheet9!$A:$R,AC$1,0),2)</f>
        <v>0.00</v>
      </c>
      <c r="AD29" s="3" t="str">
        <f>FIXED(VLOOKUP($A29,Sheet9!$A:$R,AD$1,0),2)</f>
        <v>1.00</v>
      </c>
      <c r="AE29" s="9" t="str">
        <f>FIXED(VLOOKUP($A29,Sheet9!$A:$R,AE$1,0),2)</f>
        <v>0.05</v>
      </c>
      <c r="AF29" s="3" t="str">
        <f>FIXED(VLOOKUP($A29,Sheet9!$A:$R,AF$1,0),2)</f>
        <v>0.21</v>
      </c>
      <c r="AG29" s="3" t="str">
        <f>FIXED(VLOOKUP($A29,Sheet9!$A:$R,AG$1,0),2)</f>
        <v>0.00</v>
      </c>
      <c r="AH29" s="13" t="str">
        <f>FIXED(VLOOKUP($A29,Sheet9!$A:$R,AH$1,0),2)</f>
        <v>1.00</v>
      </c>
      <c r="AI29" s="9" t="str">
        <f>FIXED(VLOOKUP($A29,Sheet9!$A:$R,AI$1,0),2)</f>
        <v>0.05</v>
      </c>
      <c r="AJ29" s="3" t="str">
        <f>FIXED(VLOOKUP($A29,Sheet9!$A:$R,AJ$1,0),2)</f>
        <v>0.22</v>
      </c>
      <c r="AK29" s="3" t="e" vm="1">
        <f>FIXED(VLOOKUP($A29,Sheet3!$A:$R,AK$1,0),2)</f>
        <v>#VALUE!</v>
      </c>
      <c r="AL29" s="3" t="e" vm="1">
        <f>FIXED(VLOOKUP($A29,Sheet3!$A:$R,AL$1,0),2)</f>
        <v>#VALUE!</v>
      </c>
    </row>
    <row r="30" spans="1:38" x14ac:dyDescent="0.25">
      <c r="A30" t="s">
        <v>23</v>
      </c>
      <c r="B30" s="4" t="s">
        <v>107</v>
      </c>
      <c r="C30" s="9" t="str">
        <f>FIXED(VLOOKUP($A30,Sheet1!$A:$R,C$1,0),2)</f>
        <v>0.01</v>
      </c>
      <c r="D30" s="3" t="str">
        <f>FIXED(VLOOKUP($A30,Sheet1!$A:$R,D$1,0),2)</f>
        <v>0.09</v>
      </c>
      <c r="E30" s="3" t="str">
        <f>FIXED(VLOOKUP($A30,Sheet1!$A:$R,E$1,0),2)</f>
        <v>0.00</v>
      </c>
      <c r="F30" s="3" t="str">
        <f>FIXED(VLOOKUP($A30,Sheet1!$A:$R,F$1,0),2)</f>
        <v>1.00</v>
      </c>
      <c r="G30" s="9" t="str">
        <f>FIXED(VLOOKUP($A30,Sheet1!$A:$R,G$1,0),2)</f>
        <v>0.01</v>
      </c>
      <c r="H30" s="3" t="str">
        <f>FIXED(VLOOKUP($A30,Sheet1!$A:$R,H$1,0),2)</f>
        <v>0.09</v>
      </c>
      <c r="I30" s="3" t="str">
        <f>FIXED(VLOOKUP($A30,Sheet1!$A:$R,I$1,0),2)</f>
        <v>0.00</v>
      </c>
      <c r="J30" s="13" t="str">
        <f>FIXED(VLOOKUP($A30,Sheet1!$A:$R,J$1,0),2)</f>
        <v>1.00</v>
      </c>
      <c r="K30" s="9" t="str">
        <f>FIXED(VLOOKUP($A30,Sheet1!$A:$R,K$1,0),2)</f>
        <v>0.01</v>
      </c>
      <c r="L30" s="3" t="str">
        <f>FIXED(VLOOKUP($A30,Sheet1!$A:$R,L$1,0),2)</f>
        <v>0.08</v>
      </c>
      <c r="M30" s="3" t="str">
        <f>FIXED(VLOOKUP($A30,Sheet1!$A:$R,M$1,0),2)</f>
        <v>0.00</v>
      </c>
      <c r="N30" s="13" t="str">
        <f>FIXED(VLOOKUP($A30,Sheet1!$A:$R,N$1,0),2)</f>
        <v>1.00</v>
      </c>
      <c r="O30" s="9" t="str">
        <f>FIXED(VLOOKUP($A30,Sheet3!$A:$R,O$1,0),2)</f>
        <v>0.01</v>
      </c>
      <c r="P30" s="3" t="str">
        <f>FIXED(VLOOKUP($A30,Sheet3!$A:$R,P$1,0),2)</f>
        <v>0.11</v>
      </c>
      <c r="Q30" s="3" t="str">
        <f>FIXED(VLOOKUP($A30,Sheet3!$A:$R,Q$1,0),2)</f>
        <v>0.00</v>
      </c>
      <c r="R30" s="3" t="str">
        <f>FIXED(VLOOKUP($A30,Sheet3!$A:$R,R$1,0),2)</f>
        <v>1.00</v>
      </c>
      <c r="S30" s="9" t="str">
        <f>FIXED(VLOOKUP($A30,Sheet3!$A:$R,S$1,0),2)</f>
        <v>0.01</v>
      </c>
      <c r="T30" s="3" t="str">
        <f>FIXED(VLOOKUP($A30,Sheet3!$A:$R,T$1,0),2)</f>
        <v>0.12</v>
      </c>
      <c r="U30" s="3" t="str">
        <f>FIXED(VLOOKUP($A30,Sheet3!$A:$R,U$1,0),2)</f>
        <v>0.00</v>
      </c>
      <c r="V30" s="13" t="str">
        <f>FIXED(VLOOKUP($A30,Sheet3!$A:$R,V$1,0),2)</f>
        <v>1.00</v>
      </c>
      <c r="W30" s="9" t="str">
        <f>FIXED(VLOOKUP($A30,Sheet3!$A:$R,W$1,0),2)</f>
        <v>0.01</v>
      </c>
      <c r="X30" s="3" t="str">
        <f>FIXED(VLOOKUP($A30,Sheet3!$A:$R,X$1,0),2)</f>
        <v>0.11</v>
      </c>
      <c r="Y30" s="3" t="str">
        <f>FIXED(VLOOKUP($A30,Sheet3!$A:$R,Y$1,0),2)</f>
        <v>0.00</v>
      </c>
      <c r="Z30" s="3" t="str">
        <f>FIXED(VLOOKUP($A30,Sheet3!$A:$R,Z$1,0),2)</f>
        <v>1.00</v>
      </c>
      <c r="AA30" s="9" t="str">
        <f>FIXED(VLOOKUP($A30,Sheet9!$A:$R,AA$1,0),2)</f>
        <v>0.01</v>
      </c>
      <c r="AB30" s="3" t="str">
        <f>FIXED(VLOOKUP($A30,Sheet9!$A:$R,AB$1,0),2)</f>
        <v>0.11</v>
      </c>
      <c r="AC30" s="3" t="str">
        <f>FIXED(VLOOKUP($A30,Sheet9!$A:$R,AC$1,0),2)</f>
        <v>0.00</v>
      </c>
      <c r="AD30" s="3" t="str">
        <f>FIXED(VLOOKUP($A30,Sheet9!$A:$R,AD$1,0),2)</f>
        <v>1.00</v>
      </c>
      <c r="AE30" s="9" t="str">
        <f>FIXED(VLOOKUP($A30,Sheet9!$A:$R,AE$1,0),2)</f>
        <v>0.01</v>
      </c>
      <c r="AF30" s="3" t="str">
        <f>FIXED(VLOOKUP($A30,Sheet9!$A:$R,AF$1,0),2)</f>
        <v>0.11</v>
      </c>
      <c r="AG30" s="3" t="str">
        <f>FIXED(VLOOKUP($A30,Sheet9!$A:$R,AG$1,0),2)</f>
        <v>0.00</v>
      </c>
      <c r="AH30" s="13" t="str">
        <f>FIXED(VLOOKUP($A30,Sheet9!$A:$R,AH$1,0),2)</f>
        <v>1.00</v>
      </c>
      <c r="AI30" s="9" t="str">
        <f>FIXED(VLOOKUP($A30,Sheet9!$A:$R,AI$1,0),2)</f>
        <v>0.01</v>
      </c>
      <c r="AJ30" s="3" t="str">
        <f>FIXED(VLOOKUP($A30,Sheet9!$A:$R,AJ$1,0),2)</f>
        <v>0.10</v>
      </c>
      <c r="AK30" s="3" t="e" vm="1">
        <f>FIXED(VLOOKUP($A30,Sheet3!$A:$R,AK$1,0),2)</f>
        <v>#VALUE!</v>
      </c>
      <c r="AL30" s="3" t="e" vm="1">
        <f>FIXED(VLOOKUP($A30,Sheet3!$A:$R,AL$1,0),2)</f>
        <v>#VALUE!</v>
      </c>
    </row>
    <row r="31" spans="1:38" x14ac:dyDescent="0.25">
      <c r="A31" t="s">
        <v>24</v>
      </c>
      <c r="B31" s="4" t="s">
        <v>108</v>
      </c>
      <c r="C31" s="9" t="str">
        <f>FIXED(VLOOKUP($A31,Sheet1!$A:$R,C$1,0),2)</f>
        <v>0.09</v>
      </c>
      <c r="D31" s="3" t="str">
        <f>FIXED(VLOOKUP($A31,Sheet1!$A:$R,D$1,0),2)</f>
        <v>0.29</v>
      </c>
      <c r="E31" s="3" t="str">
        <f>FIXED(VLOOKUP($A31,Sheet1!$A:$R,E$1,0),2)</f>
        <v>0.00</v>
      </c>
      <c r="F31" s="3" t="str">
        <f>FIXED(VLOOKUP($A31,Sheet1!$A:$R,F$1,0),2)</f>
        <v>1.00</v>
      </c>
      <c r="G31" s="9" t="str">
        <f>FIXED(VLOOKUP($A31,Sheet1!$A:$R,G$1,0),2)</f>
        <v>0.09</v>
      </c>
      <c r="H31" s="3" t="str">
        <f>FIXED(VLOOKUP($A31,Sheet1!$A:$R,H$1,0),2)</f>
        <v>0.29</v>
      </c>
      <c r="I31" s="3" t="str">
        <f>FIXED(VLOOKUP($A31,Sheet1!$A:$R,I$1,0),2)</f>
        <v>0.00</v>
      </c>
      <c r="J31" s="13" t="str">
        <f>FIXED(VLOOKUP($A31,Sheet1!$A:$R,J$1,0),2)</f>
        <v>1.00</v>
      </c>
      <c r="K31" s="9" t="str">
        <f>FIXED(VLOOKUP($A31,Sheet1!$A:$R,K$1,0),2)</f>
        <v>0.09</v>
      </c>
      <c r="L31" s="3" t="str">
        <f>FIXED(VLOOKUP($A31,Sheet1!$A:$R,L$1,0),2)</f>
        <v>0.28</v>
      </c>
      <c r="M31" s="3" t="str">
        <f>FIXED(VLOOKUP($A31,Sheet1!$A:$R,M$1,0),2)</f>
        <v>0.00</v>
      </c>
      <c r="N31" s="13" t="str">
        <f>FIXED(VLOOKUP($A31,Sheet1!$A:$R,N$1,0),2)</f>
        <v>1.00</v>
      </c>
      <c r="O31" s="9" t="str">
        <f>FIXED(VLOOKUP($A31,Sheet3!$A:$R,O$1,0),2)</f>
        <v>0.02</v>
      </c>
      <c r="P31" s="3" t="str">
        <f>FIXED(VLOOKUP($A31,Sheet3!$A:$R,P$1,0),2)</f>
        <v>0.13</v>
      </c>
      <c r="Q31" s="3" t="str">
        <f>FIXED(VLOOKUP($A31,Sheet3!$A:$R,Q$1,0),2)</f>
        <v>0.00</v>
      </c>
      <c r="R31" s="3" t="str">
        <f>FIXED(VLOOKUP($A31,Sheet3!$A:$R,R$1,0),2)</f>
        <v>1.00</v>
      </c>
      <c r="S31" s="9" t="str">
        <f>FIXED(VLOOKUP($A31,Sheet3!$A:$R,S$1,0),2)</f>
        <v>0.00</v>
      </c>
      <c r="T31" s="3" t="str">
        <f>FIXED(VLOOKUP($A31,Sheet3!$A:$R,T$1,0),2)</f>
        <v>0.06</v>
      </c>
      <c r="U31" s="3" t="str">
        <f>FIXED(VLOOKUP($A31,Sheet3!$A:$R,U$1,0),2)</f>
        <v>0.00</v>
      </c>
      <c r="V31" s="13" t="str">
        <f>FIXED(VLOOKUP($A31,Sheet3!$A:$R,V$1,0),2)</f>
        <v>1.00</v>
      </c>
      <c r="W31" s="9" t="str">
        <f>FIXED(VLOOKUP($A31,Sheet3!$A:$R,W$1,0),2)</f>
        <v>0.03</v>
      </c>
      <c r="X31" s="3" t="str">
        <f>FIXED(VLOOKUP($A31,Sheet3!$A:$R,X$1,0),2)</f>
        <v>0.17</v>
      </c>
      <c r="Y31" s="3" t="str">
        <f>FIXED(VLOOKUP($A31,Sheet3!$A:$R,Y$1,0),2)</f>
        <v>0.00</v>
      </c>
      <c r="Z31" s="3" t="str">
        <f>FIXED(VLOOKUP($A31,Sheet3!$A:$R,Z$1,0),2)</f>
        <v>1.00</v>
      </c>
      <c r="AA31" s="9" t="str">
        <f>FIXED(VLOOKUP($A31,Sheet9!$A:$R,AA$1,0),2)</f>
        <v>0.02</v>
      </c>
      <c r="AB31" s="3" t="str">
        <f>FIXED(VLOOKUP($A31,Sheet9!$A:$R,AB$1,0),2)</f>
        <v>0.13</v>
      </c>
      <c r="AC31" s="3" t="str">
        <f>FIXED(VLOOKUP($A31,Sheet9!$A:$R,AC$1,0),2)</f>
        <v>0.00</v>
      </c>
      <c r="AD31" s="3" t="str">
        <f>FIXED(VLOOKUP($A31,Sheet9!$A:$R,AD$1,0),2)</f>
        <v>1.00</v>
      </c>
      <c r="AE31" s="9" t="str">
        <f>FIXED(VLOOKUP($A31,Sheet9!$A:$R,AE$1,0),2)</f>
        <v>0.03</v>
      </c>
      <c r="AF31" s="3" t="str">
        <f>FIXED(VLOOKUP($A31,Sheet9!$A:$R,AF$1,0),2)</f>
        <v>0.16</v>
      </c>
      <c r="AG31" s="3" t="str">
        <f>FIXED(VLOOKUP($A31,Sheet9!$A:$R,AG$1,0),2)</f>
        <v>0.00</v>
      </c>
      <c r="AH31" s="13" t="str">
        <f>FIXED(VLOOKUP($A31,Sheet9!$A:$R,AH$1,0),2)</f>
        <v>1.00</v>
      </c>
      <c r="AI31" s="9" t="str">
        <f>FIXED(VLOOKUP($A31,Sheet9!$A:$R,AI$1,0),2)</f>
        <v>0.00</v>
      </c>
      <c r="AJ31" s="3" t="str">
        <f>FIXED(VLOOKUP($A31,Sheet9!$A:$R,AJ$1,0),2)</f>
        <v>0.06</v>
      </c>
      <c r="AK31" s="3" t="e" vm="1">
        <f>FIXED(VLOOKUP($A31,Sheet3!$A:$R,AK$1,0),2)</f>
        <v>#VALUE!</v>
      </c>
      <c r="AL31" s="3" t="e" vm="1">
        <f>FIXED(VLOOKUP($A31,Sheet3!$A:$R,AL$1,0),2)</f>
        <v>#VALUE!</v>
      </c>
    </row>
    <row r="32" spans="1:38" x14ac:dyDescent="0.25">
      <c r="A32" t="s">
        <v>25</v>
      </c>
      <c r="B32" s="4" t="s">
        <v>109</v>
      </c>
      <c r="C32" s="9" t="str">
        <f>FIXED(VLOOKUP($A32,Sheet1!$A:$R,C$1,0),2)</f>
        <v>0.29</v>
      </c>
      <c r="D32" s="3" t="str">
        <f>FIXED(VLOOKUP($A32,Sheet1!$A:$R,D$1,0),2)</f>
        <v>0.45</v>
      </c>
      <c r="E32" s="3" t="str">
        <f>FIXED(VLOOKUP($A32,Sheet1!$A:$R,E$1,0),2)</f>
        <v>0.00</v>
      </c>
      <c r="F32" s="3" t="str">
        <f>FIXED(VLOOKUP($A32,Sheet1!$A:$R,F$1,0),2)</f>
        <v>1.00</v>
      </c>
      <c r="G32" s="9" t="str">
        <f>FIXED(VLOOKUP($A32,Sheet1!$A:$R,G$1,0),2)</f>
        <v>0.28</v>
      </c>
      <c r="H32" s="3" t="str">
        <f>FIXED(VLOOKUP($A32,Sheet1!$A:$R,H$1,0),2)</f>
        <v>0.45</v>
      </c>
      <c r="I32" s="3" t="str">
        <f>FIXED(VLOOKUP($A32,Sheet1!$A:$R,I$1,0),2)</f>
        <v>0.00</v>
      </c>
      <c r="J32" s="13" t="str">
        <f>FIXED(VLOOKUP($A32,Sheet1!$A:$R,J$1,0),2)</f>
        <v>1.00</v>
      </c>
      <c r="K32" s="9" t="str">
        <f>FIXED(VLOOKUP($A32,Sheet1!$A:$R,K$1,0),2)</f>
        <v>0.29</v>
      </c>
      <c r="L32" s="3" t="str">
        <f>FIXED(VLOOKUP($A32,Sheet1!$A:$R,L$1,0),2)</f>
        <v>0.46</v>
      </c>
      <c r="M32" s="3" t="str">
        <f>FIXED(VLOOKUP($A32,Sheet1!$A:$R,M$1,0),2)</f>
        <v>0.00</v>
      </c>
      <c r="N32" s="13" t="str">
        <f>FIXED(VLOOKUP($A32,Sheet1!$A:$R,N$1,0),2)</f>
        <v>1.00</v>
      </c>
      <c r="O32" s="9" t="str">
        <f>FIXED(VLOOKUP($A32,Sheet3!$A:$R,O$1,0),2)</f>
        <v>0.02</v>
      </c>
      <c r="P32" s="3" t="str">
        <f>FIXED(VLOOKUP($A32,Sheet3!$A:$R,P$1,0),2)</f>
        <v>0.15</v>
      </c>
      <c r="Q32" s="3" t="str">
        <f>FIXED(VLOOKUP($A32,Sheet3!$A:$R,Q$1,0),2)</f>
        <v>0.00</v>
      </c>
      <c r="R32" s="3" t="str">
        <f>FIXED(VLOOKUP($A32,Sheet3!$A:$R,R$1,0),2)</f>
        <v>1.00</v>
      </c>
      <c r="S32" s="9" t="str">
        <f>FIXED(VLOOKUP($A32,Sheet3!$A:$R,S$1,0),2)</f>
        <v>0.00</v>
      </c>
      <c r="T32" s="3" t="str">
        <f>FIXED(VLOOKUP($A32,Sheet3!$A:$R,T$1,0),2)</f>
        <v>0.03</v>
      </c>
      <c r="U32" s="3" t="str">
        <f>FIXED(VLOOKUP($A32,Sheet3!$A:$R,U$1,0),2)</f>
        <v>0.00</v>
      </c>
      <c r="V32" s="13" t="str">
        <f>FIXED(VLOOKUP($A32,Sheet3!$A:$R,V$1,0),2)</f>
        <v>1.00</v>
      </c>
      <c r="W32" s="9" t="str">
        <f>FIXED(VLOOKUP($A32,Sheet3!$A:$R,W$1,0),2)</f>
        <v>0.04</v>
      </c>
      <c r="X32" s="3" t="str">
        <f>FIXED(VLOOKUP($A32,Sheet3!$A:$R,X$1,0),2)</f>
        <v>0.20</v>
      </c>
      <c r="Y32" s="3" t="str">
        <f>FIXED(VLOOKUP($A32,Sheet3!$A:$R,Y$1,0),2)</f>
        <v>0.00</v>
      </c>
      <c r="Z32" s="3" t="str">
        <f>FIXED(VLOOKUP($A32,Sheet3!$A:$R,Z$1,0),2)</f>
        <v>1.00</v>
      </c>
      <c r="AA32" s="9" t="str">
        <f>FIXED(VLOOKUP($A32,Sheet9!$A:$R,AA$1,0),2)</f>
        <v>0.02</v>
      </c>
      <c r="AB32" s="3" t="str">
        <f>FIXED(VLOOKUP($A32,Sheet9!$A:$R,AB$1,0),2)</f>
        <v>0.15</v>
      </c>
      <c r="AC32" s="3" t="str">
        <f>FIXED(VLOOKUP($A32,Sheet9!$A:$R,AC$1,0),2)</f>
        <v>0.00</v>
      </c>
      <c r="AD32" s="3" t="str">
        <f>FIXED(VLOOKUP($A32,Sheet9!$A:$R,AD$1,0),2)</f>
        <v>1.00</v>
      </c>
      <c r="AE32" s="9" t="str">
        <f>FIXED(VLOOKUP($A32,Sheet9!$A:$R,AE$1,0),2)</f>
        <v>0.03</v>
      </c>
      <c r="AF32" s="3" t="str">
        <f>FIXED(VLOOKUP($A32,Sheet9!$A:$R,AF$1,0),2)</f>
        <v>0.18</v>
      </c>
      <c r="AG32" s="3" t="str">
        <f>FIXED(VLOOKUP($A32,Sheet9!$A:$R,AG$1,0),2)</f>
        <v>0.00</v>
      </c>
      <c r="AH32" s="13" t="str">
        <f>FIXED(VLOOKUP($A32,Sheet9!$A:$R,AH$1,0),2)</f>
        <v>1.00</v>
      </c>
      <c r="AI32" s="9" t="str">
        <f>FIXED(VLOOKUP($A32,Sheet9!$A:$R,AI$1,0),2)</f>
        <v>0.00</v>
      </c>
      <c r="AJ32" s="3" t="str">
        <f>FIXED(VLOOKUP($A32,Sheet9!$A:$R,AJ$1,0),2)</f>
        <v>0.04</v>
      </c>
      <c r="AK32" s="3" t="e" vm="1">
        <f>FIXED(VLOOKUP($A32,Sheet3!$A:$R,AK$1,0),2)</f>
        <v>#VALUE!</v>
      </c>
      <c r="AL32" s="3" t="e" vm="1">
        <f>FIXED(VLOOKUP($A32,Sheet3!$A:$R,AL$1,0),2)</f>
        <v>#VALUE!</v>
      </c>
    </row>
    <row r="33" spans="1:38" x14ac:dyDescent="0.25">
      <c r="A33" t="s">
        <v>26</v>
      </c>
      <c r="B33" s="4" t="s">
        <v>110</v>
      </c>
      <c r="C33" s="9" t="str">
        <f>FIXED(VLOOKUP($A33,Sheet1!$A:$R,C$1,0),2)</f>
        <v>0.17</v>
      </c>
      <c r="D33" s="3" t="str">
        <f>FIXED(VLOOKUP($A33,Sheet1!$A:$R,D$1,0),2)</f>
        <v>0.38</v>
      </c>
      <c r="E33" s="3" t="str">
        <f>FIXED(VLOOKUP($A33,Sheet1!$A:$R,E$1,0),2)</f>
        <v>0.00</v>
      </c>
      <c r="F33" s="3" t="str">
        <f>FIXED(VLOOKUP($A33,Sheet1!$A:$R,F$1,0),2)</f>
        <v>1.00</v>
      </c>
      <c r="G33" s="9" t="str">
        <f>FIXED(VLOOKUP($A33,Sheet1!$A:$R,G$1,0),2)</f>
        <v>0.18</v>
      </c>
      <c r="H33" s="3" t="str">
        <f>FIXED(VLOOKUP($A33,Sheet1!$A:$R,H$1,0),2)</f>
        <v>0.38</v>
      </c>
      <c r="I33" s="3" t="str">
        <f>FIXED(VLOOKUP($A33,Sheet1!$A:$R,I$1,0),2)</f>
        <v>0.00</v>
      </c>
      <c r="J33" s="13" t="str">
        <f>FIXED(VLOOKUP($A33,Sheet1!$A:$R,J$1,0),2)</f>
        <v>1.00</v>
      </c>
      <c r="K33" s="9" t="str">
        <f>FIXED(VLOOKUP($A33,Sheet1!$A:$R,K$1,0),2)</f>
        <v>0.17</v>
      </c>
      <c r="L33" s="3" t="str">
        <f>FIXED(VLOOKUP($A33,Sheet1!$A:$R,L$1,0),2)</f>
        <v>0.37</v>
      </c>
      <c r="M33" s="3" t="str">
        <f>FIXED(VLOOKUP($A33,Sheet1!$A:$R,M$1,0),2)</f>
        <v>0.00</v>
      </c>
      <c r="N33" s="13" t="str">
        <f>FIXED(VLOOKUP($A33,Sheet1!$A:$R,N$1,0),2)</f>
        <v>1.00</v>
      </c>
      <c r="O33" s="9" t="str">
        <f>FIXED(VLOOKUP($A33,Sheet3!$A:$R,O$1,0),2)</f>
        <v>0.03</v>
      </c>
      <c r="P33" s="3" t="str">
        <f>FIXED(VLOOKUP($A33,Sheet3!$A:$R,P$1,0),2)</f>
        <v>0.17</v>
      </c>
      <c r="Q33" s="3" t="str">
        <f>FIXED(VLOOKUP($A33,Sheet3!$A:$R,Q$1,0),2)</f>
        <v>0.00</v>
      </c>
      <c r="R33" s="3" t="str">
        <f>FIXED(VLOOKUP($A33,Sheet3!$A:$R,R$1,0),2)</f>
        <v>1.00</v>
      </c>
      <c r="S33" s="9" t="str">
        <f>FIXED(VLOOKUP($A33,Sheet3!$A:$R,S$1,0),2)</f>
        <v>0.01</v>
      </c>
      <c r="T33" s="3" t="str">
        <f>FIXED(VLOOKUP($A33,Sheet3!$A:$R,T$1,0),2)</f>
        <v>0.12</v>
      </c>
      <c r="U33" s="3" t="str">
        <f>FIXED(VLOOKUP($A33,Sheet3!$A:$R,U$1,0),2)</f>
        <v>0.00</v>
      </c>
      <c r="V33" s="13" t="str">
        <f>FIXED(VLOOKUP($A33,Sheet3!$A:$R,V$1,0),2)</f>
        <v>1.00</v>
      </c>
      <c r="W33" s="9" t="str">
        <f>FIXED(VLOOKUP($A33,Sheet3!$A:$R,W$1,0),2)</f>
        <v>0.05</v>
      </c>
      <c r="X33" s="3" t="str">
        <f>FIXED(VLOOKUP($A33,Sheet3!$A:$R,X$1,0),2)</f>
        <v>0.21</v>
      </c>
      <c r="Y33" s="3" t="str">
        <f>FIXED(VLOOKUP($A33,Sheet3!$A:$R,Y$1,0),2)</f>
        <v>0.00</v>
      </c>
      <c r="Z33" s="3" t="str">
        <f>FIXED(VLOOKUP($A33,Sheet3!$A:$R,Z$1,0),2)</f>
        <v>1.00</v>
      </c>
      <c r="AA33" s="9" t="str">
        <f>FIXED(VLOOKUP($A33,Sheet9!$A:$R,AA$1,0),2)</f>
        <v>0.03</v>
      </c>
      <c r="AB33" s="3" t="str">
        <f>FIXED(VLOOKUP($A33,Sheet9!$A:$R,AB$1,0),2)</f>
        <v>0.17</v>
      </c>
      <c r="AC33" s="3" t="str">
        <f>FIXED(VLOOKUP($A33,Sheet9!$A:$R,AC$1,0),2)</f>
        <v>0.00</v>
      </c>
      <c r="AD33" s="3" t="str">
        <f>FIXED(VLOOKUP($A33,Sheet9!$A:$R,AD$1,0),2)</f>
        <v>1.00</v>
      </c>
      <c r="AE33" s="9" t="str">
        <f>FIXED(VLOOKUP($A33,Sheet9!$A:$R,AE$1,0),2)</f>
        <v>0.04</v>
      </c>
      <c r="AF33" s="3" t="str">
        <f>FIXED(VLOOKUP($A33,Sheet9!$A:$R,AF$1,0),2)</f>
        <v>0.20</v>
      </c>
      <c r="AG33" s="3" t="str">
        <f>FIXED(VLOOKUP($A33,Sheet9!$A:$R,AG$1,0),2)</f>
        <v>0.00</v>
      </c>
      <c r="AH33" s="13" t="str">
        <f>FIXED(VLOOKUP($A33,Sheet9!$A:$R,AH$1,0),2)</f>
        <v>1.00</v>
      </c>
      <c r="AI33" s="9" t="str">
        <f>FIXED(VLOOKUP($A33,Sheet9!$A:$R,AI$1,0),2)</f>
        <v>0.01</v>
      </c>
      <c r="AJ33" s="3" t="str">
        <f>FIXED(VLOOKUP($A33,Sheet9!$A:$R,AJ$1,0),2)</f>
        <v>0.10</v>
      </c>
      <c r="AK33" s="3" t="e" vm="1">
        <f>FIXED(VLOOKUP($A33,Sheet3!$A:$R,AK$1,0),2)</f>
        <v>#VALUE!</v>
      </c>
      <c r="AL33" s="3" t="e" vm="1">
        <f>FIXED(VLOOKUP($A33,Sheet3!$A:$R,AL$1,0),2)</f>
        <v>#VALUE!</v>
      </c>
    </row>
    <row r="34" spans="1:38" x14ac:dyDescent="0.25">
      <c r="A34" t="s">
        <v>27</v>
      </c>
      <c r="B34" s="4" t="s">
        <v>111</v>
      </c>
      <c r="C34" s="9" t="str">
        <f>FIXED(VLOOKUP($A34,Sheet1!$A:$R,C$1,0),2)</f>
        <v>0.04</v>
      </c>
      <c r="D34" s="3" t="str">
        <f>FIXED(VLOOKUP($A34,Sheet1!$A:$R,D$1,0),2)</f>
        <v>0.18</v>
      </c>
      <c r="E34" s="3" t="str">
        <f>FIXED(VLOOKUP($A34,Sheet1!$A:$R,E$1,0),2)</f>
        <v>0.00</v>
      </c>
      <c r="F34" s="3" t="str">
        <f>FIXED(VLOOKUP($A34,Sheet1!$A:$R,F$1,0),2)</f>
        <v>1.00</v>
      </c>
      <c r="G34" s="9" t="str">
        <f>FIXED(VLOOKUP($A34,Sheet1!$A:$R,G$1,0),2)</f>
        <v>0.04</v>
      </c>
      <c r="H34" s="3" t="str">
        <f>FIXED(VLOOKUP($A34,Sheet1!$A:$R,H$1,0),2)</f>
        <v>0.19</v>
      </c>
      <c r="I34" s="3" t="str">
        <f>FIXED(VLOOKUP($A34,Sheet1!$A:$R,I$1,0),2)</f>
        <v>0.00</v>
      </c>
      <c r="J34" s="13" t="str">
        <f>FIXED(VLOOKUP($A34,Sheet1!$A:$R,J$1,0),2)</f>
        <v>1.00</v>
      </c>
      <c r="K34" s="9" t="str">
        <f>FIXED(VLOOKUP($A34,Sheet1!$A:$R,K$1,0),2)</f>
        <v>0.03</v>
      </c>
      <c r="L34" s="3" t="str">
        <f>FIXED(VLOOKUP($A34,Sheet1!$A:$R,L$1,0),2)</f>
        <v>0.18</v>
      </c>
      <c r="M34" s="3" t="str">
        <f>FIXED(VLOOKUP($A34,Sheet1!$A:$R,M$1,0),2)</f>
        <v>0.00</v>
      </c>
      <c r="N34" s="13" t="str">
        <f>FIXED(VLOOKUP($A34,Sheet1!$A:$R,N$1,0),2)</f>
        <v>1.00</v>
      </c>
      <c r="O34" s="9" t="str">
        <f>FIXED(VLOOKUP($A34,Sheet3!$A:$R,O$1,0),2)</f>
        <v>0.00</v>
      </c>
      <c r="P34" s="3" t="str">
        <f>FIXED(VLOOKUP($A34,Sheet3!$A:$R,P$1,0),2)</f>
        <v>0.03</v>
      </c>
      <c r="Q34" s="3" t="str">
        <f>FIXED(VLOOKUP($A34,Sheet3!$A:$R,Q$1,0),2)</f>
        <v>0.00</v>
      </c>
      <c r="R34" s="3" t="str">
        <f>FIXED(VLOOKUP($A34,Sheet3!$A:$R,R$1,0),2)</f>
        <v>1.00</v>
      </c>
      <c r="S34" s="9" t="str">
        <f>FIXED(VLOOKUP($A34,Sheet3!$A:$R,S$1,0),2)</f>
        <v>0.00</v>
      </c>
      <c r="T34" s="3" t="str">
        <f>FIXED(VLOOKUP($A34,Sheet3!$A:$R,T$1,0),2)</f>
        <v>0.01</v>
      </c>
      <c r="U34" s="3" t="str">
        <f>FIXED(VLOOKUP($A34,Sheet3!$A:$R,U$1,0),2)</f>
        <v>0.00</v>
      </c>
      <c r="V34" s="13" t="str">
        <f>FIXED(VLOOKUP($A34,Sheet3!$A:$R,V$1,0),2)</f>
        <v>1.00</v>
      </c>
      <c r="W34" s="9" t="str">
        <f>FIXED(VLOOKUP($A34,Sheet3!$A:$R,W$1,0),2)</f>
        <v>0.00</v>
      </c>
      <c r="X34" s="3" t="str">
        <f>FIXED(VLOOKUP($A34,Sheet3!$A:$R,X$1,0),2)</f>
        <v>0.04</v>
      </c>
      <c r="Y34" s="3" t="str">
        <f>FIXED(VLOOKUP($A34,Sheet3!$A:$R,Y$1,0),2)</f>
        <v>0.00</v>
      </c>
      <c r="Z34" s="3" t="str">
        <f>FIXED(VLOOKUP($A34,Sheet3!$A:$R,Z$1,0),2)</f>
        <v>1.00</v>
      </c>
      <c r="AA34" s="9" t="str">
        <f>FIXED(VLOOKUP($A34,Sheet9!$A:$R,AA$1,0),2)</f>
        <v>0.00</v>
      </c>
      <c r="AB34" s="3" t="str">
        <f>FIXED(VLOOKUP($A34,Sheet9!$A:$R,AB$1,0),2)</f>
        <v>0.03</v>
      </c>
      <c r="AC34" s="3" t="str">
        <f>FIXED(VLOOKUP($A34,Sheet9!$A:$R,AC$1,0),2)</f>
        <v>0.00</v>
      </c>
      <c r="AD34" s="3" t="str">
        <f>FIXED(VLOOKUP($A34,Sheet9!$A:$R,AD$1,0),2)</f>
        <v>1.00</v>
      </c>
      <c r="AE34" s="9" t="str">
        <f>FIXED(VLOOKUP($A34,Sheet9!$A:$R,AE$1,0),2)</f>
        <v>0.00</v>
      </c>
      <c r="AF34" s="3" t="str">
        <f>FIXED(VLOOKUP($A34,Sheet9!$A:$R,AF$1,0),2)</f>
        <v>0.04</v>
      </c>
      <c r="AG34" s="3" t="str">
        <f>FIXED(VLOOKUP($A34,Sheet9!$A:$R,AG$1,0),2)</f>
        <v>0.00</v>
      </c>
      <c r="AH34" s="13" t="str">
        <f>FIXED(VLOOKUP($A34,Sheet9!$A:$R,AH$1,0),2)</f>
        <v>1.00</v>
      </c>
      <c r="AI34" s="9" t="str">
        <f>FIXED(VLOOKUP($A34,Sheet9!$A:$R,AI$1,0),2)</f>
        <v>0.00</v>
      </c>
      <c r="AJ34" s="3" t="str">
        <f>FIXED(VLOOKUP($A34,Sheet9!$A:$R,AJ$1,0),2)</f>
        <v>0.00</v>
      </c>
      <c r="AK34" s="3" t="e" vm="1">
        <f>FIXED(VLOOKUP($A34,Sheet3!$A:$R,AK$1,0),2)</f>
        <v>#VALUE!</v>
      </c>
      <c r="AL34" s="3" t="e" vm="1">
        <f>FIXED(VLOOKUP($A34,Sheet3!$A:$R,AL$1,0),2)</f>
        <v>#VALUE!</v>
      </c>
    </row>
    <row r="35" spans="1:38" x14ac:dyDescent="0.25">
      <c r="A35" t="s">
        <v>28</v>
      </c>
      <c r="B35" s="4" t="s">
        <v>112</v>
      </c>
      <c r="C35" s="9" t="str">
        <f>FIXED(VLOOKUP($A35,Sheet1!$A:$R,C$1,0),2)</f>
        <v>0.42</v>
      </c>
      <c r="D35" s="3" t="str">
        <f>FIXED(VLOOKUP($A35,Sheet1!$A:$R,D$1,0),2)</f>
        <v>0.49</v>
      </c>
      <c r="E35" s="3" t="str">
        <f>FIXED(VLOOKUP($A35,Sheet1!$A:$R,E$1,0),2)</f>
        <v>0.00</v>
      </c>
      <c r="F35" s="3" t="str">
        <f>FIXED(VLOOKUP($A35,Sheet1!$A:$R,F$1,0),2)</f>
        <v>1.00</v>
      </c>
      <c r="G35" s="9" t="str">
        <f>FIXED(VLOOKUP($A35,Sheet1!$A:$R,G$1,0),2)</f>
        <v>0.42</v>
      </c>
      <c r="H35" s="3" t="str">
        <f>FIXED(VLOOKUP($A35,Sheet1!$A:$R,H$1,0),2)</f>
        <v>0.49</v>
      </c>
      <c r="I35" s="3" t="str">
        <f>FIXED(VLOOKUP($A35,Sheet1!$A:$R,I$1,0),2)</f>
        <v>0.00</v>
      </c>
      <c r="J35" s="13" t="str">
        <f>FIXED(VLOOKUP($A35,Sheet1!$A:$R,J$1,0),2)</f>
        <v>1.00</v>
      </c>
      <c r="K35" s="9" t="str">
        <f>FIXED(VLOOKUP($A35,Sheet1!$A:$R,K$1,0),2)</f>
        <v>0.42</v>
      </c>
      <c r="L35" s="3" t="str">
        <f>FIXED(VLOOKUP($A35,Sheet1!$A:$R,L$1,0),2)</f>
        <v>0.49</v>
      </c>
      <c r="M35" s="3" t="str">
        <f>FIXED(VLOOKUP($A35,Sheet1!$A:$R,M$1,0),2)</f>
        <v>0.00</v>
      </c>
      <c r="N35" s="13" t="str">
        <f>FIXED(VLOOKUP($A35,Sheet1!$A:$R,N$1,0),2)</f>
        <v>1.00</v>
      </c>
      <c r="O35" s="9" t="str">
        <f>FIXED(VLOOKUP($A35,Sheet3!$A:$R,O$1,0),2)</f>
        <v>0.87</v>
      </c>
      <c r="P35" s="3" t="str">
        <f>FIXED(VLOOKUP($A35,Sheet3!$A:$R,P$1,0),2)</f>
        <v>0.34</v>
      </c>
      <c r="Q35" s="3" t="str">
        <f>FIXED(VLOOKUP($A35,Sheet3!$A:$R,Q$1,0),2)</f>
        <v>0.00</v>
      </c>
      <c r="R35" s="3" t="str">
        <f>FIXED(VLOOKUP($A35,Sheet3!$A:$R,R$1,0),2)</f>
        <v>1.00</v>
      </c>
      <c r="S35" s="9" t="str">
        <f>FIXED(VLOOKUP($A35,Sheet3!$A:$R,S$1,0),2)</f>
        <v>0.92</v>
      </c>
      <c r="T35" s="3" t="str">
        <f>FIXED(VLOOKUP($A35,Sheet3!$A:$R,T$1,0),2)</f>
        <v>0.28</v>
      </c>
      <c r="U35" s="3" t="str">
        <f>FIXED(VLOOKUP($A35,Sheet3!$A:$R,U$1,0),2)</f>
        <v>0.00</v>
      </c>
      <c r="V35" s="13" t="str">
        <f>FIXED(VLOOKUP($A35,Sheet3!$A:$R,V$1,0),2)</f>
        <v>1.00</v>
      </c>
      <c r="W35" s="9" t="str">
        <f>FIXED(VLOOKUP($A35,Sheet3!$A:$R,W$1,0),2)</f>
        <v>0.82</v>
      </c>
      <c r="X35" s="3" t="str">
        <f>FIXED(VLOOKUP($A35,Sheet3!$A:$R,X$1,0),2)</f>
        <v>0.39</v>
      </c>
      <c r="Y35" s="3" t="str">
        <f>FIXED(VLOOKUP($A35,Sheet3!$A:$R,Y$1,0),2)</f>
        <v>0.00</v>
      </c>
      <c r="Z35" s="3" t="str">
        <f>FIXED(VLOOKUP($A35,Sheet3!$A:$R,Z$1,0),2)</f>
        <v>1.00</v>
      </c>
      <c r="AA35" s="9" t="str">
        <f>FIXED(VLOOKUP($A35,Sheet9!$A:$R,AA$1,0),2)</f>
        <v>0.87</v>
      </c>
      <c r="AB35" s="3" t="str">
        <f>FIXED(VLOOKUP($A35,Sheet9!$A:$R,AB$1,0),2)</f>
        <v>0.34</v>
      </c>
      <c r="AC35" s="3" t="str">
        <f>FIXED(VLOOKUP($A35,Sheet9!$A:$R,AC$1,0),2)</f>
        <v>0.00</v>
      </c>
      <c r="AD35" s="3" t="str">
        <f>FIXED(VLOOKUP($A35,Sheet9!$A:$R,AD$1,0),2)</f>
        <v>1.00</v>
      </c>
      <c r="AE35" s="9" t="str">
        <f>FIXED(VLOOKUP($A35,Sheet9!$A:$R,AE$1,0),2)</f>
        <v>0.84</v>
      </c>
      <c r="AF35" s="3" t="str">
        <f>FIXED(VLOOKUP($A35,Sheet9!$A:$R,AF$1,0),2)</f>
        <v>0.37</v>
      </c>
      <c r="AG35" s="3" t="str">
        <f>FIXED(VLOOKUP($A35,Sheet9!$A:$R,AG$1,0),2)</f>
        <v>0.00</v>
      </c>
      <c r="AH35" s="13" t="str">
        <f>FIXED(VLOOKUP($A35,Sheet9!$A:$R,AH$1,0),2)</f>
        <v>1.00</v>
      </c>
      <c r="AI35" s="9" t="str">
        <f>FIXED(VLOOKUP($A35,Sheet9!$A:$R,AI$1,0),2)</f>
        <v>0.92</v>
      </c>
      <c r="AJ35" s="3" t="str">
        <f>FIXED(VLOOKUP($A35,Sheet9!$A:$R,AJ$1,0),2)</f>
        <v>0.27</v>
      </c>
      <c r="AK35" s="3" t="e" vm="1">
        <f>FIXED(VLOOKUP($A35,Sheet3!$A:$R,AK$1,0),2)</f>
        <v>#VALUE!</v>
      </c>
      <c r="AL35" s="3" t="e" vm="1">
        <f>FIXED(VLOOKUP($A35,Sheet3!$A:$R,AL$1,0),2)</f>
        <v>#VALUE!</v>
      </c>
    </row>
    <row r="36" spans="1:38" x14ac:dyDescent="0.25">
      <c r="A36" t="s">
        <v>29</v>
      </c>
      <c r="B36" s="4" t="s">
        <v>113</v>
      </c>
      <c r="C36" s="9" t="str">
        <f>FIXED(VLOOKUP($A36,Sheet1!$A:$R,C$1,0),2)</f>
        <v>0.01</v>
      </c>
      <c r="D36" s="3" t="str">
        <f>FIXED(VLOOKUP($A36,Sheet1!$A:$R,D$1,0),2)</f>
        <v>0.09</v>
      </c>
      <c r="E36" s="3" t="str">
        <f>FIXED(VLOOKUP($A36,Sheet1!$A:$R,E$1,0),2)</f>
        <v>0.00</v>
      </c>
      <c r="F36" s="3" t="str">
        <f>FIXED(VLOOKUP($A36,Sheet1!$A:$R,F$1,0),2)</f>
        <v>1.00</v>
      </c>
      <c r="G36" s="9" t="str">
        <f>FIXED(VLOOKUP($A36,Sheet1!$A:$R,G$1,0),2)</f>
        <v>0.01</v>
      </c>
      <c r="H36" s="3" t="str">
        <f>FIXED(VLOOKUP($A36,Sheet1!$A:$R,H$1,0),2)</f>
        <v>0.09</v>
      </c>
      <c r="I36" s="3" t="str">
        <f>FIXED(VLOOKUP($A36,Sheet1!$A:$R,I$1,0),2)</f>
        <v>0.00</v>
      </c>
      <c r="J36" s="13" t="str">
        <f>FIXED(VLOOKUP($A36,Sheet1!$A:$R,J$1,0),2)</f>
        <v>1.00</v>
      </c>
      <c r="K36" s="9" t="str">
        <f>FIXED(VLOOKUP($A36,Sheet1!$A:$R,K$1,0),2)</f>
        <v>0.01</v>
      </c>
      <c r="L36" s="3" t="str">
        <f>FIXED(VLOOKUP($A36,Sheet1!$A:$R,L$1,0),2)</f>
        <v>0.09</v>
      </c>
      <c r="M36" s="3" t="str">
        <f>FIXED(VLOOKUP($A36,Sheet1!$A:$R,M$1,0),2)</f>
        <v>0.00</v>
      </c>
      <c r="N36" s="13" t="str">
        <f>FIXED(VLOOKUP($A36,Sheet1!$A:$R,N$1,0),2)</f>
        <v>1.00</v>
      </c>
      <c r="O36" s="9" t="str">
        <f>FIXED(VLOOKUP($A36,Sheet3!$A:$R,O$1,0),2)</f>
        <v>0.02</v>
      </c>
      <c r="P36" s="3" t="str">
        <f>FIXED(VLOOKUP($A36,Sheet3!$A:$R,P$1,0),2)</f>
        <v>0.13</v>
      </c>
      <c r="Q36" s="3" t="str">
        <f>FIXED(VLOOKUP($A36,Sheet3!$A:$R,Q$1,0),2)</f>
        <v>0.00</v>
      </c>
      <c r="R36" s="3" t="str">
        <f>FIXED(VLOOKUP($A36,Sheet3!$A:$R,R$1,0),2)</f>
        <v>1.00</v>
      </c>
      <c r="S36" s="9" t="str">
        <f>FIXED(VLOOKUP($A36,Sheet3!$A:$R,S$1,0),2)</f>
        <v>0.02</v>
      </c>
      <c r="T36" s="3" t="str">
        <f>FIXED(VLOOKUP($A36,Sheet3!$A:$R,T$1,0),2)</f>
        <v>0.13</v>
      </c>
      <c r="U36" s="3" t="str">
        <f>FIXED(VLOOKUP($A36,Sheet3!$A:$R,U$1,0),2)</f>
        <v>0.00</v>
      </c>
      <c r="V36" s="13" t="str">
        <f>FIXED(VLOOKUP($A36,Sheet3!$A:$R,V$1,0),2)</f>
        <v>1.00</v>
      </c>
      <c r="W36" s="9" t="str">
        <f>FIXED(VLOOKUP($A36,Sheet3!$A:$R,W$1,0),2)</f>
        <v>0.02</v>
      </c>
      <c r="X36" s="3" t="str">
        <f>FIXED(VLOOKUP($A36,Sheet3!$A:$R,X$1,0),2)</f>
        <v>0.12</v>
      </c>
      <c r="Y36" s="3" t="str">
        <f>FIXED(VLOOKUP($A36,Sheet3!$A:$R,Y$1,0),2)</f>
        <v>0.00</v>
      </c>
      <c r="Z36" s="3" t="str">
        <f>FIXED(VLOOKUP($A36,Sheet3!$A:$R,Z$1,0),2)</f>
        <v>1.00</v>
      </c>
      <c r="AA36" s="9" t="str">
        <f>FIXED(VLOOKUP($A36,Sheet9!$A:$R,AA$1,0),2)</f>
        <v>0.02</v>
      </c>
      <c r="AB36" s="3" t="str">
        <f>FIXED(VLOOKUP($A36,Sheet9!$A:$R,AB$1,0),2)</f>
        <v>0.13</v>
      </c>
      <c r="AC36" s="3" t="str">
        <f>FIXED(VLOOKUP($A36,Sheet9!$A:$R,AC$1,0),2)</f>
        <v>0.00</v>
      </c>
      <c r="AD36" s="3" t="str">
        <f>FIXED(VLOOKUP($A36,Sheet9!$A:$R,AD$1,0),2)</f>
        <v>1.00</v>
      </c>
      <c r="AE36" s="9" t="str">
        <f>FIXED(VLOOKUP($A36,Sheet9!$A:$R,AE$1,0),2)</f>
        <v>0.02</v>
      </c>
      <c r="AF36" s="3" t="str">
        <f>FIXED(VLOOKUP($A36,Sheet9!$A:$R,AF$1,0),2)</f>
        <v>0.13</v>
      </c>
      <c r="AG36" s="3" t="str">
        <f>FIXED(VLOOKUP($A36,Sheet9!$A:$R,AG$1,0),2)</f>
        <v>0.00</v>
      </c>
      <c r="AH36" s="13" t="str">
        <f>FIXED(VLOOKUP($A36,Sheet9!$A:$R,AH$1,0),2)</f>
        <v>1.00</v>
      </c>
      <c r="AI36" s="9" t="str">
        <f>FIXED(VLOOKUP($A36,Sheet9!$A:$R,AI$1,0),2)</f>
        <v>0.02</v>
      </c>
      <c r="AJ36" s="3" t="str">
        <f>FIXED(VLOOKUP($A36,Sheet9!$A:$R,AJ$1,0),2)</f>
        <v>0.13</v>
      </c>
      <c r="AK36" s="3" t="e" vm="1">
        <f>FIXED(VLOOKUP($A36,Sheet3!$A:$R,AK$1,0),2)</f>
        <v>#VALUE!</v>
      </c>
      <c r="AL36" s="3" t="e" vm="1">
        <f>FIXED(VLOOKUP($A36,Sheet3!$A:$R,AL$1,0),2)</f>
        <v>#VALUE!</v>
      </c>
    </row>
    <row r="37" spans="1:38" x14ac:dyDescent="0.25">
      <c r="A37" t="s">
        <v>30</v>
      </c>
      <c r="B37" s="4" t="s">
        <v>114</v>
      </c>
      <c r="C37" s="9" t="str">
        <f>FIXED(VLOOKUP($A37,Sheet1!$A:$R,C$1,0),2)</f>
        <v>0.02</v>
      </c>
      <c r="D37" s="3" t="str">
        <f>FIXED(VLOOKUP($A37,Sheet1!$A:$R,D$1,0),2)</f>
        <v>0.13</v>
      </c>
      <c r="E37" s="3" t="str">
        <f>FIXED(VLOOKUP($A37,Sheet1!$A:$R,E$1,0),2)</f>
        <v>0.00</v>
      </c>
      <c r="F37" s="3" t="str">
        <f>FIXED(VLOOKUP($A37,Sheet1!$A:$R,F$1,0),2)</f>
        <v>1.00</v>
      </c>
      <c r="G37" s="9" t="str">
        <f>FIXED(VLOOKUP($A37,Sheet1!$A:$R,G$1,0),2)</f>
        <v>0.02</v>
      </c>
      <c r="H37" s="3" t="str">
        <f>FIXED(VLOOKUP($A37,Sheet1!$A:$R,H$1,0),2)</f>
        <v>0.12</v>
      </c>
      <c r="I37" s="3" t="str">
        <f>FIXED(VLOOKUP($A37,Sheet1!$A:$R,I$1,0),2)</f>
        <v>0.00</v>
      </c>
      <c r="J37" s="13" t="str">
        <f>FIXED(VLOOKUP($A37,Sheet1!$A:$R,J$1,0),2)</f>
        <v>1.00</v>
      </c>
      <c r="K37" s="9" t="str">
        <f>FIXED(VLOOKUP($A37,Sheet1!$A:$R,K$1,0),2)</f>
        <v>0.02</v>
      </c>
      <c r="L37" s="3" t="str">
        <f>FIXED(VLOOKUP($A37,Sheet1!$A:$R,L$1,0),2)</f>
        <v>0.14</v>
      </c>
      <c r="M37" s="3" t="str">
        <f>FIXED(VLOOKUP($A37,Sheet1!$A:$R,M$1,0),2)</f>
        <v>0.00</v>
      </c>
      <c r="N37" s="13" t="str">
        <f>FIXED(VLOOKUP($A37,Sheet1!$A:$R,N$1,0),2)</f>
        <v>1.00</v>
      </c>
      <c r="O37" s="9" t="str">
        <f>FIXED(VLOOKUP($A37,Sheet3!$A:$R,O$1,0),2)</f>
        <v>0.04</v>
      </c>
      <c r="P37" s="3" t="str">
        <f>FIXED(VLOOKUP($A37,Sheet3!$A:$R,P$1,0),2)</f>
        <v>0.20</v>
      </c>
      <c r="Q37" s="3" t="str">
        <f>FIXED(VLOOKUP($A37,Sheet3!$A:$R,Q$1,0),2)</f>
        <v>0.00</v>
      </c>
      <c r="R37" s="3" t="str">
        <f>FIXED(VLOOKUP($A37,Sheet3!$A:$R,R$1,0),2)</f>
        <v>1.00</v>
      </c>
      <c r="S37" s="9" t="str">
        <f>FIXED(VLOOKUP($A37,Sheet3!$A:$R,S$1,0),2)</f>
        <v>0.04</v>
      </c>
      <c r="T37" s="3" t="str">
        <f>FIXED(VLOOKUP($A37,Sheet3!$A:$R,T$1,0),2)</f>
        <v>0.19</v>
      </c>
      <c r="U37" s="3" t="str">
        <f>FIXED(VLOOKUP($A37,Sheet3!$A:$R,U$1,0),2)</f>
        <v>0.00</v>
      </c>
      <c r="V37" s="13" t="str">
        <f>FIXED(VLOOKUP($A37,Sheet3!$A:$R,V$1,0),2)</f>
        <v>1.00</v>
      </c>
      <c r="W37" s="9" t="str">
        <f>FIXED(VLOOKUP($A37,Sheet3!$A:$R,W$1,0),2)</f>
        <v>0.05</v>
      </c>
      <c r="X37" s="3" t="str">
        <f>FIXED(VLOOKUP($A37,Sheet3!$A:$R,X$1,0),2)</f>
        <v>0.21</v>
      </c>
      <c r="Y37" s="3" t="str">
        <f>FIXED(VLOOKUP($A37,Sheet3!$A:$R,Y$1,0),2)</f>
        <v>0.00</v>
      </c>
      <c r="Z37" s="3" t="str">
        <f>FIXED(VLOOKUP($A37,Sheet3!$A:$R,Z$1,0),2)</f>
        <v>1.00</v>
      </c>
      <c r="AA37" s="9" t="str">
        <f>FIXED(VLOOKUP($A37,Sheet9!$A:$R,AA$1,0),2)</f>
        <v>0.04</v>
      </c>
      <c r="AB37" s="3" t="str">
        <f>FIXED(VLOOKUP($A37,Sheet9!$A:$R,AB$1,0),2)</f>
        <v>0.20</v>
      </c>
      <c r="AC37" s="3" t="str">
        <f>FIXED(VLOOKUP($A37,Sheet9!$A:$R,AC$1,0),2)</f>
        <v>0.00</v>
      </c>
      <c r="AD37" s="3" t="str">
        <f>FIXED(VLOOKUP($A37,Sheet9!$A:$R,AD$1,0),2)</f>
        <v>1.00</v>
      </c>
      <c r="AE37" s="9" t="str">
        <f>FIXED(VLOOKUP($A37,Sheet9!$A:$R,AE$1,0),2)</f>
        <v>0.03</v>
      </c>
      <c r="AF37" s="3" t="str">
        <f>FIXED(VLOOKUP($A37,Sheet9!$A:$R,AF$1,0),2)</f>
        <v>0.18</v>
      </c>
      <c r="AG37" s="3" t="str">
        <f>FIXED(VLOOKUP($A37,Sheet9!$A:$R,AG$1,0),2)</f>
        <v>0.00</v>
      </c>
      <c r="AH37" s="13" t="str">
        <f>FIXED(VLOOKUP($A37,Sheet9!$A:$R,AH$1,0),2)</f>
        <v>1.00</v>
      </c>
      <c r="AI37" s="9" t="str">
        <f>FIXED(VLOOKUP($A37,Sheet9!$A:$R,AI$1,0),2)</f>
        <v>0.05</v>
      </c>
      <c r="AJ37" s="3" t="str">
        <f>FIXED(VLOOKUP($A37,Sheet9!$A:$R,AJ$1,0),2)</f>
        <v>0.23</v>
      </c>
      <c r="AK37" s="3" t="e" vm="1">
        <f>FIXED(VLOOKUP($A37,Sheet3!$A:$R,AK$1,0),2)</f>
        <v>#VALUE!</v>
      </c>
      <c r="AL37" s="3" t="e" vm="1">
        <f>FIXED(VLOOKUP($A37,Sheet3!$A:$R,AL$1,0),2)</f>
        <v>#VALUE!</v>
      </c>
    </row>
    <row r="38" spans="1:38" x14ac:dyDescent="0.25">
      <c r="A38" t="s">
        <v>31</v>
      </c>
      <c r="B38" s="4" t="s">
        <v>115</v>
      </c>
      <c r="C38" s="9" t="str">
        <f>FIXED(VLOOKUP($A38,Sheet1!$A:$R,C$1,0),2)</f>
        <v>0.04</v>
      </c>
      <c r="D38" s="3" t="str">
        <f>FIXED(VLOOKUP($A38,Sheet1!$A:$R,D$1,0),2)</f>
        <v>0.21</v>
      </c>
      <c r="E38" s="3" t="str">
        <f>FIXED(VLOOKUP($A38,Sheet1!$A:$R,E$1,0),2)</f>
        <v>0.00</v>
      </c>
      <c r="F38" s="3" t="str">
        <f>FIXED(VLOOKUP($A38,Sheet1!$A:$R,F$1,0),2)</f>
        <v>1.00</v>
      </c>
      <c r="G38" s="9" t="str">
        <f>FIXED(VLOOKUP($A38,Sheet1!$A:$R,G$1,0),2)</f>
        <v>0.05</v>
      </c>
      <c r="H38" s="3" t="str">
        <f>FIXED(VLOOKUP($A38,Sheet1!$A:$R,H$1,0),2)</f>
        <v>0.21</v>
      </c>
      <c r="I38" s="3" t="str">
        <f>FIXED(VLOOKUP($A38,Sheet1!$A:$R,I$1,0),2)</f>
        <v>0.00</v>
      </c>
      <c r="J38" s="13" t="str">
        <f>FIXED(VLOOKUP($A38,Sheet1!$A:$R,J$1,0),2)</f>
        <v>1.00</v>
      </c>
      <c r="K38" s="9" t="str">
        <f>FIXED(VLOOKUP($A38,Sheet1!$A:$R,K$1,0),2)</f>
        <v>0.04</v>
      </c>
      <c r="L38" s="3" t="str">
        <f>FIXED(VLOOKUP($A38,Sheet1!$A:$R,L$1,0),2)</f>
        <v>0.20</v>
      </c>
      <c r="M38" s="3" t="str">
        <f>FIXED(VLOOKUP($A38,Sheet1!$A:$R,M$1,0),2)</f>
        <v>0.00</v>
      </c>
      <c r="N38" s="13" t="str">
        <f>FIXED(VLOOKUP($A38,Sheet1!$A:$R,N$1,0),2)</f>
        <v>1.00</v>
      </c>
      <c r="O38" s="9" t="str">
        <f>FIXED(VLOOKUP($A38,Sheet3!$A:$R,O$1,0),2)</f>
        <v>0.01</v>
      </c>
      <c r="P38" s="3" t="str">
        <f>FIXED(VLOOKUP($A38,Sheet3!$A:$R,P$1,0),2)</f>
        <v>0.10</v>
      </c>
      <c r="Q38" s="3" t="str">
        <f>FIXED(VLOOKUP($A38,Sheet3!$A:$R,Q$1,0),2)</f>
        <v>0.00</v>
      </c>
      <c r="R38" s="3" t="str">
        <f>FIXED(VLOOKUP($A38,Sheet3!$A:$R,R$1,0),2)</f>
        <v>1.00</v>
      </c>
      <c r="S38" s="9" t="str">
        <f>FIXED(VLOOKUP($A38,Sheet3!$A:$R,S$1,0),2)</f>
        <v>0.00</v>
      </c>
      <c r="T38" s="3" t="str">
        <f>FIXED(VLOOKUP($A38,Sheet3!$A:$R,T$1,0),2)</f>
        <v>0.05</v>
      </c>
      <c r="U38" s="3" t="str">
        <f>FIXED(VLOOKUP($A38,Sheet3!$A:$R,U$1,0),2)</f>
        <v>0.00</v>
      </c>
      <c r="V38" s="13" t="str">
        <f>FIXED(VLOOKUP($A38,Sheet3!$A:$R,V$1,0),2)</f>
        <v>1.00</v>
      </c>
      <c r="W38" s="9" t="str">
        <f>FIXED(VLOOKUP($A38,Sheet3!$A:$R,W$1,0),2)</f>
        <v>0.02</v>
      </c>
      <c r="X38" s="3" t="str">
        <f>FIXED(VLOOKUP($A38,Sheet3!$A:$R,X$1,0),2)</f>
        <v>0.12</v>
      </c>
      <c r="Y38" s="3" t="str">
        <f>FIXED(VLOOKUP($A38,Sheet3!$A:$R,Y$1,0),2)</f>
        <v>0.00</v>
      </c>
      <c r="Z38" s="3" t="str">
        <f>FIXED(VLOOKUP($A38,Sheet3!$A:$R,Z$1,0),2)</f>
        <v>1.00</v>
      </c>
      <c r="AA38" s="9" t="str">
        <f>FIXED(VLOOKUP($A38,Sheet9!$A:$R,AA$1,0),2)</f>
        <v>0.01</v>
      </c>
      <c r="AB38" s="3" t="str">
        <f>FIXED(VLOOKUP($A38,Sheet9!$A:$R,AB$1,0),2)</f>
        <v>0.10</v>
      </c>
      <c r="AC38" s="3" t="str">
        <f>FIXED(VLOOKUP($A38,Sheet9!$A:$R,AC$1,0),2)</f>
        <v>0.00</v>
      </c>
      <c r="AD38" s="3" t="str">
        <f>FIXED(VLOOKUP($A38,Sheet9!$A:$R,AD$1,0),2)</f>
        <v>1.00</v>
      </c>
      <c r="AE38" s="9" t="str">
        <f>FIXED(VLOOKUP($A38,Sheet9!$A:$R,AE$1,0),2)</f>
        <v>0.01</v>
      </c>
      <c r="AF38" s="3" t="str">
        <f>FIXED(VLOOKUP($A38,Sheet9!$A:$R,AF$1,0),2)</f>
        <v>0.11</v>
      </c>
      <c r="AG38" s="3" t="str">
        <f>FIXED(VLOOKUP($A38,Sheet9!$A:$R,AG$1,0),2)</f>
        <v>0.00</v>
      </c>
      <c r="AH38" s="13" t="str">
        <f>FIXED(VLOOKUP($A38,Sheet9!$A:$R,AH$1,0),2)</f>
        <v>1.00</v>
      </c>
      <c r="AI38" s="9" t="str">
        <f>FIXED(VLOOKUP($A38,Sheet9!$A:$R,AI$1,0),2)</f>
        <v>0.00</v>
      </c>
      <c r="AJ38" s="3" t="str">
        <f>FIXED(VLOOKUP($A38,Sheet9!$A:$R,AJ$1,0),2)</f>
        <v>0.05</v>
      </c>
      <c r="AK38" s="3" t="e" vm="1">
        <f>FIXED(VLOOKUP($A38,Sheet3!$A:$R,AK$1,0),2)</f>
        <v>#VALUE!</v>
      </c>
      <c r="AL38" s="3" t="e" vm="1">
        <f>FIXED(VLOOKUP($A38,Sheet3!$A:$R,AL$1,0),2)</f>
        <v>#VALUE!</v>
      </c>
    </row>
    <row r="39" spans="1:38" x14ac:dyDescent="0.25">
      <c r="A39" t="s">
        <v>62</v>
      </c>
      <c r="B39" s="4" t="s">
        <v>139</v>
      </c>
      <c r="C39" s="9" t="str">
        <f>FIXED(VLOOKUP($A39,Sheet1!$A:$R,C$1,0),2)</f>
        <v>0.45</v>
      </c>
      <c r="D39" s="3" t="str">
        <f>FIXED(VLOOKUP($A39,Sheet1!$A:$R,D$1,0),2)</f>
        <v>0.50</v>
      </c>
      <c r="E39" s="3" t="str">
        <f>FIXED(VLOOKUP($A39,Sheet1!$A:$R,E$1,0),2)</f>
        <v>0.00</v>
      </c>
      <c r="F39" s="3" t="str">
        <f>FIXED(VLOOKUP($A39,Sheet1!$A:$R,F$1,0),2)</f>
        <v>1.00</v>
      </c>
      <c r="G39" s="9" t="str">
        <f>FIXED(VLOOKUP($A39,Sheet1!$A:$R,G$1,0),2)</f>
        <v>0.45</v>
      </c>
      <c r="H39" s="3" t="str">
        <f>FIXED(VLOOKUP($A39,Sheet1!$A:$R,H$1,0),2)</f>
        <v>0.50</v>
      </c>
      <c r="I39" s="3" t="str">
        <f>FIXED(VLOOKUP($A39,Sheet1!$A:$R,I$1,0),2)</f>
        <v>0.00</v>
      </c>
      <c r="J39" s="13" t="str">
        <f>FIXED(VLOOKUP($A39,Sheet1!$A:$R,J$1,0),2)</f>
        <v>1.00</v>
      </c>
      <c r="K39" s="9" t="str">
        <f>FIXED(VLOOKUP($A39,Sheet1!$A:$R,K$1,0),2)</f>
        <v>0.46</v>
      </c>
      <c r="L39" s="3" t="str">
        <f>FIXED(VLOOKUP($A39,Sheet1!$A:$R,L$1,0),2)</f>
        <v>0.50</v>
      </c>
      <c r="M39" s="3" t="str">
        <f>FIXED(VLOOKUP($A39,Sheet1!$A:$R,M$1,0),2)</f>
        <v>0.00</v>
      </c>
      <c r="N39" s="13" t="str">
        <f>FIXED(VLOOKUP($A39,Sheet1!$A:$R,N$1,0),2)</f>
        <v>1.00</v>
      </c>
      <c r="O39" s="9" t="str">
        <f>FIXED(VLOOKUP($A39,Sheet3!$A:$R,O$1,0),2)</f>
        <v>0.88</v>
      </c>
      <c r="P39" s="3" t="str">
        <f>FIXED(VLOOKUP($A39,Sheet3!$A:$R,P$1,0),2)</f>
        <v>0.33</v>
      </c>
      <c r="Q39" s="3" t="str">
        <f>FIXED(VLOOKUP($A39,Sheet3!$A:$R,Q$1,0),2)</f>
        <v>0.00</v>
      </c>
      <c r="R39" s="3" t="str">
        <f>FIXED(VLOOKUP($A39,Sheet3!$A:$R,R$1,0),2)</f>
        <v>1.00</v>
      </c>
      <c r="S39" s="9" t="str">
        <f>FIXED(VLOOKUP($A39,Sheet3!$A:$R,S$1,0),2)</f>
        <v>0.93</v>
      </c>
      <c r="T39" s="3" t="str">
        <f>FIXED(VLOOKUP($A39,Sheet3!$A:$R,T$1,0),2)</f>
        <v>0.25</v>
      </c>
      <c r="U39" s="3" t="str">
        <f>FIXED(VLOOKUP($A39,Sheet3!$A:$R,U$1,0),2)</f>
        <v>0.00</v>
      </c>
      <c r="V39" s="13" t="str">
        <f>FIXED(VLOOKUP($A39,Sheet3!$A:$R,V$1,0),2)</f>
        <v>1.00</v>
      </c>
      <c r="W39" s="9" t="str">
        <f>FIXED(VLOOKUP($A39,Sheet3!$A:$R,W$1,0),2)</f>
        <v>0.83</v>
      </c>
      <c r="X39" s="3" t="str">
        <f>FIXED(VLOOKUP($A39,Sheet3!$A:$R,X$1,0),2)</f>
        <v>0.38</v>
      </c>
      <c r="Y39" s="3" t="str">
        <f>FIXED(VLOOKUP($A39,Sheet3!$A:$R,Y$1,0),2)</f>
        <v>0.00</v>
      </c>
      <c r="Z39" s="3" t="str">
        <f>FIXED(VLOOKUP($A39,Sheet3!$A:$R,Z$1,0),2)</f>
        <v>1.00</v>
      </c>
      <c r="AA39" s="9" t="str">
        <f>FIXED(VLOOKUP($A39,Sheet9!$A:$R,AA$1,0),2)</f>
        <v>0.88</v>
      </c>
      <c r="AB39" s="3" t="str">
        <f>FIXED(VLOOKUP($A39,Sheet9!$A:$R,AB$1,0),2)</f>
        <v>0.33</v>
      </c>
      <c r="AC39" s="3" t="str">
        <f>FIXED(VLOOKUP($A39,Sheet9!$A:$R,AC$1,0),2)</f>
        <v>0.00</v>
      </c>
      <c r="AD39" s="3" t="str">
        <f>FIXED(VLOOKUP($A39,Sheet9!$A:$R,AD$1,0),2)</f>
        <v>1.00</v>
      </c>
      <c r="AE39" s="9" t="str">
        <f>FIXED(VLOOKUP($A39,Sheet9!$A:$R,AE$1,0),2)</f>
        <v>0.85</v>
      </c>
      <c r="AF39" s="3" t="str">
        <f>FIXED(VLOOKUP($A39,Sheet9!$A:$R,AF$1,0),2)</f>
        <v>0.36</v>
      </c>
      <c r="AG39" s="3" t="str">
        <f>FIXED(VLOOKUP($A39,Sheet9!$A:$R,AG$1,0),2)</f>
        <v>0.00</v>
      </c>
      <c r="AH39" s="13" t="str">
        <f>FIXED(VLOOKUP($A39,Sheet9!$A:$R,AH$1,0),2)</f>
        <v>1.00</v>
      </c>
      <c r="AI39" s="9" t="str">
        <f>FIXED(VLOOKUP($A39,Sheet9!$A:$R,AI$1,0),2)</f>
        <v>0.93</v>
      </c>
      <c r="AJ39" s="3" t="str">
        <f>FIXED(VLOOKUP($A39,Sheet9!$A:$R,AJ$1,0),2)</f>
        <v>0.26</v>
      </c>
      <c r="AK39" s="3" t="e" vm="1">
        <f>FIXED(VLOOKUP($A39,Sheet3!$A:$R,AK$1,0),2)</f>
        <v>#VALUE!</v>
      </c>
      <c r="AL39" s="3" t="e" vm="1">
        <f>FIXED(VLOOKUP($A39,Sheet3!$A:$R,AL$1,0),2)</f>
        <v>#VALUE!</v>
      </c>
    </row>
    <row r="40" spans="1:38" x14ac:dyDescent="0.25">
      <c r="A40" t="s">
        <v>63</v>
      </c>
      <c r="B40" s="4" t="s">
        <v>146</v>
      </c>
      <c r="C40" s="9" t="str">
        <f>FIXED(VLOOKUP($A40,Sheet1!$A:$R,C$1,0),2)</f>
        <v>0.01</v>
      </c>
      <c r="D40" s="3" t="str">
        <f>FIXED(VLOOKUP($A40,Sheet1!$A:$R,D$1,0),2)</f>
        <v>0.09</v>
      </c>
      <c r="E40" s="3" t="str">
        <f>FIXED(VLOOKUP($A40,Sheet1!$A:$R,E$1,0),2)</f>
        <v>0.00</v>
      </c>
      <c r="F40" s="3" t="str">
        <f>FIXED(VLOOKUP($A40,Sheet1!$A:$R,F$1,0),2)</f>
        <v>1.00</v>
      </c>
      <c r="G40" s="9" t="str">
        <f>FIXED(VLOOKUP($A40,Sheet1!$A:$R,G$1,0),2)</f>
        <v>0.01</v>
      </c>
      <c r="H40" s="3" t="str">
        <f>FIXED(VLOOKUP($A40,Sheet1!$A:$R,H$1,0),2)</f>
        <v>0.09</v>
      </c>
      <c r="I40" s="3" t="str">
        <f>FIXED(VLOOKUP($A40,Sheet1!$A:$R,I$1,0),2)</f>
        <v>0.00</v>
      </c>
      <c r="J40" s="13" t="str">
        <f>FIXED(VLOOKUP($A40,Sheet1!$A:$R,J$1,0),2)</f>
        <v>1.00</v>
      </c>
      <c r="K40" s="9" t="str">
        <f>FIXED(VLOOKUP($A40,Sheet1!$A:$R,K$1,0),2)</f>
        <v>0.01</v>
      </c>
      <c r="L40" s="3" t="str">
        <f>FIXED(VLOOKUP($A40,Sheet1!$A:$R,L$1,0),2)</f>
        <v>0.09</v>
      </c>
      <c r="M40" s="3" t="str">
        <f>FIXED(VLOOKUP($A40,Sheet1!$A:$R,M$1,0),2)</f>
        <v>0.00</v>
      </c>
      <c r="N40" s="13" t="str">
        <f>FIXED(VLOOKUP($A40,Sheet1!$A:$R,N$1,0),2)</f>
        <v>1.00</v>
      </c>
      <c r="O40" s="9" t="str">
        <f>FIXED(VLOOKUP($A40,Sheet3!$A:$R,O$1,0),2)</f>
        <v>0.02</v>
      </c>
      <c r="P40" s="3" t="str">
        <f>FIXED(VLOOKUP($A40,Sheet3!$A:$R,P$1,0),2)</f>
        <v>0.13</v>
      </c>
      <c r="Q40" s="3" t="str">
        <f>FIXED(VLOOKUP($A40,Sheet3!$A:$R,Q$1,0),2)</f>
        <v>0.00</v>
      </c>
      <c r="R40" s="3" t="str">
        <f>FIXED(VLOOKUP($A40,Sheet3!$A:$R,R$1,0),2)</f>
        <v>1.00</v>
      </c>
      <c r="S40" s="9" t="str">
        <f>FIXED(VLOOKUP($A40,Sheet3!$A:$R,S$1,0),2)</f>
        <v>0.02</v>
      </c>
      <c r="T40" s="3" t="str">
        <f>FIXED(VLOOKUP($A40,Sheet3!$A:$R,T$1,0),2)</f>
        <v>0.14</v>
      </c>
      <c r="U40" s="3" t="str">
        <f>FIXED(VLOOKUP($A40,Sheet3!$A:$R,U$1,0),2)</f>
        <v>0.00</v>
      </c>
      <c r="V40" s="13" t="str">
        <f>FIXED(VLOOKUP($A40,Sheet3!$A:$R,V$1,0),2)</f>
        <v>1.00</v>
      </c>
      <c r="W40" s="9" t="str">
        <f>FIXED(VLOOKUP($A40,Sheet3!$A:$R,W$1,0),2)</f>
        <v>0.02</v>
      </c>
      <c r="X40" s="3" t="str">
        <f>FIXED(VLOOKUP($A40,Sheet3!$A:$R,X$1,0),2)</f>
        <v>0.13</v>
      </c>
      <c r="Y40" s="3" t="str">
        <f>FIXED(VLOOKUP($A40,Sheet3!$A:$R,Y$1,0),2)</f>
        <v>0.00</v>
      </c>
      <c r="Z40" s="3" t="str">
        <f>FIXED(VLOOKUP($A40,Sheet3!$A:$R,Z$1,0),2)</f>
        <v>1.00</v>
      </c>
      <c r="AA40" s="9" t="str">
        <f>FIXED(VLOOKUP($A40,Sheet9!$A:$R,AA$1,0),2)</f>
        <v>0.02</v>
      </c>
      <c r="AB40" s="3" t="str">
        <f>FIXED(VLOOKUP($A40,Sheet9!$A:$R,AB$1,0),2)</f>
        <v>0.13</v>
      </c>
      <c r="AC40" s="3" t="str">
        <f>FIXED(VLOOKUP($A40,Sheet9!$A:$R,AC$1,0),2)</f>
        <v>0.00</v>
      </c>
      <c r="AD40" s="3" t="str">
        <f>FIXED(VLOOKUP($A40,Sheet9!$A:$R,AD$1,0),2)</f>
        <v>1.00</v>
      </c>
      <c r="AE40" s="9" t="str">
        <f>FIXED(VLOOKUP($A40,Sheet9!$A:$R,AE$1,0),2)</f>
        <v>0.02</v>
      </c>
      <c r="AF40" s="3" t="str">
        <f>FIXED(VLOOKUP($A40,Sheet9!$A:$R,AF$1,0),2)</f>
        <v>0.13</v>
      </c>
      <c r="AG40" s="3" t="str">
        <f>FIXED(VLOOKUP($A40,Sheet9!$A:$R,AG$1,0),2)</f>
        <v>0.00</v>
      </c>
      <c r="AH40" s="13" t="str">
        <f>FIXED(VLOOKUP($A40,Sheet9!$A:$R,AH$1,0),2)</f>
        <v>1.00</v>
      </c>
      <c r="AI40" s="9" t="str">
        <f>FIXED(VLOOKUP($A40,Sheet9!$A:$R,AI$1,0),2)</f>
        <v>0.02</v>
      </c>
      <c r="AJ40" s="3" t="str">
        <f>FIXED(VLOOKUP($A40,Sheet9!$A:$R,AJ$1,0),2)</f>
        <v>0.13</v>
      </c>
      <c r="AK40" s="3" t="e" vm="1">
        <f>FIXED(VLOOKUP($A40,Sheet3!$A:$R,AK$1,0),2)</f>
        <v>#VALUE!</v>
      </c>
      <c r="AL40" s="3" t="e" vm="1">
        <f>FIXED(VLOOKUP($A40,Sheet3!$A:$R,AL$1,0),2)</f>
        <v>#VALUE!</v>
      </c>
    </row>
    <row r="41" spans="1:38" x14ac:dyDescent="0.25">
      <c r="A41" t="s">
        <v>64</v>
      </c>
      <c r="B41" s="4" t="s">
        <v>140</v>
      </c>
      <c r="C41" s="9" t="str">
        <f>FIXED(VLOOKUP($A41,Sheet1!$A:$R,C$1,0),2)</f>
        <v>0.03</v>
      </c>
      <c r="D41" s="3" t="str">
        <f>FIXED(VLOOKUP($A41,Sheet1!$A:$R,D$1,0),2)</f>
        <v>0.17</v>
      </c>
      <c r="E41" s="3" t="str">
        <f>FIXED(VLOOKUP($A41,Sheet1!$A:$R,E$1,0),2)</f>
        <v>0.00</v>
      </c>
      <c r="F41" s="3" t="str">
        <f>FIXED(VLOOKUP($A41,Sheet1!$A:$R,F$1,0),2)</f>
        <v>1.00</v>
      </c>
      <c r="G41" s="9" t="str">
        <f>FIXED(VLOOKUP($A41,Sheet1!$A:$R,G$1,0),2)</f>
        <v>0.03</v>
      </c>
      <c r="H41" s="3" t="str">
        <f>FIXED(VLOOKUP($A41,Sheet1!$A:$R,H$1,0),2)</f>
        <v>0.16</v>
      </c>
      <c r="I41" s="3" t="str">
        <f>FIXED(VLOOKUP($A41,Sheet1!$A:$R,I$1,0),2)</f>
        <v>0.00</v>
      </c>
      <c r="J41" s="13" t="str">
        <f>FIXED(VLOOKUP($A41,Sheet1!$A:$R,J$1,0),2)</f>
        <v>1.00</v>
      </c>
      <c r="K41" s="9" t="str">
        <f>FIXED(VLOOKUP($A41,Sheet1!$A:$R,K$1,0),2)</f>
        <v>0.03</v>
      </c>
      <c r="L41" s="3" t="str">
        <f>FIXED(VLOOKUP($A41,Sheet1!$A:$R,L$1,0),2)</f>
        <v>0.17</v>
      </c>
      <c r="M41" s="3" t="str">
        <f>FIXED(VLOOKUP($A41,Sheet1!$A:$R,M$1,0),2)</f>
        <v>0.00</v>
      </c>
      <c r="N41" s="13" t="str">
        <f>FIXED(VLOOKUP($A41,Sheet1!$A:$R,N$1,0),2)</f>
        <v>1.00</v>
      </c>
      <c r="O41" s="9" t="str">
        <f>FIXED(VLOOKUP($A41,Sheet3!$A:$R,O$1,0),2)</f>
        <v>0.00</v>
      </c>
      <c r="P41" s="3" t="str">
        <f>FIXED(VLOOKUP($A41,Sheet3!$A:$R,P$1,0),2)</f>
        <v>0.05</v>
      </c>
      <c r="Q41" s="3" t="str">
        <f>FIXED(VLOOKUP($A41,Sheet3!$A:$R,Q$1,0),2)</f>
        <v>0.00</v>
      </c>
      <c r="R41" s="3" t="str">
        <f>FIXED(VLOOKUP($A41,Sheet3!$A:$R,R$1,0),2)</f>
        <v>1.00</v>
      </c>
      <c r="S41" s="9" t="str">
        <f>FIXED(VLOOKUP($A41,Sheet3!$A:$R,S$1,0),2)</f>
        <v>0.00</v>
      </c>
      <c r="T41" s="3" t="str">
        <f>FIXED(VLOOKUP($A41,Sheet3!$A:$R,T$1,0),2)</f>
        <v>0.01</v>
      </c>
      <c r="U41" s="3" t="str">
        <f>FIXED(VLOOKUP($A41,Sheet3!$A:$R,U$1,0),2)</f>
        <v>0.00</v>
      </c>
      <c r="V41" s="13" t="str">
        <f>FIXED(VLOOKUP($A41,Sheet3!$A:$R,V$1,0),2)</f>
        <v>1.00</v>
      </c>
      <c r="W41" s="9" t="str">
        <f>FIXED(VLOOKUP($A41,Sheet3!$A:$R,W$1,0),2)</f>
        <v>0.01</v>
      </c>
      <c r="X41" s="3" t="str">
        <f>FIXED(VLOOKUP($A41,Sheet3!$A:$R,X$1,0),2)</f>
        <v>0.07</v>
      </c>
      <c r="Y41" s="3" t="str">
        <f>FIXED(VLOOKUP($A41,Sheet3!$A:$R,Y$1,0),2)</f>
        <v>0.00</v>
      </c>
      <c r="Z41" s="3" t="str">
        <f>FIXED(VLOOKUP($A41,Sheet3!$A:$R,Z$1,0),2)</f>
        <v>1.00</v>
      </c>
      <c r="AA41" s="9" t="str">
        <f>FIXED(VLOOKUP($A41,Sheet9!$A:$R,AA$1,0),2)</f>
        <v>0.00</v>
      </c>
      <c r="AB41" s="3" t="str">
        <f>FIXED(VLOOKUP($A41,Sheet9!$A:$R,AB$1,0),2)</f>
        <v>0.05</v>
      </c>
      <c r="AC41" s="3" t="str">
        <f>FIXED(VLOOKUP($A41,Sheet9!$A:$R,AC$1,0),2)</f>
        <v>0.00</v>
      </c>
      <c r="AD41" s="3" t="str">
        <f>FIXED(VLOOKUP($A41,Sheet9!$A:$R,AD$1,0),2)</f>
        <v>1.00</v>
      </c>
      <c r="AE41" s="9" t="str">
        <f>FIXED(VLOOKUP($A41,Sheet9!$A:$R,AE$1,0),2)</f>
        <v>0.00</v>
      </c>
      <c r="AF41" s="3" t="str">
        <f>FIXED(VLOOKUP($A41,Sheet9!$A:$R,AF$1,0),2)</f>
        <v>0.06</v>
      </c>
      <c r="AG41" s="3" t="str">
        <f>FIXED(VLOOKUP($A41,Sheet9!$A:$R,AG$1,0),2)</f>
        <v>0.00</v>
      </c>
      <c r="AH41" s="13" t="str">
        <f>FIXED(VLOOKUP($A41,Sheet9!$A:$R,AH$1,0),2)</f>
        <v>1.00</v>
      </c>
      <c r="AI41" s="9" t="str">
        <f>FIXED(VLOOKUP($A41,Sheet9!$A:$R,AI$1,0),2)</f>
        <v>0.00</v>
      </c>
      <c r="AJ41" s="3" t="str">
        <f>FIXED(VLOOKUP($A41,Sheet9!$A:$R,AJ$1,0),2)</f>
        <v>0.02</v>
      </c>
      <c r="AK41" s="3" t="e" vm="1">
        <f>FIXED(VLOOKUP($A41,Sheet3!$A:$R,AK$1,0),2)</f>
        <v>#VALUE!</v>
      </c>
      <c r="AL41" s="3" t="e" vm="1">
        <f>FIXED(VLOOKUP($A41,Sheet3!$A:$R,AL$1,0),2)</f>
        <v>#VALUE!</v>
      </c>
    </row>
    <row r="42" spans="1:38" x14ac:dyDescent="0.25">
      <c r="A42" t="s">
        <v>65</v>
      </c>
      <c r="B42" s="4" t="s">
        <v>141</v>
      </c>
      <c r="C42" s="9" t="str">
        <f>FIXED(VLOOKUP($A42,Sheet1!$A:$R,C$1,0),2)</f>
        <v>0.16</v>
      </c>
      <c r="D42" s="3" t="str">
        <f>FIXED(VLOOKUP($A42,Sheet1!$A:$R,D$1,0),2)</f>
        <v>0.37</v>
      </c>
      <c r="E42" s="3" t="str">
        <f>FIXED(VLOOKUP($A42,Sheet1!$A:$R,E$1,0),2)</f>
        <v>0.00</v>
      </c>
      <c r="F42" s="3" t="str">
        <f>FIXED(VLOOKUP($A42,Sheet1!$A:$R,F$1,0),2)</f>
        <v>1.00</v>
      </c>
      <c r="G42" s="9" t="str">
        <f>FIXED(VLOOKUP($A42,Sheet1!$A:$R,G$1,0),2)</f>
        <v>0.16</v>
      </c>
      <c r="H42" s="3" t="str">
        <f>FIXED(VLOOKUP($A42,Sheet1!$A:$R,H$1,0),2)</f>
        <v>0.37</v>
      </c>
      <c r="I42" s="3" t="str">
        <f>FIXED(VLOOKUP($A42,Sheet1!$A:$R,I$1,0),2)</f>
        <v>0.00</v>
      </c>
      <c r="J42" s="13" t="str">
        <f>FIXED(VLOOKUP($A42,Sheet1!$A:$R,J$1,0),2)</f>
        <v>1.00</v>
      </c>
      <c r="K42" s="9" t="str">
        <f>FIXED(VLOOKUP($A42,Sheet1!$A:$R,K$1,0),2)</f>
        <v>0.15</v>
      </c>
      <c r="L42" s="3" t="str">
        <f>FIXED(VLOOKUP($A42,Sheet1!$A:$R,L$1,0),2)</f>
        <v>0.36</v>
      </c>
      <c r="M42" s="3" t="str">
        <f>FIXED(VLOOKUP($A42,Sheet1!$A:$R,M$1,0),2)</f>
        <v>0.00</v>
      </c>
      <c r="N42" s="13" t="str">
        <f>FIXED(VLOOKUP($A42,Sheet1!$A:$R,N$1,0),2)</f>
        <v>1.00</v>
      </c>
      <c r="O42" s="9" t="str">
        <f>FIXED(VLOOKUP($A42,Sheet3!$A:$R,O$1,0),2)</f>
        <v>0.04</v>
      </c>
      <c r="P42" s="3" t="str">
        <f>FIXED(VLOOKUP($A42,Sheet3!$A:$R,P$1,0),2)</f>
        <v>0.20</v>
      </c>
      <c r="Q42" s="3" t="str">
        <f>FIXED(VLOOKUP($A42,Sheet3!$A:$R,Q$1,0),2)</f>
        <v>0.00</v>
      </c>
      <c r="R42" s="3" t="str">
        <f>FIXED(VLOOKUP($A42,Sheet3!$A:$R,R$1,0),2)</f>
        <v>1.00</v>
      </c>
      <c r="S42" s="9" t="str">
        <f>FIXED(VLOOKUP($A42,Sheet3!$A:$R,S$1,0),2)</f>
        <v>0.02</v>
      </c>
      <c r="T42" s="3" t="str">
        <f>FIXED(VLOOKUP($A42,Sheet3!$A:$R,T$1,0),2)</f>
        <v>0.14</v>
      </c>
      <c r="U42" s="3" t="str">
        <f>FIXED(VLOOKUP($A42,Sheet3!$A:$R,U$1,0),2)</f>
        <v>0.00</v>
      </c>
      <c r="V42" s="13" t="str">
        <f>FIXED(VLOOKUP($A42,Sheet3!$A:$R,V$1,0),2)</f>
        <v>1.00</v>
      </c>
      <c r="W42" s="9" t="str">
        <f>FIXED(VLOOKUP($A42,Sheet3!$A:$R,W$1,0),2)</f>
        <v>0.06</v>
      </c>
      <c r="X42" s="3" t="str">
        <f>FIXED(VLOOKUP($A42,Sheet3!$A:$R,X$1,0),2)</f>
        <v>0.24</v>
      </c>
      <c r="Y42" s="3" t="str">
        <f>FIXED(VLOOKUP($A42,Sheet3!$A:$R,Y$1,0),2)</f>
        <v>0.00</v>
      </c>
      <c r="Z42" s="3" t="str">
        <f>FIXED(VLOOKUP($A42,Sheet3!$A:$R,Z$1,0),2)</f>
        <v>1.00</v>
      </c>
      <c r="AA42" s="9" t="str">
        <f>FIXED(VLOOKUP($A42,Sheet9!$A:$R,AA$1,0),2)</f>
        <v>0.04</v>
      </c>
      <c r="AB42" s="3" t="str">
        <f>FIXED(VLOOKUP($A42,Sheet9!$A:$R,AB$1,0),2)</f>
        <v>0.20</v>
      </c>
      <c r="AC42" s="3" t="str">
        <f>FIXED(VLOOKUP($A42,Sheet9!$A:$R,AC$1,0),2)</f>
        <v>0.00</v>
      </c>
      <c r="AD42" s="3" t="str">
        <f>FIXED(VLOOKUP($A42,Sheet9!$A:$R,AD$1,0),2)</f>
        <v>1.00</v>
      </c>
      <c r="AE42" s="9" t="str">
        <f>FIXED(VLOOKUP($A42,Sheet9!$A:$R,AE$1,0),2)</f>
        <v>0.06</v>
      </c>
      <c r="AF42" s="3" t="str">
        <f>FIXED(VLOOKUP($A42,Sheet9!$A:$R,AF$1,0),2)</f>
        <v>0.23</v>
      </c>
      <c r="AG42" s="3" t="str">
        <f>FIXED(VLOOKUP($A42,Sheet9!$A:$R,AG$1,0),2)</f>
        <v>0.00</v>
      </c>
      <c r="AH42" s="13" t="str">
        <f>FIXED(VLOOKUP($A42,Sheet9!$A:$R,AH$1,0),2)</f>
        <v>1.00</v>
      </c>
      <c r="AI42" s="9" t="str">
        <f>FIXED(VLOOKUP($A42,Sheet9!$A:$R,AI$1,0),2)</f>
        <v>0.02</v>
      </c>
      <c r="AJ42" s="3" t="str">
        <f>FIXED(VLOOKUP($A42,Sheet9!$A:$R,AJ$1,0),2)</f>
        <v>0.14</v>
      </c>
      <c r="AK42" s="3" t="e" vm="1">
        <f>FIXED(VLOOKUP($A42,Sheet3!$A:$R,AK$1,0),2)</f>
        <v>#VALUE!</v>
      </c>
      <c r="AL42" s="3" t="e" vm="1">
        <f>FIXED(VLOOKUP($A42,Sheet3!$A:$R,AL$1,0),2)</f>
        <v>#VALUE!</v>
      </c>
    </row>
    <row r="43" spans="1:38" x14ac:dyDescent="0.25">
      <c r="A43" t="s">
        <v>66</v>
      </c>
      <c r="B43" s="4" t="s">
        <v>142</v>
      </c>
      <c r="C43" s="9" t="str">
        <f>FIXED(VLOOKUP($A43,Sheet1!$A:$R,C$1,0),2)</f>
        <v>0.16</v>
      </c>
      <c r="D43" s="3" t="str">
        <f>FIXED(VLOOKUP($A43,Sheet1!$A:$R,D$1,0),2)</f>
        <v>0.37</v>
      </c>
      <c r="E43" s="3" t="str">
        <f>FIXED(VLOOKUP($A43,Sheet1!$A:$R,E$1,0),2)</f>
        <v>0.00</v>
      </c>
      <c r="F43" s="3" t="str">
        <f>FIXED(VLOOKUP($A43,Sheet1!$A:$R,F$1,0),2)</f>
        <v>1.00</v>
      </c>
      <c r="G43" s="9" t="str">
        <f>FIXED(VLOOKUP($A43,Sheet1!$A:$R,G$1,0),2)</f>
        <v>0.16</v>
      </c>
      <c r="H43" s="3" t="str">
        <f>FIXED(VLOOKUP($A43,Sheet1!$A:$R,H$1,0),2)</f>
        <v>0.36</v>
      </c>
      <c r="I43" s="3" t="str">
        <f>FIXED(VLOOKUP($A43,Sheet1!$A:$R,I$1,0),2)</f>
        <v>0.00</v>
      </c>
      <c r="J43" s="13" t="str">
        <f>FIXED(VLOOKUP($A43,Sheet1!$A:$R,J$1,0),2)</f>
        <v>1.00</v>
      </c>
      <c r="K43" s="9" t="str">
        <f>FIXED(VLOOKUP($A43,Sheet1!$A:$R,K$1,0),2)</f>
        <v>0.17</v>
      </c>
      <c r="L43" s="3" t="str">
        <f>FIXED(VLOOKUP($A43,Sheet1!$A:$R,L$1,0),2)</f>
        <v>0.38</v>
      </c>
      <c r="M43" s="3" t="str">
        <f>FIXED(VLOOKUP($A43,Sheet1!$A:$R,M$1,0),2)</f>
        <v>0.00</v>
      </c>
      <c r="N43" s="13" t="str">
        <f>FIXED(VLOOKUP($A43,Sheet1!$A:$R,N$1,0),2)</f>
        <v>1.00</v>
      </c>
      <c r="O43" s="9" t="str">
        <f>FIXED(VLOOKUP($A43,Sheet3!$A:$R,O$1,0),2)</f>
        <v>0.04</v>
      </c>
      <c r="P43" s="3" t="str">
        <f>FIXED(VLOOKUP($A43,Sheet3!$A:$R,P$1,0),2)</f>
        <v>0.18</v>
      </c>
      <c r="Q43" s="3" t="str">
        <f>FIXED(VLOOKUP($A43,Sheet3!$A:$R,Q$1,0),2)</f>
        <v>0.00</v>
      </c>
      <c r="R43" s="3" t="str">
        <f>FIXED(VLOOKUP($A43,Sheet3!$A:$R,R$1,0),2)</f>
        <v>1.00</v>
      </c>
      <c r="S43" s="9" t="str">
        <f>FIXED(VLOOKUP($A43,Sheet3!$A:$R,S$1,0),2)</f>
        <v>0.01</v>
      </c>
      <c r="T43" s="3" t="str">
        <f>FIXED(VLOOKUP($A43,Sheet3!$A:$R,T$1,0),2)</f>
        <v>0.12</v>
      </c>
      <c r="U43" s="3" t="str">
        <f>FIXED(VLOOKUP($A43,Sheet3!$A:$R,U$1,0),2)</f>
        <v>0.00</v>
      </c>
      <c r="V43" s="13" t="str">
        <f>FIXED(VLOOKUP($A43,Sheet3!$A:$R,V$1,0),2)</f>
        <v>1.00</v>
      </c>
      <c r="W43" s="9" t="str">
        <f>FIXED(VLOOKUP($A43,Sheet3!$A:$R,W$1,0),2)</f>
        <v>0.06</v>
      </c>
      <c r="X43" s="3" t="str">
        <f>FIXED(VLOOKUP($A43,Sheet3!$A:$R,X$1,0),2)</f>
        <v>0.23</v>
      </c>
      <c r="Y43" s="3" t="str">
        <f>FIXED(VLOOKUP($A43,Sheet3!$A:$R,Y$1,0),2)</f>
        <v>0.00</v>
      </c>
      <c r="Z43" s="3" t="str">
        <f>FIXED(VLOOKUP($A43,Sheet3!$A:$R,Z$1,0),2)</f>
        <v>1.00</v>
      </c>
      <c r="AA43" s="9" t="str">
        <f>FIXED(VLOOKUP($A43,Sheet9!$A:$R,AA$1,0),2)</f>
        <v>0.04</v>
      </c>
      <c r="AB43" s="3" t="str">
        <f>FIXED(VLOOKUP($A43,Sheet9!$A:$R,AB$1,0),2)</f>
        <v>0.18</v>
      </c>
      <c r="AC43" s="3" t="str">
        <f>FIXED(VLOOKUP($A43,Sheet9!$A:$R,AC$1,0),2)</f>
        <v>0.00</v>
      </c>
      <c r="AD43" s="3" t="str">
        <f>FIXED(VLOOKUP($A43,Sheet9!$A:$R,AD$1,0),2)</f>
        <v>1.00</v>
      </c>
      <c r="AE43" s="9" t="str">
        <f>FIXED(VLOOKUP($A43,Sheet9!$A:$R,AE$1,0),2)</f>
        <v>0.05</v>
      </c>
      <c r="AF43" s="3" t="str">
        <f>FIXED(VLOOKUP($A43,Sheet9!$A:$R,AF$1,0),2)</f>
        <v>0.21</v>
      </c>
      <c r="AG43" s="3" t="str">
        <f>FIXED(VLOOKUP($A43,Sheet9!$A:$R,AG$1,0),2)</f>
        <v>0.00</v>
      </c>
      <c r="AH43" s="13" t="str">
        <f>FIXED(VLOOKUP($A43,Sheet9!$A:$R,AH$1,0),2)</f>
        <v>1.00</v>
      </c>
      <c r="AI43" s="9" t="str">
        <f>FIXED(VLOOKUP($A43,Sheet9!$A:$R,AI$1,0),2)</f>
        <v>0.02</v>
      </c>
      <c r="AJ43" s="3" t="str">
        <f>FIXED(VLOOKUP($A43,Sheet9!$A:$R,AJ$1,0),2)</f>
        <v>0.13</v>
      </c>
      <c r="AK43" s="3" t="e" vm="1">
        <f>FIXED(VLOOKUP($A43,Sheet3!$A:$R,AK$1,0),2)</f>
        <v>#VALUE!</v>
      </c>
      <c r="AL43" s="3" t="e" vm="1">
        <f>FIXED(VLOOKUP($A43,Sheet3!$A:$R,AL$1,0),2)</f>
        <v>#VALUE!</v>
      </c>
    </row>
    <row r="44" spans="1:38" x14ac:dyDescent="0.25">
      <c r="A44" t="s">
        <v>67</v>
      </c>
      <c r="B44" s="4" t="s">
        <v>143</v>
      </c>
      <c r="C44" s="9" t="str">
        <f>FIXED(VLOOKUP($A44,Sheet1!$A:$R,C$1,0),2)</f>
        <v>0.04</v>
      </c>
      <c r="D44" s="3" t="str">
        <f>FIXED(VLOOKUP($A44,Sheet1!$A:$R,D$1,0),2)</f>
        <v>0.19</v>
      </c>
      <c r="E44" s="3" t="str">
        <f>FIXED(VLOOKUP($A44,Sheet1!$A:$R,E$1,0),2)</f>
        <v>0.00</v>
      </c>
      <c r="F44" s="3" t="str">
        <f>FIXED(VLOOKUP($A44,Sheet1!$A:$R,F$1,0),2)</f>
        <v>1.00</v>
      </c>
      <c r="G44" s="9" t="str">
        <f>FIXED(VLOOKUP($A44,Sheet1!$A:$R,G$1,0),2)</f>
        <v>0.04</v>
      </c>
      <c r="H44" s="3" t="str">
        <f>FIXED(VLOOKUP($A44,Sheet1!$A:$R,H$1,0),2)</f>
        <v>0.19</v>
      </c>
      <c r="I44" s="3" t="str">
        <f>FIXED(VLOOKUP($A44,Sheet1!$A:$R,I$1,0),2)</f>
        <v>0.00</v>
      </c>
      <c r="J44" s="13" t="str">
        <f>FIXED(VLOOKUP($A44,Sheet1!$A:$R,J$1,0),2)</f>
        <v>1.00</v>
      </c>
      <c r="K44" s="9" t="str">
        <f>FIXED(VLOOKUP($A44,Sheet1!$A:$R,K$1,0),2)</f>
        <v>0.04</v>
      </c>
      <c r="L44" s="3" t="str">
        <f>FIXED(VLOOKUP($A44,Sheet1!$A:$R,L$1,0),2)</f>
        <v>0.19</v>
      </c>
      <c r="M44" s="3" t="str">
        <f>FIXED(VLOOKUP($A44,Sheet1!$A:$R,M$1,0),2)</f>
        <v>0.00</v>
      </c>
      <c r="N44" s="13" t="str">
        <f>FIXED(VLOOKUP($A44,Sheet1!$A:$R,N$1,0),2)</f>
        <v>1.00</v>
      </c>
      <c r="O44" s="9" t="str">
        <f>FIXED(VLOOKUP($A44,Sheet3!$A:$R,O$1,0),2)</f>
        <v>0.00</v>
      </c>
      <c r="P44" s="3" t="str">
        <f>FIXED(VLOOKUP($A44,Sheet3!$A:$R,P$1,0),2)</f>
        <v>0.05</v>
      </c>
      <c r="Q44" s="3" t="str">
        <f>FIXED(VLOOKUP($A44,Sheet3!$A:$R,Q$1,0),2)</f>
        <v>0.00</v>
      </c>
      <c r="R44" s="3" t="str">
        <f>FIXED(VLOOKUP($A44,Sheet3!$A:$R,R$1,0),2)</f>
        <v>1.00</v>
      </c>
      <c r="S44" s="9" t="str">
        <f>FIXED(VLOOKUP($A44,Sheet3!$A:$R,S$1,0),2)</f>
        <v>0.00</v>
      </c>
      <c r="T44" s="3" t="str">
        <f>FIXED(VLOOKUP($A44,Sheet3!$A:$R,T$1,0),2)</f>
        <v>0.02</v>
      </c>
      <c r="U44" s="3" t="str">
        <f>FIXED(VLOOKUP($A44,Sheet3!$A:$R,U$1,0),2)</f>
        <v>0.00</v>
      </c>
      <c r="V44" s="13" t="str">
        <f>FIXED(VLOOKUP($A44,Sheet3!$A:$R,V$1,0),2)</f>
        <v>1.00</v>
      </c>
      <c r="W44" s="9" t="str">
        <f>FIXED(VLOOKUP($A44,Sheet3!$A:$R,W$1,0),2)</f>
        <v>0.00</v>
      </c>
      <c r="X44" s="3" t="str">
        <f>FIXED(VLOOKUP($A44,Sheet3!$A:$R,X$1,0),2)</f>
        <v>0.07</v>
      </c>
      <c r="Y44" s="3" t="str">
        <f>FIXED(VLOOKUP($A44,Sheet3!$A:$R,Y$1,0),2)</f>
        <v>0.00</v>
      </c>
      <c r="Z44" s="3" t="str">
        <f>FIXED(VLOOKUP($A44,Sheet3!$A:$R,Z$1,0),2)</f>
        <v>1.00</v>
      </c>
      <c r="AA44" s="9" t="str">
        <f>FIXED(VLOOKUP($A44,Sheet9!$A:$R,AA$1,0),2)</f>
        <v>0.00</v>
      </c>
      <c r="AB44" s="3" t="str">
        <f>FIXED(VLOOKUP($A44,Sheet9!$A:$R,AB$1,0),2)</f>
        <v>0.05</v>
      </c>
      <c r="AC44" s="3" t="str">
        <f>FIXED(VLOOKUP($A44,Sheet9!$A:$R,AC$1,0),2)</f>
        <v>0.00</v>
      </c>
      <c r="AD44" s="3" t="str">
        <f>FIXED(VLOOKUP($A44,Sheet9!$A:$R,AD$1,0),2)</f>
        <v>1.00</v>
      </c>
      <c r="AE44" s="9" t="str">
        <f>FIXED(VLOOKUP($A44,Sheet9!$A:$R,AE$1,0),2)</f>
        <v>0.00</v>
      </c>
      <c r="AF44" s="3" t="str">
        <f>FIXED(VLOOKUP($A44,Sheet9!$A:$R,AF$1,0),2)</f>
        <v>0.06</v>
      </c>
      <c r="AG44" s="3" t="str">
        <f>FIXED(VLOOKUP($A44,Sheet9!$A:$R,AG$1,0),2)</f>
        <v>0.00</v>
      </c>
      <c r="AH44" s="13" t="str">
        <f>FIXED(VLOOKUP($A44,Sheet9!$A:$R,AH$1,0),2)</f>
        <v>1.00</v>
      </c>
      <c r="AI44" s="9" t="str">
        <f>FIXED(VLOOKUP($A44,Sheet9!$A:$R,AI$1,0),2)</f>
        <v>0.00</v>
      </c>
      <c r="AJ44" s="3" t="str">
        <f>FIXED(VLOOKUP($A44,Sheet9!$A:$R,AJ$1,0),2)</f>
        <v>0.03</v>
      </c>
      <c r="AK44" s="3" t="e" vm="1">
        <f>FIXED(VLOOKUP($A44,Sheet3!$A:$R,AK$1,0),2)</f>
        <v>#VALUE!</v>
      </c>
      <c r="AL44" s="3" t="e" vm="1">
        <f>FIXED(VLOOKUP($A44,Sheet3!$A:$R,AL$1,0),2)</f>
        <v>#VALUE!</v>
      </c>
    </row>
    <row r="45" spans="1:38" x14ac:dyDescent="0.25">
      <c r="A45" t="s">
        <v>68</v>
      </c>
      <c r="B45" s="4" t="s">
        <v>144</v>
      </c>
      <c r="C45" s="9" t="str">
        <f>FIXED(VLOOKUP($A45,Sheet1!$A:$R,C$1,0),2)</f>
        <v>0.12</v>
      </c>
      <c r="D45" s="3" t="str">
        <f>FIXED(VLOOKUP($A45,Sheet1!$A:$R,D$1,0),2)</f>
        <v>0.33</v>
      </c>
      <c r="E45" s="3" t="str">
        <f>FIXED(VLOOKUP($A45,Sheet1!$A:$R,E$1,0),2)</f>
        <v>0.00</v>
      </c>
      <c r="F45" s="3" t="str">
        <f>FIXED(VLOOKUP($A45,Sheet1!$A:$R,F$1,0),2)</f>
        <v>1.00</v>
      </c>
      <c r="G45" s="9" t="str">
        <f>FIXED(VLOOKUP($A45,Sheet1!$A:$R,G$1,0),2)</f>
        <v>0.12</v>
      </c>
      <c r="H45" s="3" t="str">
        <f>FIXED(VLOOKUP($A45,Sheet1!$A:$R,H$1,0),2)</f>
        <v>0.33</v>
      </c>
      <c r="I45" s="3" t="str">
        <f>FIXED(VLOOKUP($A45,Sheet1!$A:$R,I$1,0),2)</f>
        <v>0.00</v>
      </c>
      <c r="J45" s="13" t="str">
        <f>FIXED(VLOOKUP($A45,Sheet1!$A:$R,J$1,0),2)</f>
        <v>1.00</v>
      </c>
      <c r="K45" s="9" t="str">
        <f>FIXED(VLOOKUP($A45,Sheet1!$A:$R,K$1,0),2)</f>
        <v>0.12</v>
      </c>
      <c r="L45" s="3" t="str">
        <f>FIXED(VLOOKUP($A45,Sheet1!$A:$R,L$1,0),2)</f>
        <v>0.32</v>
      </c>
      <c r="M45" s="3" t="str">
        <f>FIXED(VLOOKUP($A45,Sheet1!$A:$R,M$1,0),2)</f>
        <v>0.00</v>
      </c>
      <c r="N45" s="13" t="str">
        <f>FIXED(VLOOKUP($A45,Sheet1!$A:$R,N$1,0),2)</f>
        <v>1.00</v>
      </c>
      <c r="O45" s="9" t="str">
        <f>FIXED(VLOOKUP($A45,Sheet3!$A:$R,O$1,0),2)</f>
        <v>0.02</v>
      </c>
      <c r="P45" s="3" t="str">
        <f>FIXED(VLOOKUP($A45,Sheet3!$A:$R,P$1,0),2)</f>
        <v>0.14</v>
      </c>
      <c r="Q45" s="3" t="str">
        <f>FIXED(VLOOKUP($A45,Sheet3!$A:$R,Q$1,0),2)</f>
        <v>0.00</v>
      </c>
      <c r="R45" s="3" t="str">
        <f>FIXED(VLOOKUP($A45,Sheet3!$A:$R,R$1,0),2)</f>
        <v>1.00</v>
      </c>
      <c r="S45" s="9" t="str">
        <f>FIXED(VLOOKUP($A45,Sheet3!$A:$R,S$1,0),2)</f>
        <v>0.01</v>
      </c>
      <c r="T45" s="3" t="str">
        <f>FIXED(VLOOKUP($A45,Sheet3!$A:$R,T$1,0),2)</f>
        <v>0.12</v>
      </c>
      <c r="U45" s="3" t="str">
        <f>FIXED(VLOOKUP($A45,Sheet3!$A:$R,U$1,0),2)</f>
        <v>0.00</v>
      </c>
      <c r="V45" s="13" t="str">
        <f>FIXED(VLOOKUP($A45,Sheet3!$A:$R,V$1,0),2)</f>
        <v>1.00</v>
      </c>
      <c r="W45" s="9" t="str">
        <f>FIXED(VLOOKUP($A45,Sheet3!$A:$R,W$1,0),2)</f>
        <v>0.03</v>
      </c>
      <c r="X45" s="3" t="str">
        <f>FIXED(VLOOKUP($A45,Sheet3!$A:$R,X$1,0),2)</f>
        <v>0.16</v>
      </c>
      <c r="Y45" s="3" t="str">
        <f>FIXED(VLOOKUP($A45,Sheet3!$A:$R,Y$1,0),2)</f>
        <v>0.00</v>
      </c>
      <c r="Z45" s="3" t="str">
        <f>FIXED(VLOOKUP($A45,Sheet3!$A:$R,Z$1,0),2)</f>
        <v>1.00</v>
      </c>
      <c r="AA45" s="9" t="str">
        <f>FIXED(VLOOKUP($A45,Sheet9!$A:$R,AA$1,0),2)</f>
        <v>0.02</v>
      </c>
      <c r="AB45" s="3" t="str">
        <f>FIXED(VLOOKUP($A45,Sheet9!$A:$R,AB$1,0),2)</f>
        <v>0.14</v>
      </c>
      <c r="AC45" s="3" t="str">
        <f>FIXED(VLOOKUP($A45,Sheet9!$A:$R,AC$1,0),2)</f>
        <v>0.00</v>
      </c>
      <c r="AD45" s="3" t="str">
        <f>FIXED(VLOOKUP($A45,Sheet9!$A:$R,AD$1,0),2)</f>
        <v>1.00</v>
      </c>
      <c r="AE45" s="9" t="str">
        <f>FIXED(VLOOKUP($A45,Sheet9!$A:$R,AE$1,0),2)</f>
        <v>0.02</v>
      </c>
      <c r="AF45" s="3" t="str">
        <f>FIXED(VLOOKUP($A45,Sheet9!$A:$R,AF$1,0),2)</f>
        <v>0.14</v>
      </c>
      <c r="AG45" s="3" t="str">
        <f>FIXED(VLOOKUP($A45,Sheet9!$A:$R,AG$1,0),2)</f>
        <v>0.00</v>
      </c>
      <c r="AH45" s="13" t="str">
        <f>FIXED(VLOOKUP($A45,Sheet9!$A:$R,AH$1,0),2)</f>
        <v>1.00</v>
      </c>
      <c r="AI45" s="9" t="str">
        <f>FIXED(VLOOKUP($A45,Sheet9!$A:$R,AI$1,0),2)</f>
        <v>0.02</v>
      </c>
      <c r="AJ45" s="3" t="str">
        <f>FIXED(VLOOKUP($A45,Sheet9!$A:$R,AJ$1,0),2)</f>
        <v>0.13</v>
      </c>
      <c r="AK45" s="3" t="e" vm="1">
        <f>FIXED(VLOOKUP($A45,Sheet3!$A:$R,AK$1,0),2)</f>
        <v>#VALUE!</v>
      </c>
      <c r="AL45" s="3" t="e" vm="1">
        <f>FIXED(VLOOKUP($A45,Sheet3!$A:$R,AL$1,0),2)</f>
        <v>#VALUE!</v>
      </c>
    </row>
    <row r="46" spans="1:38" x14ac:dyDescent="0.25">
      <c r="A46" t="s">
        <v>69</v>
      </c>
      <c r="B46" s="4" t="s">
        <v>145</v>
      </c>
      <c r="C46" s="9" t="str">
        <f>FIXED(VLOOKUP($A46,Sheet1!$A:$R,C$1,0),2)</f>
        <v>0.03</v>
      </c>
      <c r="D46" s="3" t="str">
        <f>FIXED(VLOOKUP($A46,Sheet1!$A:$R,D$1,0),2)</f>
        <v>0.17</v>
      </c>
      <c r="E46" s="3" t="str">
        <f>FIXED(VLOOKUP($A46,Sheet1!$A:$R,E$1,0),2)</f>
        <v>0.00</v>
      </c>
      <c r="F46" s="3" t="str">
        <f>FIXED(VLOOKUP($A46,Sheet1!$A:$R,F$1,0),2)</f>
        <v>1.00</v>
      </c>
      <c r="G46" s="9" t="str">
        <f>FIXED(VLOOKUP($A46,Sheet1!$A:$R,G$1,0),2)</f>
        <v>0.03</v>
      </c>
      <c r="H46" s="3" t="str">
        <f>FIXED(VLOOKUP($A46,Sheet1!$A:$R,H$1,0),2)</f>
        <v>0.18</v>
      </c>
      <c r="I46" s="3" t="str">
        <f>FIXED(VLOOKUP($A46,Sheet1!$A:$R,I$1,0),2)</f>
        <v>0.00</v>
      </c>
      <c r="J46" s="13" t="str">
        <f>FIXED(VLOOKUP($A46,Sheet1!$A:$R,J$1,0),2)</f>
        <v>1.00</v>
      </c>
      <c r="K46" s="9" t="str">
        <f>FIXED(VLOOKUP($A46,Sheet1!$A:$R,K$1,0),2)</f>
        <v>0.03</v>
      </c>
      <c r="L46" s="3" t="str">
        <f>FIXED(VLOOKUP($A46,Sheet1!$A:$R,L$1,0),2)</f>
        <v>0.16</v>
      </c>
      <c r="M46" s="3" t="str">
        <f>FIXED(VLOOKUP($A46,Sheet1!$A:$R,M$1,0),2)</f>
        <v>0.00</v>
      </c>
      <c r="N46" s="13" t="str">
        <f>FIXED(VLOOKUP($A46,Sheet1!$A:$R,N$1,0),2)</f>
        <v>1.00</v>
      </c>
      <c r="O46" s="9" t="str">
        <f>FIXED(VLOOKUP($A46,Sheet3!$A:$R,O$1,0),2)</f>
        <v>0.00</v>
      </c>
      <c r="P46" s="3" t="str">
        <f>FIXED(VLOOKUP($A46,Sheet3!$A:$R,P$1,0),2)</f>
        <v>0.04</v>
      </c>
      <c r="Q46" s="3" t="str">
        <f>FIXED(VLOOKUP($A46,Sheet3!$A:$R,Q$1,0),2)</f>
        <v>0.00</v>
      </c>
      <c r="R46" s="3" t="str">
        <f>FIXED(VLOOKUP($A46,Sheet3!$A:$R,R$1,0),2)</f>
        <v>1.00</v>
      </c>
      <c r="S46" s="9" t="str">
        <f>FIXED(VLOOKUP($A46,Sheet3!$A:$R,S$1,0),2)</f>
        <v>0.00</v>
      </c>
      <c r="T46" s="3" t="str">
        <f>FIXED(VLOOKUP($A46,Sheet3!$A:$R,T$1,0),2)</f>
        <v>0.01</v>
      </c>
      <c r="U46" s="3" t="str">
        <f>FIXED(VLOOKUP($A46,Sheet3!$A:$R,U$1,0),2)</f>
        <v>0.00</v>
      </c>
      <c r="V46" s="13" t="str">
        <f>FIXED(VLOOKUP($A46,Sheet3!$A:$R,V$1,0),2)</f>
        <v>1.00</v>
      </c>
      <c r="W46" s="9" t="str">
        <f>FIXED(VLOOKUP($A46,Sheet3!$A:$R,W$1,0),2)</f>
        <v>0.00</v>
      </c>
      <c r="X46" s="3" t="str">
        <f>FIXED(VLOOKUP($A46,Sheet3!$A:$R,X$1,0),2)</f>
        <v>0.06</v>
      </c>
      <c r="Y46" s="3" t="str">
        <f>FIXED(VLOOKUP($A46,Sheet3!$A:$R,Y$1,0),2)</f>
        <v>0.00</v>
      </c>
      <c r="Z46" s="3" t="str">
        <f>FIXED(VLOOKUP($A46,Sheet3!$A:$R,Z$1,0),2)</f>
        <v>1.00</v>
      </c>
      <c r="AA46" s="9" t="str">
        <f>FIXED(VLOOKUP($A46,Sheet9!$A:$R,AA$1,0),2)</f>
        <v>0.00</v>
      </c>
      <c r="AB46" s="3" t="str">
        <f>FIXED(VLOOKUP($A46,Sheet9!$A:$R,AB$1,0),2)</f>
        <v>0.04</v>
      </c>
      <c r="AC46" s="3" t="str">
        <f>FIXED(VLOOKUP($A46,Sheet9!$A:$R,AC$1,0),2)</f>
        <v>0.00</v>
      </c>
      <c r="AD46" s="3" t="str">
        <f>FIXED(VLOOKUP($A46,Sheet9!$A:$R,AD$1,0),2)</f>
        <v>1.00</v>
      </c>
      <c r="AE46" s="9" t="str">
        <f>FIXED(VLOOKUP($A46,Sheet9!$A:$R,AE$1,0),2)</f>
        <v>0.00</v>
      </c>
      <c r="AF46" s="3" t="str">
        <f>FIXED(VLOOKUP($A46,Sheet9!$A:$R,AF$1,0),2)</f>
        <v>0.05</v>
      </c>
      <c r="AG46" s="3" t="str">
        <f>FIXED(VLOOKUP($A46,Sheet9!$A:$R,AG$1,0),2)</f>
        <v>0.00</v>
      </c>
      <c r="AH46" s="13" t="str">
        <f>FIXED(VLOOKUP($A46,Sheet9!$A:$R,AH$1,0),2)</f>
        <v>1.00</v>
      </c>
      <c r="AI46" s="9" t="str">
        <f>FIXED(VLOOKUP($A46,Sheet9!$A:$R,AI$1,0),2)</f>
        <v>0.00</v>
      </c>
      <c r="AJ46" s="3" t="str">
        <f>FIXED(VLOOKUP($A46,Sheet9!$A:$R,AJ$1,0),2)</f>
        <v>0.03</v>
      </c>
      <c r="AK46" s="3" t="e" vm="1">
        <f>FIXED(VLOOKUP($A46,Sheet3!$A:$R,AK$1,0),2)</f>
        <v>#VALUE!</v>
      </c>
      <c r="AL46" s="3" t="e" vm="1">
        <f>FIXED(VLOOKUP($A46,Sheet3!$A:$R,AL$1,0),2)</f>
        <v>#VALUE!</v>
      </c>
    </row>
    <row r="47" spans="1:38" x14ac:dyDescent="0.25">
      <c r="A47" t="s">
        <v>50</v>
      </c>
      <c r="B47" s="4" t="s">
        <v>130</v>
      </c>
      <c r="C47" s="9" t="str">
        <f>FIXED(VLOOKUP($A47,Sheet1!$A:$R,C$1,0),2)</f>
        <v>17.95</v>
      </c>
      <c r="D47" s="3" t="str">
        <f>FIXED(VLOOKUP($A47,Sheet1!$A:$R,D$1,0),2)</f>
        <v>47.26</v>
      </c>
      <c r="E47" s="3" t="str">
        <f>FIXED(VLOOKUP($A47,Sheet1!$A:$R,E$1,0),2)</f>
        <v>0.00</v>
      </c>
      <c r="F47" s="3" t="str">
        <f>FIXED(VLOOKUP($A47,Sheet1!$A:$R,F$1,0),2)</f>
        <v>1,000.00</v>
      </c>
      <c r="G47" s="9" t="str">
        <f>FIXED(VLOOKUP($A47,Sheet1!$A:$R,G$1,0),2)</f>
        <v>17.66</v>
      </c>
      <c r="H47" s="3" t="str">
        <f>FIXED(VLOOKUP($A47,Sheet1!$A:$R,H$1,0),2)</f>
        <v>45.46</v>
      </c>
      <c r="I47" s="3" t="str">
        <f>FIXED(VLOOKUP($A47,Sheet1!$A:$R,I$1,0),2)</f>
        <v>0.00</v>
      </c>
      <c r="J47" s="13" t="str">
        <f>FIXED(VLOOKUP($A47,Sheet1!$A:$R,J$1,0),2)</f>
        <v>667.00</v>
      </c>
      <c r="K47" s="9" t="str">
        <f>FIXED(VLOOKUP($A47,Sheet1!$A:$R,K$1,0),2)</f>
        <v>18.34</v>
      </c>
      <c r="L47" s="3" t="str">
        <f>FIXED(VLOOKUP($A47,Sheet1!$A:$R,L$1,0),2)</f>
        <v>49.64</v>
      </c>
      <c r="M47" s="3" t="str">
        <f>FIXED(VLOOKUP($A47,Sheet1!$A:$R,M$1,0),2)</f>
        <v>0.00</v>
      </c>
      <c r="N47" s="13" t="str">
        <f>FIXED(VLOOKUP($A47,Sheet1!$A:$R,N$1,0),2)</f>
        <v>1,000.00</v>
      </c>
      <c r="O47" s="9" t="str">
        <f>FIXED(VLOOKUP($A47,Sheet3!$A:$R,O$1,0),2)</f>
        <v>21.61</v>
      </c>
      <c r="P47" s="3" t="str">
        <f>FIXED(VLOOKUP($A47,Sheet3!$A:$R,P$1,0),2)</f>
        <v>50.85</v>
      </c>
      <c r="Q47" s="3" t="str">
        <f>FIXED(VLOOKUP($A47,Sheet3!$A:$R,Q$1,0),2)</f>
        <v>0.00</v>
      </c>
      <c r="R47" s="3" t="str">
        <f>FIXED(VLOOKUP($A47,Sheet3!$A:$R,R$1,0),2)</f>
        <v>623.00</v>
      </c>
      <c r="S47" s="9" t="str">
        <f>FIXED(VLOOKUP($A47,Sheet3!$A:$R,S$1,0),2)</f>
        <v>20.87</v>
      </c>
      <c r="T47" s="3" t="str">
        <f>FIXED(VLOOKUP($A47,Sheet3!$A:$R,T$1,0),2)</f>
        <v>48.39</v>
      </c>
      <c r="U47" s="3" t="str">
        <f>FIXED(VLOOKUP($A47,Sheet3!$A:$R,U$1,0),2)</f>
        <v>0.00</v>
      </c>
      <c r="V47" s="13" t="str">
        <f>FIXED(VLOOKUP($A47,Sheet3!$A:$R,V$1,0),2)</f>
        <v>550.00</v>
      </c>
      <c r="W47" s="9" t="str">
        <f>FIXED(VLOOKUP($A47,Sheet3!$A:$R,W$1,0),2)</f>
        <v>22.35</v>
      </c>
      <c r="X47" s="3" t="str">
        <f>FIXED(VLOOKUP($A47,Sheet3!$A:$R,X$1,0),2)</f>
        <v>53.15</v>
      </c>
      <c r="Y47" s="3" t="str">
        <f>FIXED(VLOOKUP($A47,Sheet3!$A:$R,Y$1,0),2)</f>
        <v>0.00</v>
      </c>
      <c r="Z47" s="3" t="str">
        <f>FIXED(VLOOKUP($A47,Sheet3!$A:$R,Z$1,0),2)</f>
        <v>623.00</v>
      </c>
      <c r="AA47" s="9" t="str">
        <f>FIXED(VLOOKUP($A47,Sheet9!$A:$R,AA$1,0),2)</f>
        <v>21.35</v>
      </c>
      <c r="AB47" s="3" t="str">
        <f>FIXED(VLOOKUP($A47,Sheet9!$A:$R,AB$1,0),2)</f>
        <v>50.04</v>
      </c>
      <c r="AC47" s="3" t="str">
        <f>FIXED(VLOOKUP($A47,Sheet9!$A:$R,AC$1,0),2)</f>
        <v>0.00</v>
      </c>
      <c r="AD47" s="3" t="str">
        <f>FIXED(VLOOKUP($A47,Sheet9!$A:$R,AD$1,0),2)</f>
        <v>550.00</v>
      </c>
      <c r="AE47" s="9" t="str">
        <f>FIXED(VLOOKUP($A47,Sheet9!$A:$R,AE$1,0),2)</f>
        <v>22.18</v>
      </c>
      <c r="AF47" s="3" t="str">
        <f>FIXED(VLOOKUP($A47,Sheet9!$A:$R,AF$1,0),2)</f>
        <v>49.55</v>
      </c>
      <c r="AG47" s="3" t="str">
        <f>FIXED(VLOOKUP($A47,Sheet9!$A:$R,AG$1,0),2)</f>
        <v>0.00</v>
      </c>
      <c r="AH47" s="13" t="str">
        <f>FIXED(VLOOKUP($A47,Sheet9!$A:$R,AH$1,0),2)</f>
        <v>550.00</v>
      </c>
      <c r="AI47" s="9" t="str">
        <f>FIXED(VLOOKUP($A47,Sheet9!$A:$R,AI$1,0),2)</f>
        <v>19.78</v>
      </c>
      <c r="AJ47" s="3" t="str">
        <f>FIXED(VLOOKUP($A47,Sheet9!$A:$R,AJ$1,0),2)</f>
        <v>50.93</v>
      </c>
      <c r="AK47" s="3" t="e" vm="1">
        <f>FIXED(VLOOKUP($A47,Sheet3!$A:$R,AK$1,0),2)</f>
        <v>#VALUE!</v>
      </c>
      <c r="AL47" s="3" t="e" vm="1">
        <f>FIXED(VLOOKUP($A47,Sheet3!$A:$R,AL$1,0),2)</f>
        <v>#VALUE!</v>
      </c>
    </row>
    <row r="48" spans="1:38" x14ac:dyDescent="0.25">
      <c r="A48" t="s">
        <v>74</v>
      </c>
      <c r="B48" s="4" t="s">
        <v>151</v>
      </c>
      <c r="C48" s="9" t="str">
        <f>FIXED(VLOOKUP($A48,Sheet1!$A:$R,C$1,0),2)</f>
        <v>0.06</v>
      </c>
      <c r="D48" s="3" t="str">
        <f>FIXED(VLOOKUP($A48,Sheet1!$A:$R,D$1,0),2)</f>
        <v>0.23</v>
      </c>
      <c r="E48" s="3" t="str">
        <f>FIXED(VLOOKUP($A48,Sheet1!$A:$R,E$1,0),2)</f>
        <v>0.00</v>
      </c>
      <c r="F48" s="3" t="str">
        <f>FIXED(VLOOKUP($A48,Sheet1!$A:$R,F$1,0),2)</f>
        <v>1.00</v>
      </c>
      <c r="G48" s="9" t="str">
        <f>FIXED(VLOOKUP($A48,Sheet1!$A:$R,G$1,0),2)</f>
        <v>0.06</v>
      </c>
      <c r="H48" s="3" t="str">
        <f>FIXED(VLOOKUP($A48,Sheet1!$A:$R,H$1,0),2)</f>
        <v>0.23</v>
      </c>
      <c r="I48" s="3" t="str">
        <f>FIXED(VLOOKUP($A48,Sheet1!$A:$R,I$1,0),2)</f>
        <v>0.00</v>
      </c>
      <c r="J48" s="13" t="str">
        <f>FIXED(VLOOKUP($A48,Sheet1!$A:$R,J$1,0),2)</f>
        <v>1.00</v>
      </c>
      <c r="K48" s="9" t="str">
        <f>FIXED(VLOOKUP($A48,Sheet1!$A:$R,K$1,0),2)</f>
        <v>0.05</v>
      </c>
      <c r="L48" s="3" t="str">
        <f>FIXED(VLOOKUP($A48,Sheet1!$A:$R,L$1,0),2)</f>
        <v>0.23</v>
      </c>
      <c r="M48" s="3" t="str">
        <f>FIXED(VLOOKUP($A48,Sheet1!$A:$R,M$1,0),2)</f>
        <v>0.00</v>
      </c>
      <c r="N48" s="13" t="str">
        <f>FIXED(VLOOKUP($A48,Sheet1!$A:$R,N$1,0),2)</f>
        <v>1.00</v>
      </c>
      <c r="O48" s="9" t="str">
        <f>FIXED(VLOOKUP($A48,Sheet3!$A:$R,O$1,0),2)</f>
        <v>0.01</v>
      </c>
      <c r="P48" s="3" t="str">
        <f>FIXED(VLOOKUP($A48,Sheet3!$A:$R,P$1,0),2)</f>
        <v>0.09</v>
      </c>
      <c r="Q48" s="3" t="str">
        <f>FIXED(VLOOKUP($A48,Sheet3!$A:$R,Q$1,0),2)</f>
        <v>0.00</v>
      </c>
      <c r="R48" s="3" t="str">
        <f>FIXED(VLOOKUP($A48,Sheet3!$A:$R,R$1,0),2)</f>
        <v>1.00</v>
      </c>
      <c r="S48" s="9" t="str">
        <f>FIXED(VLOOKUP($A48,Sheet3!$A:$R,S$1,0),2)</f>
        <v>0.01</v>
      </c>
      <c r="T48" s="3" t="str">
        <f>FIXED(VLOOKUP($A48,Sheet3!$A:$R,T$1,0),2)</f>
        <v>0.07</v>
      </c>
      <c r="U48" s="3" t="str">
        <f>FIXED(VLOOKUP($A48,Sheet3!$A:$R,U$1,0),2)</f>
        <v>0.00</v>
      </c>
      <c r="V48" s="13" t="str">
        <f>FIXED(VLOOKUP($A48,Sheet3!$A:$R,V$1,0),2)</f>
        <v>1.00</v>
      </c>
      <c r="W48" s="9" t="str">
        <f>FIXED(VLOOKUP($A48,Sheet3!$A:$R,W$1,0),2)</f>
        <v>0.01</v>
      </c>
      <c r="X48" s="3" t="str">
        <f>FIXED(VLOOKUP($A48,Sheet3!$A:$R,X$1,0),2)</f>
        <v>0.11</v>
      </c>
      <c r="Y48" s="3" t="str">
        <f>FIXED(VLOOKUP($A48,Sheet3!$A:$R,Y$1,0),2)</f>
        <v>0.00</v>
      </c>
      <c r="Z48" s="3" t="str">
        <f>FIXED(VLOOKUP($A48,Sheet3!$A:$R,Z$1,0),2)</f>
        <v>1.00</v>
      </c>
      <c r="AA48" s="9" t="str">
        <f>FIXED(VLOOKUP($A48,Sheet9!$A:$R,AA$1,0),2)</f>
        <v>0.01</v>
      </c>
      <c r="AB48" s="3" t="str">
        <f>FIXED(VLOOKUP($A48,Sheet9!$A:$R,AB$1,0),2)</f>
        <v>0.09</v>
      </c>
      <c r="AC48" s="3" t="str">
        <f>FIXED(VLOOKUP($A48,Sheet9!$A:$R,AC$1,0),2)</f>
        <v>0.00</v>
      </c>
      <c r="AD48" s="3" t="str">
        <f>FIXED(VLOOKUP($A48,Sheet9!$A:$R,AD$1,0),2)</f>
        <v>1.00</v>
      </c>
      <c r="AE48" s="9" t="str">
        <f>FIXED(VLOOKUP($A48,Sheet9!$A:$R,AE$1,0),2)</f>
        <v>0.01</v>
      </c>
      <c r="AF48" s="3" t="str">
        <f>FIXED(VLOOKUP($A48,Sheet9!$A:$R,AF$1,0),2)</f>
        <v>0.10</v>
      </c>
      <c r="AG48" s="3" t="str">
        <f>FIXED(VLOOKUP($A48,Sheet9!$A:$R,AG$1,0),2)</f>
        <v>0.00</v>
      </c>
      <c r="AH48" s="13" t="str">
        <f>FIXED(VLOOKUP($A48,Sheet9!$A:$R,AH$1,0),2)</f>
        <v>1.00</v>
      </c>
      <c r="AI48" s="9" t="str">
        <f>FIXED(VLOOKUP($A48,Sheet9!$A:$R,AI$1,0),2)</f>
        <v>0.01</v>
      </c>
      <c r="AJ48" s="3" t="str">
        <f>FIXED(VLOOKUP($A48,Sheet9!$A:$R,AJ$1,0),2)</f>
        <v>0.07</v>
      </c>
      <c r="AK48" s="3" t="e" vm="1">
        <f>FIXED(VLOOKUP($A48,Sheet3!$A:$R,AK$1,0),2)</f>
        <v>#VALUE!</v>
      </c>
      <c r="AL48" s="3" t="e" vm="1">
        <f>FIXED(VLOOKUP($A48,Sheet3!$A:$R,AL$1,0),2)</f>
        <v>#VALUE!</v>
      </c>
    </row>
    <row r="49" spans="1:38" x14ac:dyDescent="0.25">
      <c r="A49" t="s">
        <v>75</v>
      </c>
      <c r="B49" s="4" t="s">
        <v>152</v>
      </c>
      <c r="C49" s="9" t="str">
        <f>FIXED(VLOOKUP($A49,Sheet1!$A:$R,C$1,0),2)</f>
        <v>0.26</v>
      </c>
      <c r="D49" s="3" t="str">
        <f>FIXED(VLOOKUP($A49,Sheet1!$A:$R,D$1,0),2)</f>
        <v>0.44</v>
      </c>
      <c r="E49" s="3" t="str">
        <f>FIXED(VLOOKUP($A49,Sheet1!$A:$R,E$1,0),2)</f>
        <v>0.00</v>
      </c>
      <c r="F49" s="3" t="str">
        <f>FIXED(VLOOKUP($A49,Sheet1!$A:$R,F$1,0),2)</f>
        <v>1.00</v>
      </c>
      <c r="G49" s="9" t="str">
        <f>FIXED(VLOOKUP($A49,Sheet1!$A:$R,G$1,0),2)</f>
        <v>0.25</v>
      </c>
      <c r="H49" s="3" t="str">
        <f>FIXED(VLOOKUP($A49,Sheet1!$A:$R,H$1,0),2)</f>
        <v>0.44</v>
      </c>
      <c r="I49" s="3" t="str">
        <f>FIXED(VLOOKUP($A49,Sheet1!$A:$R,I$1,0),2)</f>
        <v>0.00</v>
      </c>
      <c r="J49" s="13" t="str">
        <f>FIXED(VLOOKUP($A49,Sheet1!$A:$R,J$1,0),2)</f>
        <v>1.00</v>
      </c>
      <c r="K49" s="9" t="str">
        <f>FIXED(VLOOKUP($A49,Sheet1!$A:$R,K$1,0),2)</f>
        <v>0.26</v>
      </c>
      <c r="L49" s="3" t="str">
        <f>FIXED(VLOOKUP($A49,Sheet1!$A:$R,L$1,0),2)</f>
        <v>0.44</v>
      </c>
      <c r="M49" s="3" t="str">
        <f>FIXED(VLOOKUP($A49,Sheet1!$A:$R,M$1,0),2)</f>
        <v>0.00</v>
      </c>
      <c r="N49" s="13" t="str">
        <f>FIXED(VLOOKUP($A49,Sheet1!$A:$R,N$1,0),2)</f>
        <v>1.00</v>
      </c>
      <c r="O49" s="9" t="str">
        <f>FIXED(VLOOKUP($A49,Sheet3!$A:$R,O$1,0),2)</f>
        <v>0.06</v>
      </c>
      <c r="P49" s="3" t="str">
        <f>FIXED(VLOOKUP($A49,Sheet3!$A:$R,P$1,0),2)</f>
        <v>0.24</v>
      </c>
      <c r="Q49" s="3" t="str">
        <f>FIXED(VLOOKUP($A49,Sheet3!$A:$R,Q$1,0),2)</f>
        <v>0.00</v>
      </c>
      <c r="R49" s="3" t="str">
        <f>FIXED(VLOOKUP($A49,Sheet3!$A:$R,R$1,0),2)</f>
        <v>1.00</v>
      </c>
      <c r="S49" s="9" t="str">
        <f>FIXED(VLOOKUP($A49,Sheet3!$A:$R,S$1,0),2)</f>
        <v>0.04</v>
      </c>
      <c r="T49" s="3" t="str">
        <f>FIXED(VLOOKUP($A49,Sheet3!$A:$R,T$1,0),2)</f>
        <v>0.20</v>
      </c>
      <c r="U49" s="3" t="str">
        <f>FIXED(VLOOKUP($A49,Sheet3!$A:$R,U$1,0),2)</f>
        <v>0.00</v>
      </c>
      <c r="V49" s="13" t="str">
        <f>FIXED(VLOOKUP($A49,Sheet3!$A:$R,V$1,0),2)</f>
        <v>1.00</v>
      </c>
      <c r="W49" s="9" t="str">
        <f>FIXED(VLOOKUP($A49,Sheet3!$A:$R,W$1,0),2)</f>
        <v>0.08</v>
      </c>
      <c r="X49" s="3" t="str">
        <f>FIXED(VLOOKUP($A49,Sheet3!$A:$R,X$1,0),2)</f>
        <v>0.27</v>
      </c>
      <c r="Y49" s="3" t="str">
        <f>FIXED(VLOOKUP($A49,Sheet3!$A:$R,Y$1,0),2)</f>
        <v>0.00</v>
      </c>
      <c r="Z49" s="3" t="str">
        <f>FIXED(VLOOKUP($A49,Sheet3!$A:$R,Z$1,0),2)</f>
        <v>1.00</v>
      </c>
      <c r="AA49" s="9" t="str">
        <f>FIXED(VLOOKUP($A49,Sheet9!$A:$R,AA$1,0),2)</f>
        <v>0.06</v>
      </c>
      <c r="AB49" s="3" t="str">
        <f>FIXED(VLOOKUP($A49,Sheet9!$A:$R,AB$1,0),2)</f>
        <v>0.24</v>
      </c>
      <c r="AC49" s="3" t="str">
        <f>FIXED(VLOOKUP($A49,Sheet9!$A:$R,AC$1,0),2)</f>
        <v>0.00</v>
      </c>
      <c r="AD49" s="3" t="str">
        <f>FIXED(VLOOKUP($A49,Sheet9!$A:$R,AD$1,0),2)</f>
        <v>1.00</v>
      </c>
      <c r="AE49" s="9" t="str">
        <f>FIXED(VLOOKUP($A49,Sheet9!$A:$R,AE$1,0),2)</f>
        <v>0.08</v>
      </c>
      <c r="AF49" s="3" t="str">
        <f>FIXED(VLOOKUP($A49,Sheet9!$A:$R,AF$1,0),2)</f>
        <v>0.27</v>
      </c>
      <c r="AG49" s="3" t="str">
        <f>FIXED(VLOOKUP($A49,Sheet9!$A:$R,AG$1,0),2)</f>
        <v>0.00</v>
      </c>
      <c r="AH49" s="13" t="str">
        <f>FIXED(VLOOKUP($A49,Sheet9!$A:$R,AH$1,0),2)</f>
        <v>1.00</v>
      </c>
      <c r="AI49" s="9" t="str">
        <f>FIXED(VLOOKUP($A49,Sheet9!$A:$R,AI$1,0),2)</f>
        <v>0.04</v>
      </c>
      <c r="AJ49" s="3" t="str">
        <f>FIXED(VLOOKUP($A49,Sheet9!$A:$R,AJ$1,0),2)</f>
        <v>0.19</v>
      </c>
      <c r="AK49" s="3" t="e" vm="1">
        <f>FIXED(VLOOKUP($A49,Sheet3!$A:$R,AK$1,0),2)</f>
        <v>#VALUE!</v>
      </c>
      <c r="AL49" s="3" t="e" vm="1">
        <f>FIXED(VLOOKUP($A49,Sheet3!$A:$R,AL$1,0),2)</f>
        <v>#VALUE!</v>
      </c>
    </row>
    <row r="50" spans="1:38" x14ac:dyDescent="0.25">
      <c r="A50" t="s">
        <v>76</v>
      </c>
      <c r="B50" s="4" t="s">
        <v>153</v>
      </c>
      <c r="C50" s="9" t="str">
        <f>FIXED(VLOOKUP($A50,Sheet1!$A:$R,C$1,0),2)</f>
        <v>0.47</v>
      </c>
      <c r="D50" s="3" t="str">
        <f>FIXED(VLOOKUP($A50,Sheet1!$A:$R,D$1,0),2)</f>
        <v>0.50</v>
      </c>
      <c r="E50" s="3" t="str">
        <f>FIXED(VLOOKUP($A50,Sheet1!$A:$R,E$1,0),2)</f>
        <v>0.00</v>
      </c>
      <c r="F50" s="3" t="str">
        <f>FIXED(VLOOKUP($A50,Sheet1!$A:$R,F$1,0),2)</f>
        <v>1.00</v>
      </c>
      <c r="G50" s="9" t="str">
        <f>FIXED(VLOOKUP($A50,Sheet1!$A:$R,G$1,0),2)</f>
        <v>0.49</v>
      </c>
      <c r="H50" s="3" t="str">
        <f>FIXED(VLOOKUP($A50,Sheet1!$A:$R,H$1,0),2)</f>
        <v>0.50</v>
      </c>
      <c r="I50" s="3" t="str">
        <f>FIXED(VLOOKUP($A50,Sheet1!$A:$R,I$1,0),2)</f>
        <v>0.00</v>
      </c>
      <c r="J50" s="13" t="str">
        <f>FIXED(VLOOKUP($A50,Sheet1!$A:$R,J$1,0),2)</f>
        <v>1.00</v>
      </c>
      <c r="K50" s="9" t="str">
        <f>FIXED(VLOOKUP($A50,Sheet1!$A:$R,K$1,0),2)</f>
        <v>0.45</v>
      </c>
      <c r="L50" s="3" t="str">
        <f>FIXED(VLOOKUP($A50,Sheet1!$A:$R,L$1,0),2)</f>
        <v>0.50</v>
      </c>
      <c r="M50" s="3" t="str">
        <f>FIXED(VLOOKUP($A50,Sheet1!$A:$R,M$1,0),2)</f>
        <v>0.00</v>
      </c>
      <c r="N50" s="13" t="str">
        <f>FIXED(VLOOKUP($A50,Sheet1!$A:$R,N$1,0),2)</f>
        <v>1.00</v>
      </c>
      <c r="O50" s="9" t="str">
        <f>FIXED(VLOOKUP($A50,Sheet3!$A:$R,O$1,0),2)</f>
        <v>0.50</v>
      </c>
      <c r="P50" s="3" t="str">
        <f>FIXED(VLOOKUP($A50,Sheet3!$A:$R,P$1,0),2)</f>
        <v>0.50</v>
      </c>
      <c r="Q50" s="3" t="str">
        <f>FIXED(VLOOKUP($A50,Sheet3!$A:$R,Q$1,0),2)</f>
        <v>0.00</v>
      </c>
      <c r="R50" s="3" t="str">
        <f>FIXED(VLOOKUP($A50,Sheet3!$A:$R,R$1,0),2)</f>
        <v>1.00</v>
      </c>
      <c r="S50" s="9" t="str">
        <f>FIXED(VLOOKUP($A50,Sheet3!$A:$R,S$1,0),2)</f>
        <v>0.53</v>
      </c>
      <c r="T50" s="3" t="str">
        <f>FIXED(VLOOKUP($A50,Sheet3!$A:$R,T$1,0),2)</f>
        <v>0.50</v>
      </c>
      <c r="U50" s="3" t="str">
        <f>FIXED(VLOOKUP($A50,Sheet3!$A:$R,U$1,0),2)</f>
        <v>0.00</v>
      </c>
      <c r="V50" s="13" t="str">
        <f>FIXED(VLOOKUP($A50,Sheet3!$A:$R,V$1,0),2)</f>
        <v>1.00</v>
      </c>
      <c r="W50" s="9" t="str">
        <f>FIXED(VLOOKUP($A50,Sheet3!$A:$R,W$1,0),2)</f>
        <v>0.46</v>
      </c>
      <c r="X50" s="3" t="str">
        <f>FIXED(VLOOKUP($A50,Sheet3!$A:$R,X$1,0),2)</f>
        <v>0.50</v>
      </c>
      <c r="Y50" s="3" t="str">
        <f>FIXED(VLOOKUP($A50,Sheet3!$A:$R,Y$1,0),2)</f>
        <v>0.00</v>
      </c>
      <c r="Z50" s="3" t="str">
        <f>FIXED(VLOOKUP($A50,Sheet3!$A:$R,Z$1,0),2)</f>
        <v>1.00</v>
      </c>
      <c r="AA50" s="9" t="str">
        <f>FIXED(VLOOKUP($A50,Sheet9!$A:$R,AA$1,0),2)</f>
        <v>0.51</v>
      </c>
      <c r="AB50" s="3" t="str">
        <f>FIXED(VLOOKUP($A50,Sheet9!$A:$R,AB$1,0),2)</f>
        <v>0.50</v>
      </c>
      <c r="AC50" s="3" t="str">
        <f>FIXED(VLOOKUP($A50,Sheet9!$A:$R,AC$1,0),2)</f>
        <v>0.00</v>
      </c>
      <c r="AD50" s="3" t="str">
        <f>FIXED(VLOOKUP($A50,Sheet9!$A:$R,AD$1,0),2)</f>
        <v>1.00</v>
      </c>
      <c r="AE50" s="9" t="str">
        <f>FIXED(VLOOKUP($A50,Sheet9!$A:$R,AE$1,0),2)</f>
        <v>0.53</v>
      </c>
      <c r="AF50" s="3" t="str">
        <f>FIXED(VLOOKUP($A50,Sheet9!$A:$R,AF$1,0),2)</f>
        <v>0.50</v>
      </c>
      <c r="AG50" s="3" t="str">
        <f>FIXED(VLOOKUP($A50,Sheet9!$A:$R,AG$1,0),2)</f>
        <v>0.00</v>
      </c>
      <c r="AH50" s="13" t="str">
        <f>FIXED(VLOOKUP($A50,Sheet9!$A:$R,AH$1,0),2)</f>
        <v>1.00</v>
      </c>
      <c r="AI50" s="9" t="str">
        <f>FIXED(VLOOKUP($A50,Sheet9!$A:$R,AI$1,0),2)</f>
        <v>0.47</v>
      </c>
      <c r="AJ50" s="3" t="str">
        <f>FIXED(VLOOKUP($A50,Sheet9!$A:$R,AJ$1,0),2)</f>
        <v>0.50</v>
      </c>
      <c r="AK50" s="3" t="e" vm="1">
        <f>FIXED(VLOOKUP($A50,Sheet3!$A:$R,AK$1,0),2)</f>
        <v>#VALUE!</v>
      </c>
      <c r="AL50" s="3" t="e" vm="1">
        <f>FIXED(VLOOKUP($A50,Sheet3!$A:$R,AL$1,0),2)</f>
        <v>#VALUE!</v>
      </c>
    </row>
    <row r="51" spans="1:38" x14ac:dyDescent="0.25">
      <c r="A51" t="s">
        <v>77</v>
      </c>
      <c r="B51" s="4" t="s">
        <v>154</v>
      </c>
      <c r="C51" s="9" t="str">
        <f>FIXED(VLOOKUP($A51,Sheet1!$A:$R,C$1,0),2)</f>
        <v>0.06</v>
      </c>
      <c r="D51" s="3" t="str">
        <f>FIXED(VLOOKUP($A51,Sheet1!$A:$R,D$1,0),2)</f>
        <v>0.24</v>
      </c>
      <c r="E51" s="3" t="str">
        <f>FIXED(VLOOKUP($A51,Sheet1!$A:$R,E$1,0),2)</f>
        <v>0.00</v>
      </c>
      <c r="F51" s="3" t="str">
        <f>FIXED(VLOOKUP($A51,Sheet1!$A:$R,F$1,0),2)</f>
        <v>1.00</v>
      </c>
      <c r="G51" s="9" t="str">
        <f>FIXED(VLOOKUP($A51,Sheet1!$A:$R,G$1,0),2)</f>
        <v>0.06</v>
      </c>
      <c r="H51" s="3" t="str">
        <f>FIXED(VLOOKUP($A51,Sheet1!$A:$R,H$1,0),2)</f>
        <v>0.23</v>
      </c>
      <c r="I51" s="3" t="str">
        <f>FIXED(VLOOKUP($A51,Sheet1!$A:$R,I$1,0),2)</f>
        <v>0.00</v>
      </c>
      <c r="J51" s="13" t="str">
        <f>FIXED(VLOOKUP($A51,Sheet1!$A:$R,J$1,0),2)</f>
        <v>1.00</v>
      </c>
      <c r="K51" s="9" t="str">
        <f>FIXED(VLOOKUP($A51,Sheet1!$A:$R,K$1,0),2)</f>
        <v>0.06</v>
      </c>
      <c r="L51" s="3" t="str">
        <f>FIXED(VLOOKUP($A51,Sheet1!$A:$R,L$1,0),2)</f>
        <v>0.24</v>
      </c>
      <c r="M51" s="3" t="str">
        <f>FIXED(VLOOKUP($A51,Sheet1!$A:$R,M$1,0),2)</f>
        <v>0.00</v>
      </c>
      <c r="N51" s="13" t="str">
        <f>FIXED(VLOOKUP($A51,Sheet1!$A:$R,N$1,0),2)</f>
        <v>1.00</v>
      </c>
      <c r="O51" s="9" t="str">
        <f>FIXED(VLOOKUP($A51,Sheet3!$A:$R,O$1,0),2)</f>
        <v>0.11</v>
      </c>
      <c r="P51" s="3" t="str">
        <f>FIXED(VLOOKUP($A51,Sheet3!$A:$R,P$1,0),2)</f>
        <v>0.32</v>
      </c>
      <c r="Q51" s="3" t="str">
        <f>FIXED(VLOOKUP($A51,Sheet3!$A:$R,Q$1,0),2)</f>
        <v>0.00</v>
      </c>
      <c r="R51" s="3" t="str">
        <f>FIXED(VLOOKUP($A51,Sheet3!$A:$R,R$1,0),2)</f>
        <v>1.00</v>
      </c>
      <c r="S51" s="9" t="str">
        <f>FIXED(VLOOKUP($A51,Sheet3!$A:$R,S$1,0),2)</f>
        <v>0.12</v>
      </c>
      <c r="T51" s="3" t="str">
        <f>FIXED(VLOOKUP($A51,Sheet3!$A:$R,T$1,0),2)</f>
        <v>0.32</v>
      </c>
      <c r="U51" s="3" t="str">
        <f>FIXED(VLOOKUP($A51,Sheet3!$A:$R,U$1,0),2)</f>
        <v>0.00</v>
      </c>
      <c r="V51" s="13" t="str">
        <f>FIXED(VLOOKUP($A51,Sheet3!$A:$R,V$1,0),2)</f>
        <v>1.00</v>
      </c>
      <c r="W51" s="9" t="str">
        <f>FIXED(VLOOKUP($A51,Sheet3!$A:$R,W$1,0),2)</f>
        <v>0.11</v>
      </c>
      <c r="X51" s="3" t="str">
        <f>FIXED(VLOOKUP($A51,Sheet3!$A:$R,X$1,0),2)</f>
        <v>0.31</v>
      </c>
      <c r="Y51" s="3" t="str">
        <f>FIXED(VLOOKUP($A51,Sheet3!$A:$R,Y$1,0),2)</f>
        <v>0.00</v>
      </c>
      <c r="Z51" s="3" t="str">
        <f>FIXED(VLOOKUP($A51,Sheet3!$A:$R,Z$1,0),2)</f>
        <v>1.00</v>
      </c>
      <c r="AA51" s="9" t="str">
        <f>FIXED(VLOOKUP($A51,Sheet9!$A:$R,AA$1,0),2)</f>
        <v>0.11</v>
      </c>
      <c r="AB51" s="3" t="str">
        <f>FIXED(VLOOKUP($A51,Sheet9!$A:$R,AB$1,0),2)</f>
        <v>0.31</v>
      </c>
      <c r="AC51" s="3" t="str">
        <f>FIXED(VLOOKUP($A51,Sheet9!$A:$R,AC$1,0),2)</f>
        <v>0.00</v>
      </c>
      <c r="AD51" s="3" t="str">
        <f>FIXED(VLOOKUP($A51,Sheet9!$A:$R,AD$1,0),2)</f>
        <v>1.00</v>
      </c>
      <c r="AE51" s="9" t="str">
        <f>FIXED(VLOOKUP($A51,Sheet9!$A:$R,AE$1,0),2)</f>
        <v>0.10</v>
      </c>
      <c r="AF51" s="3" t="str">
        <f>FIXED(VLOOKUP($A51,Sheet9!$A:$R,AF$1,0),2)</f>
        <v>0.31</v>
      </c>
      <c r="AG51" s="3" t="str">
        <f>FIXED(VLOOKUP($A51,Sheet9!$A:$R,AG$1,0),2)</f>
        <v>0.00</v>
      </c>
      <c r="AH51" s="13" t="str">
        <f>FIXED(VLOOKUP($A51,Sheet9!$A:$R,AH$1,0),2)</f>
        <v>1.00</v>
      </c>
      <c r="AI51" s="9" t="str">
        <f>FIXED(VLOOKUP($A51,Sheet9!$A:$R,AI$1,0),2)</f>
        <v>0.12</v>
      </c>
      <c r="AJ51" s="3" t="str">
        <f>FIXED(VLOOKUP($A51,Sheet9!$A:$R,AJ$1,0),2)</f>
        <v>0.32</v>
      </c>
      <c r="AK51" s="3" t="e" vm="1">
        <f>FIXED(VLOOKUP($A51,Sheet3!$A:$R,AK$1,0),2)</f>
        <v>#VALUE!</v>
      </c>
      <c r="AL51" s="3" t="e" vm="1">
        <f>FIXED(VLOOKUP($A51,Sheet3!$A:$R,AL$1,0),2)</f>
        <v>#VALUE!</v>
      </c>
    </row>
    <row r="52" spans="1:38" x14ac:dyDescent="0.25">
      <c r="A52" t="s">
        <v>78</v>
      </c>
      <c r="B52" s="4" t="s">
        <v>155</v>
      </c>
      <c r="C52" s="9" t="str">
        <f>FIXED(VLOOKUP($A52,Sheet1!$A:$R,C$1,0),2)</f>
        <v>0.12</v>
      </c>
      <c r="D52" s="3" t="str">
        <f>FIXED(VLOOKUP($A52,Sheet1!$A:$R,D$1,0),2)</f>
        <v>0.32</v>
      </c>
      <c r="E52" s="3" t="str">
        <f>FIXED(VLOOKUP($A52,Sheet1!$A:$R,E$1,0),2)</f>
        <v>0.00</v>
      </c>
      <c r="F52" s="3" t="str">
        <f>FIXED(VLOOKUP($A52,Sheet1!$A:$R,F$1,0),2)</f>
        <v>1.00</v>
      </c>
      <c r="G52" s="9" t="str">
        <f>FIXED(VLOOKUP($A52,Sheet1!$A:$R,G$1,0),2)</f>
        <v>0.11</v>
      </c>
      <c r="H52" s="3" t="str">
        <f>FIXED(VLOOKUP($A52,Sheet1!$A:$R,H$1,0),2)</f>
        <v>0.31</v>
      </c>
      <c r="I52" s="3" t="str">
        <f>FIXED(VLOOKUP($A52,Sheet1!$A:$R,I$1,0),2)</f>
        <v>0.00</v>
      </c>
      <c r="J52" s="13" t="str">
        <f>FIXED(VLOOKUP($A52,Sheet1!$A:$R,J$1,0),2)</f>
        <v>1.00</v>
      </c>
      <c r="K52" s="9" t="str">
        <f>FIXED(VLOOKUP($A52,Sheet1!$A:$R,K$1,0),2)</f>
        <v>0.13</v>
      </c>
      <c r="L52" s="3" t="str">
        <f>FIXED(VLOOKUP($A52,Sheet1!$A:$R,L$1,0),2)</f>
        <v>0.34</v>
      </c>
      <c r="M52" s="3" t="str">
        <f>FIXED(VLOOKUP($A52,Sheet1!$A:$R,M$1,0),2)</f>
        <v>0.00</v>
      </c>
      <c r="N52" s="13" t="str">
        <f>FIXED(VLOOKUP($A52,Sheet1!$A:$R,N$1,0),2)</f>
        <v>1.00</v>
      </c>
      <c r="O52" s="9" t="str">
        <f>FIXED(VLOOKUP($A52,Sheet3!$A:$R,O$1,0),2)</f>
        <v>0.24</v>
      </c>
      <c r="P52" s="3" t="str">
        <f>FIXED(VLOOKUP($A52,Sheet3!$A:$R,P$1,0),2)</f>
        <v>0.43</v>
      </c>
      <c r="Q52" s="3" t="str">
        <f>FIXED(VLOOKUP($A52,Sheet3!$A:$R,Q$1,0),2)</f>
        <v>0.00</v>
      </c>
      <c r="R52" s="3" t="str">
        <f>FIXED(VLOOKUP($A52,Sheet3!$A:$R,R$1,0),2)</f>
        <v>1.00</v>
      </c>
      <c r="S52" s="9" t="str">
        <f>FIXED(VLOOKUP($A52,Sheet3!$A:$R,S$1,0),2)</f>
        <v>0.23</v>
      </c>
      <c r="T52" s="3" t="str">
        <f>FIXED(VLOOKUP($A52,Sheet3!$A:$R,T$1,0),2)</f>
        <v>0.42</v>
      </c>
      <c r="U52" s="3" t="str">
        <f>FIXED(VLOOKUP($A52,Sheet3!$A:$R,U$1,0),2)</f>
        <v>0.00</v>
      </c>
      <c r="V52" s="13" t="str">
        <f>FIXED(VLOOKUP($A52,Sheet3!$A:$R,V$1,0),2)</f>
        <v>1.00</v>
      </c>
      <c r="W52" s="9" t="str">
        <f>FIXED(VLOOKUP($A52,Sheet3!$A:$R,W$1,0),2)</f>
        <v>0.25</v>
      </c>
      <c r="X52" s="3" t="str">
        <f>FIXED(VLOOKUP($A52,Sheet3!$A:$R,X$1,0),2)</f>
        <v>0.43</v>
      </c>
      <c r="Y52" s="3" t="str">
        <f>FIXED(VLOOKUP($A52,Sheet3!$A:$R,Y$1,0),2)</f>
        <v>0.00</v>
      </c>
      <c r="Z52" s="3" t="str">
        <f>FIXED(VLOOKUP($A52,Sheet3!$A:$R,Z$1,0),2)</f>
        <v>1.00</v>
      </c>
      <c r="AA52" s="9" t="str">
        <f>FIXED(VLOOKUP($A52,Sheet9!$A:$R,AA$1,0),2)</f>
        <v>0.23</v>
      </c>
      <c r="AB52" s="3" t="str">
        <f>FIXED(VLOOKUP($A52,Sheet9!$A:$R,AB$1,0),2)</f>
        <v>0.42</v>
      </c>
      <c r="AC52" s="3" t="str">
        <f>FIXED(VLOOKUP($A52,Sheet9!$A:$R,AC$1,0),2)</f>
        <v>0.00</v>
      </c>
      <c r="AD52" s="3" t="str">
        <f>FIXED(VLOOKUP($A52,Sheet9!$A:$R,AD$1,0),2)</f>
        <v>1.00</v>
      </c>
      <c r="AE52" s="9" t="str">
        <f>FIXED(VLOOKUP($A52,Sheet9!$A:$R,AE$1,0),2)</f>
        <v>0.21</v>
      </c>
      <c r="AF52" s="3" t="str">
        <f>FIXED(VLOOKUP($A52,Sheet9!$A:$R,AF$1,0),2)</f>
        <v>0.41</v>
      </c>
      <c r="AG52" s="3" t="str">
        <f>FIXED(VLOOKUP($A52,Sheet9!$A:$R,AG$1,0),2)</f>
        <v>0.00</v>
      </c>
      <c r="AH52" s="13" t="str">
        <f>FIXED(VLOOKUP($A52,Sheet9!$A:$R,AH$1,0),2)</f>
        <v>1.00</v>
      </c>
      <c r="AI52" s="9" t="str">
        <f>FIXED(VLOOKUP($A52,Sheet9!$A:$R,AI$1,0),2)</f>
        <v>0.27</v>
      </c>
      <c r="AJ52" s="3" t="str">
        <f>FIXED(VLOOKUP($A52,Sheet9!$A:$R,AJ$1,0),2)</f>
        <v>0.44</v>
      </c>
      <c r="AK52" s="3" t="e" vm="1">
        <f>FIXED(VLOOKUP($A52,Sheet3!$A:$R,AK$1,0),2)</f>
        <v>#VALUE!</v>
      </c>
      <c r="AL52" s="3" t="e" vm="1">
        <f>FIXED(VLOOKUP($A52,Sheet3!$A:$R,AL$1,0),2)</f>
        <v>#VALUE!</v>
      </c>
    </row>
    <row r="53" spans="1:38" x14ac:dyDescent="0.25">
      <c r="A53" t="s">
        <v>171</v>
      </c>
      <c r="B53" s="4" t="s">
        <v>177</v>
      </c>
      <c r="C53" s="9" t="str">
        <f>FIXED(VLOOKUP($A53,Sheet1!$A:$R,C$1,0),2)</f>
        <v>0.04</v>
      </c>
      <c r="D53" s="3" t="str">
        <f>FIXED(VLOOKUP($A53,Sheet1!$A:$R,D$1,0),2)</f>
        <v>0.19</v>
      </c>
      <c r="E53" s="3" t="str">
        <f>FIXED(VLOOKUP($A53,Sheet1!$A:$R,E$1,0),2)</f>
        <v>0.00</v>
      </c>
      <c r="F53" s="3" t="str">
        <f>FIXED(VLOOKUP($A53,Sheet1!$A:$R,F$1,0),2)</f>
        <v>1.00</v>
      </c>
      <c r="G53" s="9" t="str">
        <f>FIXED(VLOOKUP($A53,Sheet1!$A:$R,G$1,0),2)</f>
        <v>0.03</v>
      </c>
      <c r="H53" s="3" t="str">
        <f>FIXED(VLOOKUP($A53,Sheet1!$A:$R,H$1,0),2)</f>
        <v>0.17</v>
      </c>
      <c r="I53" s="3" t="str">
        <f>FIXED(VLOOKUP($A53,Sheet1!$A:$R,I$1,0),2)</f>
        <v>0.00</v>
      </c>
      <c r="J53" s="13" t="str">
        <f>FIXED(VLOOKUP($A53,Sheet1!$A:$R,J$1,0),2)</f>
        <v>1.00</v>
      </c>
      <c r="K53" s="9" t="str">
        <f>FIXED(VLOOKUP($A53,Sheet1!$A:$R,K$1,0),2)</f>
        <v>0.04</v>
      </c>
      <c r="L53" s="3" t="str">
        <f>FIXED(VLOOKUP($A53,Sheet1!$A:$R,L$1,0),2)</f>
        <v>0.21</v>
      </c>
      <c r="M53" s="3" t="str">
        <f>FIXED(VLOOKUP($A53,Sheet1!$A:$R,M$1,0),2)</f>
        <v>0.00</v>
      </c>
      <c r="N53" s="13" t="str">
        <f>FIXED(VLOOKUP($A53,Sheet1!$A:$R,N$1,0),2)</f>
        <v>1.00</v>
      </c>
      <c r="O53" s="9" t="str">
        <f>FIXED(VLOOKUP($A53,Sheet3!$A:$R,O$1,0),2)</f>
        <v>0.08</v>
      </c>
      <c r="P53" s="3" t="str">
        <f>FIXED(VLOOKUP($A53,Sheet3!$A:$R,P$1,0),2)</f>
        <v>0.28</v>
      </c>
      <c r="Q53" s="3" t="str">
        <f>FIXED(VLOOKUP($A53,Sheet3!$A:$R,Q$1,0),2)</f>
        <v>0.00</v>
      </c>
      <c r="R53" s="3" t="str">
        <f>FIXED(VLOOKUP($A53,Sheet3!$A:$R,R$1,0),2)</f>
        <v>1.00</v>
      </c>
      <c r="S53" s="9" t="str">
        <f>FIXED(VLOOKUP($A53,Sheet3!$A:$R,S$1,0),2)</f>
        <v>0.08</v>
      </c>
      <c r="T53" s="3" t="str">
        <f>FIXED(VLOOKUP($A53,Sheet3!$A:$R,T$1,0),2)</f>
        <v>0.26</v>
      </c>
      <c r="U53" s="3" t="str">
        <f>FIXED(VLOOKUP($A53,Sheet3!$A:$R,U$1,0),2)</f>
        <v>0.00</v>
      </c>
      <c r="V53" s="13" t="str">
        <f>FIXED(VLOOKUP($A53,Sheet3!$A:$R,V$1,0),2)</f>
        <v>1.00</v>
      </c>
      <c r="W53" s="9" t="str">
        <f>FIXED(VLOOKUP($A53,Sheet3!$A:$R,W$1,0),2)</f>
        <v>0.09</v>
      </c>
      <c r="X53" s="3" t="str">
        <f>FIXED(VLOOKUP($A53,Sheet3!$A:$R,X$1,0),2)</f>
        <v>0.29</v>
      </c>
      <c r="Y53" s="3" t="str">
        <f>FIXED(VLOOKUP($A53,Sheet3!$A:$R,Y$1,0),2)</f>
        <v>0.00</v>
      </c>
      <c r="Z53" s="3" t="str">
        <f>FIXED(VLOOKUP($A53,Sheet3!$A:$R,Z$1,0),2)</f>
        <v>1.00</v>
      </c>
      <c r="AA53" s="9" t="str">
        <f>FIXED(VLOOKUP($A53,Sheet9!$A:$R,AA$1,0),2)</f>
        <v>0.08</v>
      </c>
      <c r="AB53" s="3" t="str">
        <f>FIXED(VLOOKUP($A53,Sheet9!$A:$R,AB$1,0),2)</f>
        <v>0.27</v>
      </c>
      <c r="AC53" s="3" t="str">
        <f>FIXED(VLOOKUP($A53,Sheet9!$A:$R,AC$1,0),2)</f>
        <v>0.00</v>
      </c>
      <c r="AD53" s="3" t="str">
        <f>FIXED(VLOOKUP($A53,Sheet9!$A:$R,AD$1,0),2)</f>
        <v>1.00</v>
      </c>
      <c r="AE53" s="9" t="str">
        <f>FIXED(VLOOKUP($A53,Sheet9!$A:$R,AE$1,0),2)</f>
        <v>0.07</v>
      </c>
      <c r="AF53" s="3" t="str">
        <f>FIXED(VLOOKUP($A53,Sheet9!$A:$R,AF$1,0),2)</f>
        <v>0.25</v>
      </c>
      <c r="AG53" s="3" t="str">
        <f>FIXED(VLOOKUP($A53,Sheet9!$A:$R,AG$1,0),2)</f>
        <v>0.00</v>
      </c>
      <c r="AH53" s="13" t="str">
        <f>FIXED(VLOOKUP($A53,Sheet9!$A:$R,AH$1,0),2)</f>
        <v>1.00</v>
      </c>
      <c r="AI53" s="9" t="str">
        <f>FIXED(VLOOKUP($A53,Sheet9!$A:$R,AI$1,0),2)</f>
        <v>0.10</v>
      </c>
      <c r="AJ53" s="3" t="str">
        <f>FIXED(VLOOKUP($A53,Sheet9!$A:$R,AJ$1,0),2)</f>
        <v>0.30</v>
      </c>
      <c r="AK53" s="3" t="e" vm="1">
        <f>FIXED(VLOOKUP($A53,Sheet3!$A:$R,AK$1,0),2)</f>
        <v>#VALUE!</v>
      </c>
      <c r="AL53" s="3" t="e" vm="1">
        <f>FIXED(VLOOKUP($A53,Sheet3!$A:$R,AL$1,0),2)</f>
        <v>#VALUE!</v>
      </c>
    </row>
    <row r="54" spans="1:38" x14ac:dyDescent="0.25">
      <c r="A54" t="s">
        <v>52</v>
      </c>
      <c r="B54" s="4" t="s">
        <v>132</v>
      </c>
      <c r="C54" s="9" t="str">
        <f>FIXED(VLOOKUP($A54,Sheet1!$A:$R,C$1,0),2)</f>
        <v>0.40</v>
      </c>
      <c r="D54" s="3" t="str">
        <f>FIXED(VLOOKUP($A54,Sheet1!$A:$R,D$1,0),2)</f>
        <v>0.49</v>
      </c>
      <c r="E54" s="3" t="str">
        <f>FIXED(VLOOKUP($A54,Sheet1!$A:$R,E$1,0),2)</f>
        <v>0.00</v>
      </c>
      <c r="F54" s="3" t="str">
        <f>FIXED(VLOOKUP($A54,Sheet1!$A:$R,F$1,0),2)</f>
        <v>1.00</v>
      </c>
      <c r="G54" s="9" t="str">
        <f>FIXED(VLOOKUP($A54,Sheet1!$A:$R,G$1,0),2)</f>
        <v>0.38</v>
      </c>
      <c r="H54" s="3" t="str">
        <f>FIXED(VLOOKUP($A54,Sheet1!$A:$R,H$1,0),2)</f>
        <v>0.49</v>
      </c>
      <c r="I54" s="3" t="str">
        <f>FIXED(VLOOKUP($A54,Sheet1!$A:$R,I$1,0),2)</f>
        <v>0.00</v>
      </c>
      <c r="J54" s="13" t="str">
        <f>FIXED(VLOOKUP($A54,Sheet1!$A:$R,J$1,0),2)</f>
        <v>1.00</v>
      </c>
      <c r="K54" s="9" t="str">
        <f>FIXED(VLOOKUP($A54,Sheet1!$A:$R,K$1,0),2)</f>
        <v>0.43</v>
      </c>
      <c r="L54" s="3" t="str">
        <f>FIXED(VLOOKUP($A54,Sheet1!$A:$R,L$1,0),2)</f>
        <v>0.50</v>
      </c>
      <c r="M54" s="3" t="str">
        <f>FIXED(VLOOKUP($A54,Sheet1!$A:$R,M$1,0),2)</f>
        <v>0.00</v>
      </c>
      <c r="N54" s="13" t="str">
        <f>FIXED(VLOOKUP($A54,Sheet1!$A:$R,N$1,0),2)</f>
        <v>1.00</v>
      </c>
      <c r="O54" s="9" t="str">
        <f>FIXED(VLOOKUP($A54,Sheet3!$A:$R,O$1,0),2)</f>
        <v>0.48</v>
      </c>
      <c r="P54" s="3" t="str">
        <f>FIXED(VLOOKUP($A54,Sheet3!$A:$R,P$1,0),2)</f>
        <v>0.50</v>
      </c>
      <c r="Q54" s="3" t="str">
        <f>FIXED(VLOOKUP($A54,Sheet3!$A:$R,Q$1,0),2)</f>
        <v>0.00</v>
      </c>
      <c r="R54" s="3" t="str">
        <f>FIXED(VLOOKUP($A54,Sheet3!$A:$R,R$1,0),2)</f>
        <v>1.00</v>
      </c>
      <c r="S54" s="9" t="str">
        <f>FIXED(VLOOKUP($A54,Sheet3!$A:$R,S$1,0),2)</f>
        <v>0.44</v>
      </c>
      <c r="T54" s="3" t="str">
        <f>FIXED(VLOOKUP($A54,Sheet3!$A:$R,T$1,0),2)</f>
        <v>0.50</v>
      </c>
      <c r="U54" s="3" t="str">
        <f>FIXED(VLOOKUP($A54,Sheet3!$A:$R,U$1,0),2)</f>
        <v>0.00</v>
      </c>
      <c r="V54" s="13" t="str">
        <f>FIXED(VLOOKUP($A54,Sheet3!$A:$R,V$1,0),2)</f>
        <v>1.00</v>
      </c>
      <c r="W54" s="9" t="str">
        <f>FIXED(VLOOKUP($A54,Sheet3!$A:$R,W$1,0),2)</f>
        <v>0.51</v>
      </c>
      <c r="X54" s="3" t="str">
        <f>FIXED(VLOOKUP($A54,Sheet3!$A:$R,X$1,0),2)</f>
        <v>0.50</v>
      </c>
      <c r="Y54" s="3" t="str">
        <f>FIXED(VLOOKUP($A54,Sheet3!$A:$R,Y$1,0),2)</f>
        <v>0.00</v>
      </c>
      <c r="Z54" s="3" t="str">
        <f>FIXED(VLOOKUP($A54,Sheet3!$A:$R,Z$1,0),2)</f>
        <v>1.00</v>
      </c>
      <c r="AA54" s="9" t="str">
        <f>FIXED(VLOOKUP($A54,Sheet9!$A:$R,AA$1,0),2)</f>
        <v>0.43</v>
      </c>
      <c r="AB54" s="3" t="str">
        <f>FIXED(VLOOKUP($A54,Sheet9!$A:$R,AB$1,0),2)</f>
        <v>0.50</v>
      </c>
      <c r="AC54" s="3" t="str">
        <f>FIXED(VLOOKUP($A54,Sheet9!$A:$R,AC$1,0),2)</f>
        <v>0.00</v>
      </c>
      <c r="AD54" s="3" t="str">
        <f>FIXED(VLOOKUP($A54,Sheet9!$A:$R,AD$1,0),2)</f>
        <v>1.00</v>
      </c>
      <c r="AE54" s="9" t="str">
        <f>FIXED(VLOOKUP($A54,Sheet9!$A:$R,AE$1,0),2)</f>
        <v>0.42</v>
      </c>
      <c r="AF54" s="3" t="str">
        <f>FIXED(VLOOKUP($A54,Sheet9!$A:$R,AF$1,0),2)</f>
        <v>0.49</v>
      </c>
      <c r="AG54" s="3" t="str">
        <f>FIXED(VLOOKUP($A54,Sheet9!$A:$R,AG$1,0),2)</f>
        <v>0.00</v>
      </c>
      <c r="AH54" s="13" t="str">
        <f>FIXED(VLOOKUP($A54,Sheet9!$A:$R,AH$1,0),2)</f>
        <v>1.00</v>
      </c>
      <c r="AI54" s="9" t="str">
        <f>FIXED(VLOOKUP($A54,Sheet9!$A:$R,AI$1,0),2)</f>
        <v>0.46</v>
      </c>
      <c r="AJ54" s="3" t="str">
        <f>FIXED(VLOOKUP($A54,Sheet9!$A:$R,AJ$1,0),2)</f>
        <v>0.50</v>
      </c>
      <c r="AK54" s="3" t="e" vm="1">
        <f>FIXED(VLOOKUP($A54,Sheet3!$A:$R,AK$1,0),2)</f>
        <v>#VALUE!</v>
      </c>
      <c r="AL54" s="3" t="e" vm="1">
        <f>FIXED(VLOOKUP($A54,Sheet3!$A:$R,AL$1,0),2)</f>
        <v>#VALUE!</v>
      </c>
    </row>
    <row r="55" spans="1:38" x14ac:dyDescent="0.25">
      <c r="A55" t="s">
        <v>51</v>
      </c>
      <c r="B55" t="s">
        <v>131</v>
      </c>
      <c r="C55" s="9" t="str">
        <f>FIXED(VLOOKUP($A55,Sheet1!$A:$R,C$1,0),2)</f>
        <v>0.71</v>
      </c>
      <c r="D55" s="3" t="str">
        <f>FIXED(VLOOKUP($A55,Sheet1!$A:$R,D$1,0),2)</f>
        <v>1.55</v>
      </c>
      <c r="E55" s="3" t="str">
        <f>FIXED(VLOOKUP($A55,Sheet1!$A:$R,E$1,0),2)</f>
        <v>0.00</v>
      </c>
      <c r="F55" s="3" t="str">
        <f>FIXED(VLOOKUP($A55,Sheet1!$A:$R,F$1,0),2)</f>
        <v>36.00</v>
      </c>
      <c r="G55" s="9" t="str">
        <f>FIXED(VLOOKUP($A55,Sheet1!$A:$R,G$1,0),2)</f>
        <v>0.72</v>
      </c>
      <c r="H55" s="3" t="str">
        <f>FIXED(VLOOKUP($A55,Sheet1!$A:$R,H$1,0),2)</f>
        <v>1.59</v>
      </c>
      <c r="I55" s="3" t="str">
        <f>FIXED(VLOOKUP($A55,Sheet1!$A:$R,I$1,0),2)</f>
        <v>0.00</v>
      </c>
      <c r="J55" s="13" t="str">
        <f>FIXED(VLOOKUP($A55,Sheet1!$A:$R,J$1,0),2)</f>
        <v>36.00</v>
      </c>
      <c r="K55" s="9" t="str">
        <f>FIXED(VLOOKUP($A55,Sheet1!$A:$R,K$1,0),2)</f>
        <v>0.70</v>
      </c>
      <c r="L55" s="3" t="str">
        <f>FIXED(VLOOKUP($A55,Sheet1!$A:$R,L$1,0),2)</f>
        <v>1.49</v>
      </c>
      <c r="M55" s="3" t="str">
        <f>FIXED(VLOOKUP($A55,Sheet1!$A:$R,M$1,0),2)</f>
        <v>0.00</v>
      </c>
      <c r="N55" s="13" t="str">
        <f>FIXED(VLOOKUP($A55,Sheet1!$A:$R,N$1,0),2)</f>
        <v>23.00</v>
      </c>
      <c r="O55" s="9" t="str">
        <f>FIXED(VLOOKUP($A55,Sheet3!$A:$R,O$1,0),2)</f>
        <v>0.07</v>
      </c>
      <c r="P55" s="3" t="str">
        <f>FIXED(VLOOKUP($A55,Sheet3!$A:$R,P$1,0),2)</f>
        <v>0.34</v>
      </c>
      <c r="Q55" s="3" t="str">
        <f>FIXED(VLOOKUP($A55,Sheet3!$A:$R,Q$1,0),2)</f>
        <v>0.00</v>
      </c>
      <c r="R55" s="3" t="str">
        <f>FIXED(VLOOKUP($A55,Sheet3!$A:$R,R$1,0),2)</f>
        <v>6.00</v>
      </c>
      <c r="S55" s="9" t="str">
        <f>FIXED(VLOOKUP($A55,Sheet3!$A:$R,S$1,0),2)</f>
        <v>0.00</v>
      </c>
      <c r="T55" s="3" t="str">
        <f>FIXED(VLOOKUP($A55,Sheet3!$A:$R,T$1,0),2)</f>
        <v>0.04</v>
      </c>
      <c r="U55" s="3" t="str">
        <f>FIXED(VLOOKUP($A55,Sheet3!$A:$R,U$1,0),2)</f>
        <v>0.00</v>
      </c>
      <c r="V55" s="13" t="str">
        <f>FIXED(VLOOKUP($A55,Sheet3!$A:$R,V$1,0),2)</f>
        <v>2.00</v>
      </c>
      <c r="W55" s="9" t="str">
        <f>FIXED(VLOOKUP($A55,Sheet3!$A:$R,W$1,0),2)</f>
        <v>0.13</v>
      </c>
      <c r="X55" s="3" t="str">
        <f>FIXED(VLOOKUP($A55,Sheet3!$A:$R,X$1,0),2)</f>
        <v>0.47</v>
      </c>
      <c r="Y55" s="3" t="str">
        <f>FIXED(VLOOKUP($A55,Sheet3!$A:$R,Y$1,0),2)</f>
        <v>0.00</v>
      </c>
      <c r="Z55" s="3" t="str">
        <f>FIXED(VLOOKUP($A55,Sheet3!$A:$R,Z$1,0),2)</f>
        <v>6.00</v>
      </c>
      <c r="AA55" s="9" t="str">
        <f>FIXED(VLOOKUP($A55,Sheet9!$A:$R,AA$1,0),2)</f>
        <v>0.04</v>
      </c>
      <c r="AB55" s="3" t="str">
        <f>FIXED(VLOOKUP($A55,Sheet9!$A:$R,AB$1,0),2)</f>
        <v>0.33</v>
      </c>
      <c r="AC55" s="3" t="str">
        <f>FIXED(VLOOKUP($A55,Sheet9!$A:$R,AC$1,0),2)</f>
        <v>0.00</v>
      </c>
      <c r="AD55" s="3" t="str">
        <f>FIXED(VLOOKUP($A55,Sheet9!$A:$R,AD$1,0),2)</f>
        <v>12.00</v>
      </c>
      <c r="AE55" s="9" t="str">
        <f>FIXED(VLOOKUP($A55,Sheet9!$A:$R,AE$1,0),2)</f>
        <v>0.06</v>
      </c>
      <c r="AF55" s="3" t="str">
        <f>FIXED(VLOOKUP($A55,Sheet9!$A:$R,AF$1,0),2)</f>
        <v>0.41</v>
      </c>
      <c r="AG55" s="3" t="str">
        <f>FIXED(VLOOKUP($A55,Sheet9!$A:$R,AG$1,0),2)</f>
        <v>0.00</v>
      </c>
      <c r="AH55" s="13" t="str">
        <f>FIXED(VLOOKUP($A55,Sheet9!$A:$R,AH$1,0),2)</f>
        <v>12.00</v>
      </c>
      <c r="AI55" s="9" t="str">
        <f>FIXED(VLOOKUP($A55,Sheet9!$A:$R,AI$1,0),2)</f>
        <v>0.00</v>
      </c>
      <c r="AJ55" s="3" t="str">
        <f>FIXED(VLOOKUP($A55,Sheet9!$A:$R,AJ$1,0),2)</f>
        <v>0.09</v>
      </c>
      <c r="AK55" s="3" t="e" vm="1">
        <f>FIXED(VLOOKUP($A55,Sheet3!$A:$R,AK$1,0),2)</f>
        <v>#VALUE!</v>
      </c>
      <c r="AL55" s="3" t="e" vm="1">
        <f>FIXED(VLOOKUP($A55,Sheet3!$A:$R,AL$1,0),2)</f>
        <v>#VALUE!</v>
      </c>
    </row>
    <row r="56" spans="1:38" x14ac:dyDescent="0.25">
      <c r="A56" t="s">
        <v>38</v>
      </c>
      <c r="B56" t="s">
        <v>186</v>
      </c>
      <c r="C56" s="9" t="str">
        <f>FIXED(VLOOKUP($A56,Sheet1!$A:$R,C$1,0),2)</f>
        <v>2.08</v>
      </c>
      <c r="D56" s="3" t="str">
        <f>FIXED(VLOOKUP($A56,Sheet1!$A:$R,D$1,0),2)</f>
        <v>2.44</v>
      </c>
      <c r="E56" s="3" t="str">
        <f>FIXED(VLOOKUP($A56,Sheet1!$A:$R,E$1,0),2)</f>
        <v>0.00</v>
      </c>
      <c r="F56" s="3" t="str">
        <f>FIXED(VLOOKUP($A56,Sheet1!$A:$R,F$1,0),2)</f>
        <v>13.55</v>
      </c>
      <c r="G56" s="9" t="str">
        <f>FIXED(VLOOKUP($A56,Sheet1!$A:$R,G$1,0),2)</f>
        <v>2.12</v>
      </c>
      <c r="H56" s="3" t="str">
        <f>FIXED(VLOOKUP($A56,Sheet1!$A:$R,H$1,0),2)</f>
        <v>2.48</v>
      </c>
      <c r="I56" s="3" t="str">
        <f>FIXED(VLOOKUP($A56,Sheet1!$A:$R,I$1,0),2)</f>
        <v>0.00</v>
      </c>
      <c r="J56" s="13" t="str">
        <f>FIXED(VLOOKUP($A56,Sheet1!$A:$R,J$1,0),2)</f>
        <v>13.55</v>
      </c>
      <c r="K56" s="9" t="str">
        <f>FIXED(VLOOKUP($A56,Sheet1!$A:$R,K$1,0),2)</f>
        <v>2.04</v>
      </c>
      <c r="L56" s="3" t="str">
        <f>FIXED(VLOOKUP($A56,Sheet1!$A:$R,L$1,0),2)</f>
        <v>2.38</v>
      </c>
      <c r="M56" s="3" t="str">
        <f>FIXED(VLOOKUP($A56,Sheet1!$A:$R,M$1,0),2)</f>
        <v>0.00</v>
      </c>
      <c r="N56" s="13" t="str">
        <f>FIXED(VLOOKUP($A56,Sheet1!$A:$R,N$1,0),2)</f>
        <v>13.48</v>
      </c>
      <c r="O56" s="9" t="str">
        <f>FIXED(VLOOKUP($A56,Sheet3!$A:$R,O$1,0),2)</f>
        <v>2.46</v>
      </c>
      <c r="P56" s="3" t="str">
        <f>FIXED(VLOOKUP($A56,Sheet3!$A:$R,P$1,0),2)</f>
        <v>2.54</v>
      </c>
      <c r="Q56" s="3" t="str">
        <f>FIXED(VLOOKUP($A56,Sheet3!$A:$R,Q$1,0),2)</f>
        <v>0.00</v>
      </c>
      <c r="R56" s="3" t="str">
        <f>FIXED(VLOOKUP($A56,Sheet3!$A:$R,R$1,0),2)</f>
        <v>13.55</v>
      </c>
      <c r="S56" s="9" t="str">
        <f>FIXED(VLOOKUP($A56,Sheet3!$A:$R,S$1,0),2)</f>
        <v>2.55</v>
      </c>
      <c r="T56" s="3" t="str">
        <f>FIXED(VLOOKUP($A56,Sheet3!$A:$R,T$1,0),2)</f>
        <v>2.59</v>
      </c>
      <c r="U56" s="3" t="str">
        <f>FIXED(VLOOKUP($A56,Sheet3!$A:$R,U$1,0),2)</f>
        <v>0.00</v>
      </c>
      <c r="V56" s="13" t="str">
        <f>FIXED(VLOOKUP($A56,Sheet3!$A:$R,V$1,0),2)</f>
        <v>13.55</v>
      </c>
      <c r="W56" s="9" t="str">
        <f>FIXED(VLOOKUP($A56,Sheet3!$A:$R,W$1,0),2)</f>
        <v>2.36</v>
      </c>
      <c r="X56" s="3" t="str">
        <f>FIXED(VLOOKUP($A56,Sheet3!$A:$R,X$1,0),2)</f>
        <v>2.49</v>
      </c>
      <c r="Y56" s="3" t="str">
        <f>FIXED(VLOOKUP($A56,Sheet3!$A:$R,Y$1,0),2)</f>
        <v>0.00</v>
      </c>
      <c r="Z56" s="3" t="str">
        <f>FIXED(VLOOKUP($A56,Sheet3!$A:$R,Z$1,0),2)</f>
        <v>13.48</v>
      </c>
      <c r="AA56" s="9" t="str">
        <f>FIXED(VLOOKUP($A56,Sheet9!$A:$R,AA$1,0),2)</f>
        <v>2.46</v>
      </c>
      <c r="AB56" s="3" t="str">
        <f>FIXED(VLOOKUP($A56,Sheet9!$A:$R,AB$1,0),2)</f>
        <v>2.54</v>
      </c>
      <c r="AC56" s="3" t="str">
        <f>FIXED(VLOOKUP($A56,Sheet9!$A:$R,AC$1,0),2)</f>
        <v>0.00</v>
      </c>
      <c r="AD56" s="3" t="str">
        <f>FIXED(VLOOKUP($A56,Sheet9!$A:$R,AD$1,0),2)</f>
        <v>13.55</v>
      </c>
      <c r="AE56" s="9" t="str">
        <f>FIXED(VLOOKUP($A56,Sheet9!$A:$R,AE$1,0),2)</f>
        <v>2.47</v>
      </c>
      <c r="AF56" s="3" t="str">
        <f>FIXED(VLOOKUP($A56,Sheet9!$A:$R,AF$1,0),2)</f>
        <v>2.55</v>
      </c>
      <c r="AG56" s="3" t="str">
        <f>FIXED(VLOOKUP($A56,Sheet9!$A:$R,AG$1,0),2)</f>
        <v>0.00</v>
      </c>
      <c r="AH56" s="13" t="str">
        <f>FIXED(VLOOKUP($A56,Sheet9!$A:$R,AH$1,0),2)</f>
        <v>13.55</v>
      </c>
      <c r="AI56" s="9" t="str">
        <f>FIXED(VLOOKUP($A56,Sheet9!$A:$R,AI$1,0),2)</f>
        <v>2.44</v>
      </c>
      <c r="AJ56" s="3" t="str">
        <f>FIXED(VLOOKUP($A56,Sheet9!$A:$R,AJ$1,0),2)</f>
        <v>2.52</v>
      </c>
      <c r="AK56" s="3" t="e" vm="1">
        <f>FIXED(VLOOKUP($A56,Sheet3!$A:$R,AK$1,0),2)</f>
        <v>#VALUE!</v>
      </c>
      <c r="AL56" s="3" t="e" vm="1">
        <f>FIXED(VLOOKUP($A56,Sheet3!$A:$R,AL$1,0),2)</f>
        <v>#VALUE!</v>
      </c>
    </row>
    <row r="57" spans="1:38" x14ac:dyDescent="0.25">
      <c r="A57" t="s">
        <v>39</v>
      </c>
      <c r="B57" t="s">
        <v>178</v>
      </c>
      <c r="C57" s="9" t="str">
        <f>FIXED(VLOOKUP($A57,Sheet1!$A:$R,C$1,0),2)</f>
        <v>0.43</v>
      </c>
      <c r="D57" s="3" t="str">
        <f>FIXED(VLOOKUP($A57,Sheet1!$A:$R,D$1,0),2)</f>
        <v>0.31</v>
      </c>
      <c r="E57" s="3" t="str">
        <f>FIXED(VLOOKUP($A57,Sheet1!$A:$R,E$1,0),2)</f>
        <v>0.00</v>
      </c>
      <c r="F57" s="3" t="str">
        <f>FIXED(VLOOKUP($A57,Sheet1!$A:$R,F$1,0),2)</f>
        <v>3.56</v>
      </c>
      <c r="G57" s="9" t="str">
        <f>FIXED(VLOOKUP($A57,Sheet1!$A:$R,G$1,0),2)</f>
        <v>0.43</v>
      </c>
      <c r="H57" s="3" t="str">
        <f>FIXED(VLOOKUP($A57,Sheet1!$A:$R,H$1,0),2)</f>
        <v>0.31</v>
      </c>
      <c r="I57" s="3" t="str">
        <f>FIXED(VLOOKUP($A57,Sheet1!$A:$R,I$1,0),2)</f>
        <v>0.00</v>
      </c>
      <c r="J57" s="13" t="str">
        <f>FIXED(VLOOKUP($A57,Sheet1!$A:$R,J$1,0),2)</f>
        <v>3.30</v>
      </c>
      <c r="K57" s="9" t="str">
        <f>FIXED(VLOOKUP($A57,Sheet1!$A:$R,K$1,0),2)</f>
        <v>0.43</v>
      </c>
      <c r="L57" s="3" t="str">
        <f>FIXED(VLOOKUP($A57,Sheet1!$A:$R,L$1,0),2)</f>
        <v>0.32</v>
      </c>
      <c r="M57" s="3" t="str">
        <f>FIXED(VLOOKUP($A57,Sheet1!$A:$R,M$1,0),2)</f>
        <v>0.00</v>
      </c>
      <c r="N57" s="13" t="str">
        <f>FIXED(VLOOKUP($A57,Sheet1!$A:$R,N$1,0),2)</f>
        <v>3.56</v>
      </c>
      <c r="O57" s="9" t="str">
        <f>FIXED(VLOOKUP($A57,Sheet3!$A:$R,O$1,0),2)</f>
        <v>0.52</v>
      </c>
      <c r="P57" s="3" t="str">
        <f>FIXED(VLOOKUP($A57,Sheet3!$A:$R,P$1,0),2)</f>
        <v>0.33</v>
      </c>
      <c r="Q57" s="3" t="str">
        <f>FIXED(VLOOKUP($A57,Sheet3!$A:$R,Q$1,0),2)</f>
        <v>0.00</v>
      </c>
      <c r="R57" s="3" t="str">
        <f>FIXED(VLOOKUP($A57,Sheet3!$A:$R,R$1,0),2)</f>
        <v>3.56</v>
      </c>
      <c r="S57" s="9" t="str">
        <f>FIXED(VLOOKUP($A57,Sheet3!$A:$R,S$1,0),2)</f>
        <v>0.53</v>
      </c>
      <c r="T57" s="3" t="str">
        <f>FIXED(VLOOKUP($A57,Sheet3!$A:$R,T$1,0),2)</f>
        <v>0.33</v>
      </c>
      <c r="U57" s="3" t="str">
        <f>FIXED(VLOOKUP($A57,Sheet3!$A:$R,U$1,0),2)</f>
        <v>0.00</v>
      </c>
      <c r="V57" s="13" t="str">
        <f>FIXED(VLOOKUP($A57,Sheet3!$A:$R,V$1,0),2)</f>
        <v>3.30</v>
      </c>
      <c r="W57" s="9" t="str">
        <f>FIXED(VLOOKUP($A57,Sheet3!$A:$R,W$1,0),2)</f>
        <v>0.51</v>
      </c>
      <c r="X57" s="3" t="str">
        <f>FIXED(VLOOKUP($A57,Sheet3!$A:$R,X$1,0),2)</f>
        <v>0.34</v>
      </c>
      <c r="Y57" s="3" t="str">
        <f>FIXED(VLOOKUP($A57,Sheet3!$A:$R,Y$1,0),2)</f>
        <v>0.00</v>
      </c>
      <c r="Z57" s="3" t="str">
        <f>FIXED(VLOOKUP($A57,Sheet3!$A:$R,Z$1,0),2)</f>
        <v>3.56</v>
      </c>
      <c r="AA57" s="9" t="str">
        <f>FIXED(VLOOKUP($A57,Sheet9!$A:$R,AA$1,0),2)</f>
        <v>0.52</v>
      </c>
      <c r="AB57" s="3" t="str">
        <f>FIXED(VLOOKUP($A57,Sheet9!$A:$R,AB$1,0),2)</f>
        <v>0.33</v>
      </c>
      <c r="AC57" s="3" t="str">
        <f>FIXED(VLOOKUP($A57,Sheet9!$A:$R,AC$1,0),2)</f>
        <v>0.00</v>
      </c>
      <c r="AD57" s="3" t="str">
        <f>FIXED(VLOOKUP($A57,Sheet9!$A:$R,AD$1,0),2)</f>
        <v>3.56</v>
      </c>
      <c r="AE57" s="9" t="str">
        <f>FIXED(VLOOKUP($A57,Sheet9!$A:$R,AE$1,0),2)</f>
        <v>0.52</v>
      </c>
      <c r="AF57" s="3" t="str">
        <f>FIXED(VLOOKUP($A57,Sheet9!$A:$R,AF$1,0),2)</f>
        <v>0.33</v>
      </c>
      <c r="AG57" s="3" t="str">
        <f>FIXED(VLOOKUP($A57,Sheet9!$A:$R,AG$1,0),2)</f>
        <v>0.00</v>
      </c>
      <c r="AH57" s="13" t="str">
        <f>FIXED(VLOOKUP($A57,Sheet9!$A:$R,AH$1,0),2)</f>
        <v>3.30</v>
      </c>
      <c r="AI57" s="9" t="str">
        <f>FIXED(VLOOKUP($A57,Sheet9!$A:$R,AI$1,0),2)</f>
        <v>0.53</v>
      </c>
      <c r="AJ57" s="3" t="str">
        <f>FIXED(VLOOKUP($A57,Sheet9!$A:$R,AJ$1,0),2)</f>
        <v>0.34</v>
      </c>
      <c r="AK57" s="3" t="e" vm="1">
        <f>FIXED(VLOOKUP($A57,Sheet3!$A:$R,AK$1,0),2)</f>
        <v>#VALUE!</v>
      </c>
      <c r="AL57" s="3" t="e" vm="1">
        <f>FIXED(VLOOKUP($A57,Sheet3!$A:$R,AL$1,0),2)</f>
        <v>#VALUE!</v>
      </c>
    </row>
    <row r="58" spans="1:38" x14ac:dyDescent="0.25">
      <c r="A58" t="s">
        <v>40</v>
      </c>
      <c r="B58" t="s">
        <v>179</v>
      </c>
      <c r="C58" s="9" t="str">
        <f>FIXED(VLOOKUP($A58,Sheet1!$A:$R,C$1,0),2)</f>
        <v>4.12</v>
      </c>
      <c r="D58" s="3" t="str">
        <f>FIXED(VLOOKUP($A58,Sheet1!$A:$R,D$1,0),2)</f>
        <v>3.96</v>
      </c>
      <c r="E58" s="3" t="str">
        <f>FIXED(VLOOKUP($A58,Sheet1!$A:$R,E$1,0),2)</f>
        <v>0.01</v>
      </c>
      <c r="F58" s="3" t="str">
        <f>FIXED(VLOOKUP($A58,Sheet1!$A:$R,F$1,0),2)</f>
        <v>21.00</v>
      </c>
      <c r="G58" s="9" t="str">
        <f>FIXED(VLOOKUP($A58,Sheet1!$A:$R,G$1,0),2)</f>
        <v>4.07</v>
      </c>
      <c r="H58" s="3" t="str">
        <f>FIXED(VLOOKUP($A58,Sheet1!$A:$R,H$1,0),2)</f>
        <v>3.89</v>
      </c>
      <c r="I58" s="3" t="str">
        <f>FIXED(VLOOKUP($A58,Sheet1!$A:$R,I$1,0),2)</f>
        <v>0.01</v>
      </c>
      <c r="J58" s="13" t="str">
        <f>FIXED(VLOOKUP($A58,Sheet1!$A:$R,J$1,0),2)</f>
        <v>21.00</v>
      </c>
      <c r="K58" s="9" t="str">
        <f>FIXED(VLOOKUP($A58,Sheet1!$A:$R,K$1,0),2)</f>
        <v>4.18</v>
      </c>
      <c r="L58" s="3" t="str">
        <f>FIXED(VLOOKUP($A58,Sheet1!$A:$R,L$1,0),2)</f>
        <v>4.06</v>
      </c>
      <c r="M58" s="3" t="str">
        <f>FIXED(VLOOKUP($A58,Sheet1!$A:$R,M$1,0),2)</f>
        <v>0.01</v>
      </c>
      <c r="N58" s="13" t="str">
        <f>FIXED(VLOOKUP($A58,Sheet1!$A:$R,N$1,0),2)</f>
        <v>20.93</v>
      </c>
      <c r="O58" s="9" t="str">
        <f>FIXED(VLOOKUP($A58,Sheet3!$A:$R,O$1,0),2)</f>
        <v>4.99</v>
      </c>
      <c r="P58" s="3" t="str">
        <f>FIXED(VLOOKUP($A58,Sheet3!$A:$R,P$1,0),2)</f>
        <v>4.13</v>
      </c>
      <c r="Q58" s="3" t="str">
        <f>FIXED(VLOOKUP($A58,Sheet3!$A:$R,Q$1,0),2)</f>
        <v>0.01</v>
      </c>
      <c r="R58" s="3" t="str">
        <f>FIXED(VLOOKUP($A58,Sheet3!$A:$R,R$1,0),2)</f>
        <v>21.00</v>
      </c>
      <c r="S58" s="9" t="str">
        <f>FIXED(VLOOKUP($A58,Sheet3!$A:$R,S$1,0),2)</f>
        <v>5.02</v>
      </c>
      <c r="T58" s="3" t="str">
        <f>FIXED(VLOOKUP($A58,Sheet3!$A:$R,T$1,0),2)</f>
        <v>4.09</v>
      </c>
      <c r="U58" s="3" t="str">
        <f>FIXED(VLOOKUP($A58,Sheet3!$A:$R,U$1,0),2)</f>
        <v>0.02</v>
      </c>
      <c r="V58" s="13" t="str">
        <f>FIXED(VLOOKUP($A58,Sheet3!$A:$R,V$1,0),2)</f>
        <v>21.00</v>
      </c>
      <c r="W58" s="9" t="str">
        <f>FIXED(VLOOKUP($A58,Sheet3!$A:$R,W$1,0),2)</f>
        <v>4.95</v>
      </c>
      <c r="X58" s="3" t="str">
        <f>FIXED(VLOOKUP($A58,Sheet3!$A:$R,X$1,0),2)</f>
        <v>4.18</v>
      </c>
      <c r="Y58" s="3" t="str">
        <f>FIXED(VLOOKUP($A58,Sheet3!$A:$R,Y$1,0),2)</f>
        <v>0.01</v>
      </c>
      <c r="Z58" s="3" t="str">
        <f>FIXED(VLOOKUP($A58,Sheet3!$A:$R,Z$1,0),2)</f>
        <v>20.93</v>
      </c>
      <c r="AA58" s="9" t="str">
        <f>FIXED(VLOOKUP($A58,Sheet9!$A:$R,AA$1,0),2)</f>
        <v>4.98</v>
      </c>
      <c r="AB58" s="3" t="str">
        <f>FIXED(VLOOKUP($A58,Sheet9!$A:$R,AB$1,0),2)</f>
        <v>4.12</v>
      </c>
      <c r="AC58" s="3" t="str">
        <f>FIXED(VLOOKUP($A58,Sheet9!$A:$R,AC$1,0),2)</f>
        <v>0.01</v>
      </c>
      <c r="AD58" s="3" t="str">
        <f>FIXED(VLOOKUP($A58,Sheet9!$A:$R,AD$1,0),2)</f>
        <v>21.00</v>
      </c>
      <c r="AE58" s="9" t="str">
        <f>FIXED(VLOOKUP($A58,Sheet9!$A:$R,AE$1,0),2)</f>
        <v>4.96</v>
      </c>
      <c r="AF58" s="3" t="str">
        <f>FIXED(VLOOKUP($A58,Sheet9!$A:$R,AF$1,0),2)</f>
        <v>4.11</v>
      </c>
      <c r="AG58" s="3" t="str">
        <f>FIXED(VLOOKUP($A58,Sheet9!$A:$R,AG$1,0),2)</f>
        <v>0.01</v>
      </c>
      <c r="AH58" s="13" t="str">
        <f>FIXED(VLOOKUP($A58,Sheet9!$A:$R,AH$1,0),2)</f>
        <v>21.00</v>
      </c>
      <c r="AI58" s="9" t="str">
        <f>FIXED(VLOOKUP($A58,Sheet9!$A:$R,AI$1,0),2)</f>
        <v>5.02</v>
      </c>
      <c r="AJ58" s="3" t="str">
        <f>FIXED(VLOOKUP($A58,Sheet9!$A:$R,AJ$1,0),2)</f>
        <v>4.15</v>
      </c>
      <c r="AK58" s="3" t="e" vm="1">
        <f>FIXED(VLOOKUP($A58,Sheet3!$A:$R,AK$1,0),2)</f>
        <v>#VALUE!</v>
      </c>
      <c r="AL58" s="3" t="e" vm="1">
        <f>FIXED(VLOOKUP($A58,Sheet3!$A:$R,AL$1,0),2)</f>
        <v>#VALUE!</v>
      </c>
    </row>
    <row r="59" spans="1:38" x14ac:dyDescent="0.25">
      <c r="A59" t="s">
        <v>41</v>
      </c>
      <c r="B59" t="s">
        <v>180</v>
      </c>
      <c r="C59" s="9" t="str">
        <f>FIXED(VLOOKUP($A59,Sheet1!$A:$R,C$1,0),2)</f>
        <v>9.05</v>
      </c>
      <c r="D59" s="3" t="str">
        <f>FIXED(VLOOKUP($A59,Sheet1!$A:$R,D$1,0),2)</f>
        <v>5.60</v>
      </c>
      <c r="E59" s="3" t="str">
        <f>FIXED(VLOOKUP($A59,Sheet1!$A:$R,E$1,0),2)</f>
        <v>0.99</v>
      </c>
      <c r="F59" s="3" t="str">
        <f>FIXED(VLOOKUP($A59,Sheet1!$A:$R,F$1,0),2)</f>
        <v>30.99</v>
      </c>
      <c r="G59" s="9" t="str">
        <f>FIXED(VLOOKUP($A59,Sheet1!$A:$R,G$1,0),2)</f>
        <v>9.02</v>
      </c>
      <c r="H59" s="3" t="str">
        <f>FIXED(VLOOKUP($A59,Sheet1!$A:$R,H$1,0),2)</f>
        <v>5.60</v>
      </c>
      <c r="I59" s="3" t="str">
        <f>FIXED(VLOOKUP($A59,Sheet1!$A:$R,I$1,0),2)</f>
        <v>0.99</v>
      </c>
      <c r="J59" s="13" t="str">
        <f>FIXED(VLOOKUP($A59,Sheet1!$A:$R,J$1,0),2)</f>
        <v>30.00</v>
      </c>
      <c r="K59" s="9" t="str">
        <f>FIXED(VLOOKUP($A59,Sheet1!$A:$R,K$1,0),2)</f>
        <v>9.10</v>
      </c>
      <c r="L59" s="3" t="str">
        <f>FIXED(VLOOKUP($A59,Sheet1!$A:$R,L$1,0),2)</f>
        <v>5.60</v>
      </c>
      <c r="M59" s="3" t="str">
        <f>FIXED(VLOOKUP($A59,Sheet1!$A:$R,M$1,0),2)</f>
        <v>0.99</v>
      </c>
      <c r="N59" s="13" t="str">
        <f>FIXED(VLOOKUP($A59,Sheet1!$A:$R,N$1,0),2)</f>
        <v>30.99</v>
      </c>
      <c r="O59" s="9" t="str">
        <f>FIXED(VLOOKUP($A59,Sheet3!$A:$R,O$1,0),2)</f>
        <v>10.92</v>
      </c>
      <c r="P59" s="3" t="str">
        <f>FIXED(VLOOKUP($A59,Sheet3!$A:$R,P$1,0),2)</f>
        <v>5.61</v>
      </c>
      <c r="Q59" s="3" t="str">
        <f>FIXED(VLOOKUP($A59,Sheet3!$A:$R,Q$1,0),2)</f>
        <v>0.99</v>
      </c>
      <c r="R59" s="3" t="str">
        <f>FIXED(VLOOKUP($A59,Sheet3!$A:$R,R$1,0),2)</f>
        <v>30.99</v>
      </c>
      <c r="S59" s="9" t="str">
        <f>FIXED(VLOOKUP($A59,Sheet3!$A:$R,S$1,0),2)</f>
        <v>11.12</v>
      </c>
      <c r="T59" s="3" t="str">
        <f>FIXED(VLOOKUP($A59,Sheet3!$A:$R,T$1,0),2)</f>
        <v>5.57</v>
      </c>
      <c r="U59" s="3" t="str">
        <f>FIXED(VLOOKUP($A59,Sheet3!$A:$R,U$1,0),2)</f>
        <v>1.22</v>
      </c>
      <c r="V59" s="13" t="str">
        <f>FIXED(VLOOKUP($A59,Sheet3!$A:$R,V$1,0),2)</f>
        <v>30.00</v>
      </c>
      <c r="W59" s="9" t="str">
        <f>FIXED(VLOOKUP($A59,Sheet3!$A:$R,W$1,0),2)</f>
        <v>10.73</v>
      </c>
      <c r="X59" s="3" t="str">
        <f>FIXED(VLOOKUP($A59,Sheet3!$A:$R,X$1,0),2)</f>
        <v>5.66</v>
      </c>
      <c r="Y59" s="3" t="str">
        <f>FIXED(VLOOKUP($A59,Sheet3!$A:$R,Y$1,0),2)</f>
        <v>0.99</v>
      </c>
      <c r="Z59" s="3" t="str">
        <f>FIXED(VLOOKUP($A59,Sheet3!$A:$R,Z$1,0),2)</f>
        <v>30.99</v>
      </c>
      <c r="AA59" s="9" t="str">
        <f>FIXED(VLOOKUP($A59,Sheet9!$A:$R,AA$1,0),2)</f>
        <v>10.89</v>
      </c>
      <c r="AB59" s="3" t="str">
        <f>FIXED(VLOOKUP($A59,Sheet9!$A:$R,AB$1,0),2)</f>
        <v>5.61</v>
      </c>
      <c r="AC59" s="3" t="str">
        <f>FIXED(VLOOKUP($A59,Sheet9!$A:$R,AC$1,0),2)</f>
        <v>0.99</v>
      </c>
      <c r="AD59" s="3" t="str">
        <f>FIXED(VLOOKUP($A59,Sheet9!$A:$R,AD$1,0),2)</f>
        <v>30.99</v>
      </c>
      <c r="AE59" s="9" t="str">
        <f>FIXED(VLOOKUP($A59,Sheet9!$A:$R,AE$1,0),2)</f>
        <v>10.73</v>
      </c>
      <c r="AF59" s="3" t="str">
        <f>FIXED(VLOOKUP($A59,Sheet9!$A:$R,AF$1,0),2)</f>
        <v>5.63</v>
      </c>
      <c r="AG59" s="3" t="str">
        <f>FIXED(VLOOKUP($A59,Sheet9!$A:$R,AG$1,0),2)</f>
        <v>0.99</v>
      </c>
      <c r="AH59" s="13" t="str">
        <f>FIXED(VLOOKUP($A59,Sheet9!$A:$R,AH$1,0),2)</f>
        <v>30.00</v>
      </c>
      <c r="AI59" s="9" t="str">
        <f>FIXED(VLOOKUP($A59,Sheet9!$A:$R,AI$1,0),2)</f>
        <v>11.18</v>
      </c>
      <c r="AJ59" s="3" t="str">
        <f>FIXED(VLOOKUP($A59,Sheet9!$A:$R,AJ$1,0),2)</f>
        <v>5.56</v>
      </c>
      <c r="AK59" s="3" t="e" vm="1">
        <f>FIXED(VLOOKUP($A59,Sheet3!$A:$R,AK$1,0),2)</f>
        <v>#VALUE!</v>
      </c>
      <c r="AL59" s="3" t="e" vm="1">
        <f>FIXED(VLOOKUP($A59,Sheet3!$A:$R,AL$1,0),2)</f>
        <v>#VALUE!</v>
      </c>
    </row>
    <row r="60" spans="1:38" x14ac:dyDescent="0.25">
      <c r="A60" t="s">
        <v>174</v>
      </c>
      <c r="B60" t="s">
        <v>181</v>
      </c>
      <c r="C60" s="9" t="str">
        <f>FIXED(VLOOKUP($A60,Sheet1!$A:$R,C$1,0),2)</f>
        <v>1.17</v>
      </c>
      <c r="D60" s="3" t="str">
        <f>FIXED(VLOOKUP($A60,Sheet1!$A:$R,D$1,0),2)</f>
        <v>4.50</v>
      </c>
      <c r="E60" s="3" t="str">
        <f>FIXED(VLOOKUP($A60,Sheet1!$A:$R,E$1,0),2)</f>
        <v>0.02</v>
      </c>
      <c r="F60" s="3" t="str">
        <f>FIXED(VLOOKUP($A60,Sheet1!$A:$R,F$1,0),2)</f>
        <v>196.49</v>
      </c>
      <c r="G60" s="9" t="str">
        <f>FIXED(VLOOKUP($A60,Sheet1!$A:$R,G$1,0),2)</f>
        <v>1.18</v>
      </c>
      <c r="H60" s="3" t="str">
        <f>FIXED(VLOOKUP($A60,Sheet1!$A:$R,H$1,0),2)</f>
        <v>4.63</v>
      </c>
      <c r="I60" s="3" t="str">
        <f>FIXED(VLOOKUP($A60,Sheet1!$A:$R,I$1,0),2)</f>
        <v>0.03</v>
      </c>
      <c r="J60" s="13" t="str">
        <f>FIXED(VLOOKUP($A60,Sheet1!$A:$R,J$1,0),2)</f>
        <v>196.49</v>
      </c>
      <c r="K60" s="9" t="str">
        <f>FIXED(VLOOKUP($A60,Sheet1!$A:$R,K$1,0),2)</f>
        <v>1.16</v>
      </c>
      <c r="L60" s="3" t="str">
        <f>FIXED(VLOOKUP($A60,Sheet1!$A:$R,L$1,0),2)</f>
        <v>4.32</v>
      </c>
      <c r="M60" s="3" t="str">
        <f>FIXED(VLOOKUP($A60,Sheet1!$A:$R,M$1,0),2)</f>
        <v>0.02</v>
      </c>
      <c r="N60" s="13" t="str">
        <f>FIXED(VLOOKUP($A60,Sheet1!$A:$R,N$1,0),2)</f>
        <v>196.49</v>
      </c>
      <c r="O60" s="9" t="str">
        <f>FIXED(VLOOKUP($A60,Sheet3!$A:$R,O$1,0),2)</f>
        <v>1.02</v>
      </c>
      <c r="P60" s="3" t="str">
        <f>FIXED(VLOOKUP($A60,Sheet3!$A:$R,P$1,0),2)</f>
        <v>1.60</v>
      </c>
      <c r="Q60" s="3" t="str">
        <f>FIXED(VLOOKUP($A60,Sheet3!$A:$R,Q$1,0),2)</f>
        <v>0.02</v>
      </c>
      <c r="R60" s="3" t="str">
        <f>FIXED(VLOOKUP($A60,Sheet3!$A:$R,R$1,0),2)</f>
        <v>196.49</v>
      </c>
      <c r="S60" s="9" t="str">
        <f>FIXED(VLOOKUP($A60,Sheet3!$A:$R,S$1,0),2)</f>
        <v>1.00</v>
      </c>
      <c r="T60" s="3" t="str">
        <f>FIXED(VLOOKUP($A60,Sheet3!$A:$R,T$1,0),2)</f>
        <v>0.73</v>
      </c>
      <c r="U60" s="3" t="str">
        <f>FIXED(VLOOKUP($A60,Sheet3!$A:$R,U$1,0),2)</f>
        <v>0.03</v>
      </c>
      <c r="V60" s="13" t="str">
        <f>FIXED(VLOOKUP($A60,Sheet3!$A:$R,V$1,0),2)</f>
        <v>7.12</v>
      </c>
      <c r="W60" s="9" t="str">
        <f>FIXED(VLOOKUP($A60,Sheet3!$A:$R,W$1,0),2)</f>
        <v>1.04</v>
      </c>
      <c r="X60" s="3" t="str">
        <f>FIXED(VLOOKUP($A60,Sheet3!$A:$R,X$1,0),2)</f>
        <v>2.14</v>
      </c>
      <c r="Y60" s="3" t="str">
        <f>FIXED(VLOOKUP($A60,Sheet3!$A:$R,Y$1,0),2)</f>
        <v>0.02</v>
      </c>
      <c r="Z60" s="3" t="str">
        <f>FIXED(VLOOKUP($A60,Sheet3!$A:$R,Z$1,0),2)</f>
        <v>196.49</v>
      </c>
      <c r="AA60" s="9" t="str">
        <f>FIXED(VLOOKUP($A60,Sheet9!$A:$R,AA$1,0),2)</f>
        <v>1.02</v>
      </c>
      <c r="AB60" s="3" t="str">
        <f>FIXED(VLOOKUP($A60,Sheet9!$A:$R,AB$1,0),2)</f>
        <v>1.61</v>
      </c>
      <c r="AC60" s="3" t="str">
        <f>FIXED(VLOOKUP($A60,Sheet9!$A:$R,AC$1,0),2)</f>
        <v>0.02</v>
      </c>
      <c r="AD60" s="3" t="str">
        <f>FIXED(VLOOKUP($A60,Sheet9!$A:$R,AD$1,0),2)</f>
        <v>196.49</v>
      </c>
      <c r="AE60" s="9" t="str">
        <f>FIXED(VLOOKUP($A60,Sheet9!$A:$R,AE$1,0),2)</f>
        <v>1.02</v>
      </c>
      <c r="AF60" s="3" t="str">
        <f>FIXED(VLOOKUP($A60,Sheet9!$A:$R,AF$1,0),2)</f>
        <v>1.91</v>
      </c>
      <c r="AG60" s="3" t="str">
        <f>FIXED(VLOOKUP($A60,Sheet9!$A:$R,AG$1,0),2)</f>
        <v>0.03</v>
      </c>
      <c r="AH60" s="13" t="str">
        <f>FIXED(VLOOKUP($A60,Sheet9!$A:$R,AH$1,0),2)</f>
        <v>196.49</v>
      </c>
      <c r="AI60" s="9" t="str">
        <f>FIXED(VLOOKUP($A60,Sheet9!$A:$R,AI$1,0),2)</f>
        <v>1.02</v>
      </c>
      <c r="AJ60" s="3" t="str">
        <f>FIXED(VLOOKUP($A60,Sheet9!$A:$R,AJ$1,0),2)</f>
        <v>0.80</v>
      </c>
      <c r="AK60" s="3" t="e" vm="1">
        <f>FIXED(VLOOKUP($A60,Sheet3!$A:$R,AK$1,0),2)</f>
        <v>#VALUE!</v>
      </c>
      <c r="AL60" s="3" t="e" vm="1">
        <f>FIXED(VLOOKUP($A60,Sheet3!$A:$R,AL$1,0),2)</f>
        <v>#VALUE!</v>
      </c>
    </row>
    <row r="61" spans="1:38" x14ac:dyDescent="0.25">
      <c r="A61" t="s">
        <v>175</v>
      </c>
      <c r="B61" t="s">
        <v>182</v>
      </c>
      <c r="C61" s="9" t="str">
        <f>FIXED(VLOOKUP($A61,Sheet1!$A:$R,C$1,0),2)</f>
        <v>2.20</v>
      </c>
      <c r="D61" s="3" t="str">
        <f>FIXED(VLOOKUP($A61,Sheet1!$A:$R,D$1,0),2)</f>
        <v>1.59</v>
      </c>
      <c r="E61" s="3" t="str">
        <f>FIXED(VLOOKUP($A61,Sheet1!$A:$R,E$1,0),2)</f>
        <v>0.04</v>
      </c>
      <c r="F61" s="3" t="str">
        <f>FIXED(VLOOKUP($A61,Sheet1!$A:$R,F$1,0),2)</f>
        <v>17.68</v>
      </c>
      <c r="G61" s="9" t="str">
        <f>FIXED(VLOOKUP($A61,Sheet1!$A:$R,G$1,0),2)</f>
        <v>2.20</v>
      </c>
      <c r="H61" s="3" t="str">
        <f>FIXED(VLOOKUP($A61,Sheet1!$A:$R,H$1,0),2)</f>
        <v>1.58</v>
      </c>
      <c r="I61" s="3" t="str">
        <f>FIXED(VLOOKUP($A61,Sheet1!$A:$R,I$1,0),2)</f>
        <v>0.04</v>
      </c>
      <c r="J61" s="13" t="str">
        <f>FIXED(VLOOKUP($A61,Sheet1!$A:$R,J$1,0),2)</f>
        <v>17.68</v>
      </c>
      <c r="K61" s="9" t="str">
        <f>FIXED(VLOOKUP($A61,Sheet1!$A:$R,K$1,0),2)</f>
        <v>2.22</v>
      </c>
      <c r="L61" s="3" t="str">
        <f>FIXED(VLOOKUP($A61,Sheet1!$A:$R,L$1,0),2)</f>
        <v>1.61</v>
      </c>
      <c r="M61" s="3" t="str">
        <f>FIXED(VLOOKUP($A61,Sheet1!$A:$R,M$1,0),2)</f>
        <v>0.04</v>
      </c>
      <c r="N61" s="13" t="str">
        <f>FIXED(VLOOKUP($A61,Sheet1!$A:$R,N$1,0),2)</f>
        <v>17.66</v>
      </c>
      <c r="O61" s="9" t="str">
        <f>FIXED(VLOOKUP($A61,Sheet3!$A:$R,O$1,0),2)</f>
        <v>2.45</v>
      </c>
      <c r="P61" s="3" t="str">
        <f>FIXED(VLOOKUP($A61,Sheet3!$A:$R,P$1,0),2)</f>
        <v>1.82</v>
      </c>
      <c r="Q61" s="3" t="str">
        <f>FIXED(VLOOKUP($A61,Sheet3!$A:$R,Q$1,0),2)</f>
        <v>0.04</v>
      </c>
      <c r="R61" s="3" t="str">
        <f>FIXED(VLOOKUP($A61,Sheet3!$A:$R,R$1,0),2)</f>
        <v>17.68</v>
      </c>
      <c r="S61" s="9" t="str">
        <f>FIXED(VLOOKUP($A61,Sheet3!$A:$R,S$1,0),2)</f>
        <v>2.48</v>
      </c>
      <c r="T61" s="3" t="str">
        <f>FIXED(VLOOKUP($A61,Sheet3!$A:$R,T$1,0),2)</f>
        <v>1.82</v>
      </c>
      <c r="U61" s="3" t="str">
        <f>FIXED(VLOOKUP($A61,Sheet3!$A:$R,U$1,0),2)</f>
        <v>0.04</v>
      </c>
      <c r="V61" s="13" t="str">
        <f>FIXED(VLOOKUP($A61,Sheet3!$A:$R,V$1,0),2)</f>
        <v>17.68</v>
      </c>
      <c r="W61" s="9" t="str">
        <f>FIXED(VLOOKUP($A61,Sheet3!$A:$R,W$1,0),2)</f>
        <v>2.43</v>
      </c>
      <c r="X61" s="3" t="str">
        <f>FIXED(VLOOKUP($A61,Sheet3!$A:$R,X$1,0),2)</f>
        <v>1.81</v>
      </c>
      <c r="Y61" s="3" t="str">
        <f>FIXED(VLOOKUP($A61,Sheet3!$A:$R,Y$1,0),2)</f>
        <v>0.04</v>
      </c>
      <c r="Z61" s="3" t="str">
        <f>FIXED(VLOOKUP($A61,Sheet3!$A:$R,Z$1,0),2)</f>
        <v>17.66</v>
      </c>
      <c r="AA61" s="9" t="str">
        <f>FIXED(VLOOKUP($A61,Sheet9!$A:$R,AA$1,0),2)</f>
        <v>2.45</v>
      </c>
      <c r="AB61" s="3" t="str">
        <f>FIXED(VLOOKUP($A61,Sheet9!$A:$R,AB$1,0),2)</f>
        <v>1.81</v>
      </c>
      <c r="AC61" s="3" t="str">
        <f>FIXED(VLOOKUP($A61,Sheet9!$A:$R,AC$1,0),2)</f>
        <v>0.04</v>
      </c>
      <c r="AD61" s="3" t="str">
        <f>FIXED(VLOOKUP($A61,Sheet9!$A:$R,AD$1,0),2)</f>
        <v>17.68</v>
      </c>
      <c r="AE61" s="9" t="str">
        <f>FIXED(VLOOKUP($A61,Sheet9!$A:$R,AE$1,0),2)</f>
        <v>2.42</v>
      </c>
      <c r="AF61" s="3" t="str">
        <f>FIXED(VLOOKUP($A61,Sheet9!$A:$R,AF$1,0),2)</f>
        <v>1.78</v>
      </c>
      <c r="AG61" s="3" t="str">
        <f>FIXED(VLOOKUP($A61,Sheet9!$A:$R,AG$1,0),2)</f>
        <v>0.04</v>
      </c>
      <c r="AH61" s="13" t="str">
        <f>FIXED(VLOOKUP($A61,Sheet9!$A:$R,AH$1,0),2)</f>
        <v>17.68</v>
      </c>
      <c r="AI61" s="9" t="str">
        <f>FIXED(VLOOKUP($A61,Sheet9!$A:$R,AI$1,0),2)</f>
        <v>2.50</v>
      </c>
      <c r="AJ61" s="3" t="str">
        <f>FIXED(VLOOKUP($A61,Sheet9!$A:$R,AJ$1,0),2)</f>
        <v>1.85</v>
      </c>
      <c r="AK61" s="3" t="e" vm="1">
        <f>FIXED(VLOOKUP($A61,Sheet3!$A:$R,AK$1,0),2)</f>
        <v>#VALUE!</v>
      </c>
      <c r="AL61" s="3" t="e" vm="1">
        <f>FIXED(VLOOKUP($A61,Sheet3!$A:$R,AL$1,0),2)</f>
        <v>#VALUE!</v>
      </c>
    </row>
    <row r="62" spans="1:38" x14ac:dyDescent="0.25">
      <c r="A62" t="s">
        <v>176</v>
      </c>
      <c r="B62" t="s">
        <v>183</v>
      </c>
      <c r="C62" s="9" t="str">
        <f>FIXED(VLOOKUP($A62,Sheet1!$A:$R,C$1,0),2)</f>
        <v>2.17</v>
      </c>
      <c r="D62" s="3" t="str">
        <f>FIXED(VLOOKUP($A62,Sheet1!$A:$R,D$1,0),2)</f>
        <v>1.51</v>
      </c>
      <c r="E62" s="3" t="str">
        <f>FIXED(VLOOKUP($A62,Sheet1!$A:$R,E$1,0),2)</f>
        <v>0.03</v>
      </c>
      <c r="F62" s="3" t="str">
        <f>FIXED(VLOOKUP($A62,Sheet1!$A:$R,F$1,0),2)</f>
        <v>17.68</v>
      </c>
      <c r="G62" s="9" t="str">
        <f>FIXED(VLOOKUP($A62,Sheet1!$A:$R,G$1,0),2)</f>
        <v>2.16</v>
      </c>
      <c r="H62" s="3" t="str">
        <f>FIXED(VLOOKUP($A62,Sheet1!$A:$R,H$1,0),2)</f>
        <v>1.50</v>
      </c>
      <c r="I62" s="3" t="str">
        <f>FIXED(VLOOKUP($A62,Sheet1!$A:$R,I$1,0),2)</f>
        <v>0.03</v>
      </c>
      <c r="J62" s="13" t="str">
        <f>FIXED(VLOOKUP($A62,Sheet1!$A:$R,J$1,0),2)</f>
        <v>17.68</v>
      </c>
      <c r="K62" s="9" t="str">
        <f>FIXED(VLOOKUP($A62,Sheet1!$A:$R,K$1,0),2)</f>
        <v>2.18</v>
      </c>
      <c r="L62" s="3" t="str">
        <f>FIXED(VLOOKUP($A62,Sheet1!$A:$R,L$1,0),2)</f>
        <v>1.54</v>
      </c>
      <c r="M62" s="3" t="str">
        <f>FIXED(VLOOKUP($A62,Sheet1!$A:$R,M$1,0),2)</f>
        <v>0.03</v>
      </c>
      <c r="N62" s="13" t="str">
        <f>FIXED(VLOOKUP($A62,Sheet1!$A:$R,N$1,0),2)</f>
        <v>17.66</v>
      </c>
      <c r="O62" s="9" t="str">
        <f>FIXED(VLOOKUP($A62,Sheet3!$A:$R,O$1,0),2)</f>
        <v>2.50</v>
      </c>
      <c r="P62" s="3" t="str">
        <f>FIXED(VLOOKUP($A62,Sheet3!$A:$R,P$1,0),2)</f>
        <v>1.72</v>
      </c>
      <c r="Q62" s="3" t="str">
        <f>FIXED(VLOOKUP($A62,Sheet3!$A:$R,Q$1,0),2)</f>
        <v>0.03</v>
      </c>
      <c r="R62" s="3" t="str">
        <f>FIXED(VLOOKUP($A62,Sheet3!$A:$R,R$1,0),2)</f>
        <v>17.68</v>
      </c>
      <c r="S62" s="9" t="str">
        <f>FIXED(VLOOKUP($A62,Sheet3!$A:$R,S$1,0),2)</f>
        <v>2.50</v>
      </c>
      <c r="T62" s="3" t="str">
        <f>FIXED(VLOOKUP($A62,Sheet3!$A:$R,T$1,0),2)</f>
        <v>1.71</v>
      </c>
      <c r="U62" s="3" t="str">
        <f>FIXED(VLOOKUP($A62,Sheet3!$A:$R,U$1,0),2)</f>
        <v>0.05</v>
      </c>
      <c r="V62" s="13" t="str">
        <f>FIXED(VLOOKUP($A62,Sheet3!$A:$R,V$1,0),2)</f>
        <v>17.68</v>
      </c>
      <c r="W62" s="9" t="str">
        <f>FIXED(VLOOKUP($A62,Sheet3!$A:$R,W$1,0),2)</f>
        <v>2.49</v>
      </c>
      <c r="X62" s="3" t="str">
        <f>FIXED(VLOOKUP($A62,Sheet3!$A:$R,X$1,0),2)</f>
        <v>1.73</v>
      </c>
      <c r="Y62" s="3" t="str">
        <f>FIXED(VLOOKUP($A62,Sheet3!$A:$R,Y$1,0),2)</f>
        <v>0.03</v>
      </c>
      <c r="Z62" s="3" t="str">
        <f>FIXED(VLOOKUP($A62,Sheet3!$A:$R,Z$1,0),2)</f>
        <v>17.66</v>
      </c>
      <c r="AA62" s="9" t="str">
        <f>FIXED(VLOOKUP($A62,Sheet9!$A:$R,AA$1,0),2)</f>
        <v>2.49</v>
      </c>
      <c r="AB62" s="3" t="str">
        <f>FIXED(VLOOKUP($A62,Sheet9!$A:$R,AB$1,0),2)</f>
        <v>1.72</v>
      </c>
      <c r="AC62" s="3" t="str">
        <f>FIXED(VLOOKUP($A62,Sheet9!$A:$R,AC$1,0),2)</f>
        <v>0.03</v>
      </c>
      <c r="AD62" s="3" t="str">
        <f>FIXED(VLOOKUP($A62,Sheet9!$A:$R,AD$1,0),2)</f>
        <v>17.68</v>
      </c>
      <c r="AE62" s="9" t="str">
        <f>FIXED(VLOOKUP($A62,Sheet9!$A:$R,AE$1,0),2)</f>
        <v>2.46</v>
      </c>
      <c r="AF62" s="3" t="str">
        <f>FIXED(VLOOKUP($A62,Sheet9!$A:$R,AF$1,0),2)</f>
        <v>1.68</v>
      </c>
      <c r="AG62" s="3" t="str">
        <f>FIXED(VLOOKUP($A62,Sheet9!$A:$R,AG$1,0),2)</f>
        <v>0.03</v>
      </c>
      <c r="AH62" s="13" t="str">
        <f>FIXED(VLOOKUP($A62,Sheet9!$A:$R,AH$1,0),2)</f>
        <v>17.68</v>
      </c>
      <c r="AI62" s="9" t="str">
        <f>FIXED(VLOOKUP($A62,Sheet9!$A:$R,AI$1,0),2)</f>
        <v>2.56</v>
      </c>
      <c r="AJ62" s="3" t="str">
        <f>FIXED(VLOOKUP($A62,Sheet9!$A:$R,AJ$1,0),2)</f>
        <v>1.77</v>
      </c>
      <c r="AK62" s="3" t="e" vm="1">
        <f>FIXED(VLOOKUP($A62,Sheet3!$A:$R,AK$1,0),2)</f>
        <v>#VALUE!</v>
      </c>
      <c r="AL62" s="3" t="e" vm="1">
        <f>FIXED(VLOOKUP($A62,Sheet3!$A:$R,AL$1,0),2)</f>
        <v>#VALUE!</v>
      </c>
    </row>
    <row r="63" spans="1:38" x14ac:dyDescent="0.25">
      <c r="A63" t="s">
        <v>53</v>
      </c>
      <c r="B63" t="s">
        <v>184</v>
      </c>
      <c r="C63" s="9" t="str">
        <f>FIXED(VLOOKUP($A63,Sheet1!$A:$R,C$1,0),2)</f>
        <v>2,361,405.00</v>
      </c>
      <c r="D63" s="3" t="str">
        <f>FIXED(VLOOKUP($A63,Sheet1!$A:$R,D$1,0),2)</f>
        <v>7,588.59</v>
      </c>
      <c r="E63" s="3" t="str">
        <f>FIXED(VLOOKUP($A63,Sheet1!$A:$R,E$1,0),2)</f>
        <v>2,350,907.00</v>
      </c>
      <c r="F63" s="3" t="str">
        <f>FIXED(VLOOKUP($A63,Sheet1!$A:$R,F$1,0),2)</f>
        <v>2,400,056.00</v>
      </c>
      <c r="G63" s="9" t="str">
        <f>FIXED(VLOOKUP($A63,Sheet1!$A:$R,G$1,0),2)</f>
        <v>2,361,409.00</v>
      </c>
      <c r="H63" s="3" t="str">
        <f>FIXED(VLOOKUP($A63,Sheet1!$A:$R,H$1,0),2)</f>
        <v>7,527.86</v>
      </c>
      <c r="I63" s="3" t="str">
        <f>FIXED(VLOOKUP($A63,Sheet1!$A:$R,I$1,0),2)</f>
        <v>2,350,907.00</v>
      </c>
      <c r="J63" s="13" t="str">
        <f>FIXED(VLOOKUP($A63,Sheet1!$A:$R,J$1,0),2)</f>
        <v>2,400,056.00</v>
      </c>
      <c r="K63" s="9" t="str">
        <f>FIXED(VLOOKUP($A63,Sheet1!$A:$R,K$1,0),2)</f>
        <v>2,361,399.00</v>
      </c>
      <c r="L63" s="3" t="str">
        <f>FIXED(VLOOKUP($A63,Sheet1!$A:$R,L$1,0),2)</f>
        <v>7,671.76</v>
      </c>
      <c r="M63" s="3" t="str">
        <f>FIXED(VLOOKUP($A63,Sheet1!$A:$R,M$1,0),2)</f>
        <v>2,350,907.00</v>
      </c>
      <c r="N63" s="13" t="str">
        <f>FIXED(VLOOKUP($A63,Sheet1!$A:$R,N$1,0),2)</f>
        <v>2,400,056.00</v>
      </c>
      <c r="O63" s="9" t="str">
        <f>FIXED(VLOOKUP($A63,Sheet3!$A:$R,O$1,0),2)</f>
        <v>2,363,322.00</v>
      </c>
      <c r="P63" s="3" t="str">
        <f>FIXED(VLOOKUP($A63,Sheet3!$A:$R,P$1,0),2)</f>
        <v>7,967.58</v>
      </c>
      <c r="Q63" s="3" t="str">
        <f>FIXED(VLOOKUP($A63,Sheet3!$A:$R,Q$1,0),2)</f>
        <v>2,350,907.00</v>
      </c>
      <c r="R63" s="3" t="str">
        <f>FIXED(VLOOKUP($A63,Sheet3!$A:$R,R$1,0),2)</f>
        <v>2,400,056.00</v>
      </c>
      <c r="S63" s="9" t="str">
        <f>FIXED(VLOOKUP($A63,Sheet3!$A:$R,S$1,0),2)</f>
        <v>2,363,520.00</v>
      </c>
      <c r="T63" s="3" t="str">
        <f>FIXED(VLOOKUP($A63,Sheet3!$A:$R,T$1,0),2)</f>
        <v>7,795.94</v>
      </c>
      <c r="U63" s="3" t="str">
        <f>FIXED(VLOOKUP($A63,Sheet3!$A:$R,U$1,0),2)</f>
        <v>2,350,907.00</v>
      </c>
      <c r="V63" s="13" t="str">
        <f>FIXED(VLOOKUP($A63,Sheet3!$A:$R,V$1,0),2)</f>
        <v>2,399,644.00</v>
      </c>
      <c r="W63" s="9" t="str">
        <f>FIXED(VLOOKUP($A63,Sheet3!$A:$R,W$1,0),2)</f>
        <v>2,363,128.00</v>
      </c>
      <c r="X63" s="3" t="str">
        <f>FIXED(VLOOKUP($A63,Sheet3!$A:$R,X$1,0),2)</f>
        <v>8,128.91</v>
      </c>
      <c r="Y63" s="3" t="str">
        <f>FIXED(VLOOKUP($A63,Sheet3!$A:$R,Y$1,0),2)</f>
        <v>2,350,907.00</v>
      </c>
      <c r="Z63" s="3" t="str">
        <f>FIXED(VLOOKUP($A63,Sheet3!$A:$R,Z$1,0),2)</f>
        <v>2,400,056.00</v>
      </c>
      <c r="AA63" s="9" t="str">
        <f>FIXED(VLOOKUP($A63,Sheet9!$A:$R,AA$1,0),2)</f>
        <v>2,363,290.00</v>
      </c>
      <c r="AB63" s="3" t="str">
        <f>FIXED(VLOOKUP($A63,Sheet9!$A:$R,AB$1,0),2)</f>
        <v>7,936.45</v>
      </c>
      <c r="AC63" s="3" t="str">
        <f>FIXED(VLOOKUP($A63,Sheet9!$A:$R,AC$1,0),2)</f>
        <v>2,350,907.00</v>
      </c>
      <c r="AD63" s="3" t="str">
        <f>FIXED(VLOOKUP($A63,Sheet9!$A:$R,AD$1,0),2)</f>
        <v>2,400,056.00</v>
      </c>
      <c r="AE63" s="9" t="str">
        <f>FIXED(VLOOKUP($A63,Sheet9!$A:$R,AE$1,0),2)</f>
        <v>2,363,164.00</v>
      </c>
      <c r="AF63" s="3" t="str">
        <f>FIXED(VLOOKUP($A63,Sheet9!$A:$R,AF$1,0),2)</f>
        <v>7,773.78</v>
      </c>
      <c r="AG63" s="3" t="str">
        <f>FIXED(VLOOKUP($A63,Sheet9!$A:$R,AG$1,0),2)</f>
        <v>2,350,907.00</v>
      </c>
      <c r="AH63" s="13" t="str">
        <f>FIXED(VLOOKUP($A63,Sheet9!$A:$R,AH$1,0),2)</f>
        <v>2,400,056.00</v>
      </c>
      <c r="AI63" s="9" t="str">
        <f>FIXED(VLOOKUP($A63,Sheet9!$A:$R,AI$1,0),2)</f>
        <v>2,363,529.00</v>
      </c>
      <c r="AJ63" s="3" t="str">
        <f>FIXED(VLOOKUP($A63,Sheet9!$A:$R,AJ$1,0),2)</f>
        <v>8,231.97</v>
      </c>
      <c r="AK63" s="3" t="e" vm="1">
        <f>FIXED(VLOOKUP($A63,Sheet3!$A:$R,AK$1,0),2)</f>
        <v>#VALUE!</v>
      </c>
      <c r="AL63" s="3" t="e" vm="1">
        <f>FIXED(VLOOKUP($A63,Sheet3!$A:$R,AL$1,0),2)</f>
        <v>#VALUE!</v>
      </c>
    </row>
    <row r="64" spans="1:38" x14ac:dyDescent="0.25">
      <c r="A64" t="s">
        <v>54</v>
      </c>
      <c r="B64" t="s">
        <v>185</v>
      </c>
      <c r="C64" s="9" t="str">
        <f>FIXED(VLOOKUP($A64,Sheet1!$A:$R,C$1,0),2)</f>
        <v>612,753.20</v>
      </c>
      <c r="D64" s="3" t="str">
        <f>FIXED(VLOOKUP($A64,Sheet1!$A:$R,D$1,0),2)</f>
        <v>13,270.06</v>
      </c>
      <c r="E64" s="3" t="str">
        <f>FIXED(VLOOKUP($A64,Sheet1!$A:$R,E$1,0),2)</f>
        <v>579,824.20</v>
      </c>
      <c r="F64" s="3" t="str">
        <f>FIXED(VLOOKUP($A64,Sheet1!$A:$R,F$1,0),2)</f>
        <v>638,667.70</v>
      </c>
      <c r="G64" s="9" t="str">
        <f>FIXED(VLOOKUP($A64,Sheet1!$A:$R,G$1,0),2)</f>
        <v>612,575.60</v>
      </c>
      <c r="H64" s="3" t="str">
        <f>FIXED(VLOOKUP($A64,Sheet1!$A:$R,H$1,0),2)</f>
        <v>13,148.34</v>
      </c>
      <c r="I64" s="3" t="str">
        <f>FIXED(VLOOKUP($A64,Sheet1!$A:$R,I$1,0),2)</f>
        <v>579,824.20</v>
      </c>
      <c r="J64" s="13" t="str">
        <f>FIXED(VLOOKUP($A64,Sheet1!$A:$R,J$1,0),2)</f>
        <v>638,667.70</v>
      </c>
      <c r="K64" s="9" t="str">
        <f>FIXED(VLOOKUP($A64,Sheet1!$A:$R,K$1,0),2)</f>
        <v>612,998.30</v>
      </c>
      <c r="L64" s="3" t="str">
        <f>FIXED(VLOOKUP($A64,Sheet1!$A:$R,L$1,0),2)</f>
        <v>13,432.62</v>
      </c>
      <c r="M64" s="3" t="str">
        <f>FIXED(VLOOKUP($A64,Sheet1!$A:$R,M$1,0),2)</f>
        <v>579,905.60</v>
      </c>
      <c r="N64" s="13" t="str">
        <f>FIXED(VLOOKUP($A64,Sheet1!$A:$R,N$1,0),2)</f>
        <v>638,597.20</v>
      </c>
      <c r="O64" s="9" t="str">
        <f>FIXED(VLOOKUP($A64,Sheet3!$A:$R,O$1,0),2)</f>
        <v>612,473.60</v>
      </c>
      <c r="P64" s="3" t="str">
        <f>FIXED(VLOOKUP($A64,Sheet3!$A:$R,P$1,0),2)</f>
        <v>14,632.95</v>
      </c>
      <c r="Q64" s="3" t="str">
        <f>FIXED(VLOOKUP($A64,Sheet3!$A:$R,Q$1,0),2)</f>
        <v>579,824.20</v>
      </c>
      <c r="R64" s="3" t="str">
        <f>FIXED(VLOOKUP($A64,Sheet3!$A:$R,R$1,0),2)</f>
        <v>638,667.70</v>
      </c>
      <c r="S64" s="9" t="str">
        <f>FIXED(VLOOKUP($A64,Sheet3!$A:$R,S$1,0),2)</f>
        <v>612,324.70</v>
      </c>
      <c r="T64" s="3" t="str">
        <f>FIXED(VLOOKUP($A64,Sheet3!$A:$R,T$1,0),2)</f>
        <v>14,663.53</v>
      </c>
      <c r="U64" s="3" t="str">
        <f>FIXED(VLOOKUP($A64,Sheet3!$A:$R,U$1,0),2)</f>
        <v>579,824.20</v>
      </c>
      <c r="V64" s="13" t="str">
        <f>FIXED(VLOOKUP($A64,Sheet3!$A:$R,V$1,0),2)</f>
        <v>638,667.70</v>
      </c>
      <c r="W64" s="9" t="str">
        <f>FIXED(VLOOKUP($A64,Sheet3!$A:$R,W$1,0),2)</f>
        <v>612,620.40</v>
      </c>
      <c r="X64" s="3" t="str">
        <f>FIXED(VLOOKUP($A64,Sheet3!$A:$R,X$1,0),2)</f>
        <v>14,602.03</v>
      </c>
      <c r="Y64" s="3" t="str">
        <f>FIXED(VLOOKUP($A64,Sheet3!$A:$R,Y$1,0),2)</f>
        <v>579,905.60</v>
      </c>
      <c r="Z64" s="3" t="str">
        <f>FIXED(VLOOKUP($A64,Sheet3!$A:$R,Z$1,0),2)</f>
        <v>638,597.20</v>
      </c>
      <c r="AA64" s="9" t="str">
        <f>FIXED(VLOOKUP($A64,Sheet9!$A:$R,AA$1,0),2)</f>
        <v>612,447.40</v>
      </c>
      <c r="AB64" s="3" t="str">
        <f>FIXED(VLOOKUP($A64,Sheet9!$A:$R,AB$1,0),2)</f>
        <v>14,616.29</v>
      </c>
      <c r="AC64" s="3" t="str">
        <f>FIXED(VLOOKUP($A64,Sheet9!$A:$R,AC$1,0),2)</f>
        <v>579,824.20</v>
      </c>
      <c r="AD64" s="3" t="str">
        <f>FIXED(VLOOKUP($A64,Sheet9!$A:$R,AD$1,0),2)</f>
        <v>638,667.70</v>
      </c>
      <c r="AE64" s="9" t="str">
        <f>FIXED(VLOOKUP($A64,Sheet9!$A:$R,AE$1,0),2)</f>
        <v>612,020.50</v>
      </c>
      <c r="AF64" s="3" t="str">
        <f>FIXED(VLOOKUP($A64,Sheet9!$A:$R,AF$1,0),2)</f>
        <v>14,512.52</v>
      </c>
      <c r="AG64" s="3" t="str">
        <f>FIXED(VLOOKUP($A64,Sheet9!$A:$R,AG$1,0),2)</f>
        <v>579,824.20</v>
      </c>
      <c r="AH64" s="13" t="str">
        <f>FIXED(VLOOKUP($A64,Sheet9!$A:$R,AH$1,0),2)</f>
        <v>638,667.70</v>
      </c>
      <c r="AI64" s="9" t="str">
        <f>FIXED(VLOOKUP($A64,Sheet9!$A:$R,AI$1,0),2)</f>
        <v>613,258.60</v>
      </c>
      <c r="AJ64" s="3" t="str">
        <f>FIXED(VLOOKUP($A64,Sheet9!$A:$R,AJ$1,0),2)</f>
        <v>14,778.62</v>
      </c>
      <c r="AK64" s="3" t="e" vm="1">
        <f>FIXED(VLOOKUP($A64,Sheet3!$A:$R,AK$1,0),2)</f>
        <v>#VALUE!</v>
      </c>
      <c r="AL64" s="3" t="e" vm="1">
        <f>FIXED(VLOOKUP($A64,Sheet3!$A:$R,AL$1,0),2)</f>
        <v>#VALUE!</v>
      </c>
    </row>
    <row r="65" spans="1:38" x14ac:dyDescent="0.25">
      <c r="A65" t="s">
        <v>79</v>
      </c>
      <c r="B65" s="4" t="s">
        <v>156</v>
      </c>
      <c r="C65" s="9" t="str">
        <f>FIXED(VLOOKUP($A65,Sheet1!$A:$R,C$1,0),2)</f>
        <v>0.13</v>
      </c>
      <c r="D65" s="3" t="str">
        <f>FIXED(VLOOKUP($A65,Sheet1!$A:$R,D$1,0),2)</f>
        <v>0.34</v>
      </c>
      <c r="E65" s="3" t="str">
        <f>FIXED(VLOOKUP($A65,Sheet1!$A:$R,E$1,0),2)</f>
        <v>0.00</v>
      </c>
      <c r="F65" s="3" t="str">
        <f>FIXED(VLOOKUP($A65,Sheet1!$A:$R,F$1,0),2)</f>
        <v>1.00</v>
      </c>
      <c r="G65" s="9" t="str">
        <f>FIXED(VLOOKUP($A65,Sheet1!$A:$R,G$1,0),2)</f>
        <v>0.14</v>
      </c>
      <c r="H65" s="3" t="str">
        <f>FIXED(VLOOKUP($A65,Sheet1!$A:$R,H$1,0),2)</f>
        <v>0.34</v>
      </c>
      <c r="I65" s="3" t="str">
        <f>FIXED(VLOOKUP($A65,Sheet1!$A:$R,I$1,0),2)</f>
        <v>0.00</v>
      </c>
      <c r="J65" s="13" t="str">
        <f>FIXED(VLOOKUP($A65,Sheet1!$A:$R,J$1,0),2)</f>
        <v>1.00</v>
      </c>
      <c r="K65" s="9" t="str">
        <f>FIXED(VLOOKUP($A65,Sheet1!$A:$R,K$1,0),2)</f>
        <v>0.12</v>
      </c>
      <c r="L65" s="3" t="str">
        <f>FIXED(VLOOKUP($A65,Sheet1!$A:$R,L$1,0),2)</f>
        <v>0.33</v>
      </c>
      <c r="M65" s="3" t="str">
        <f>FIXED(VLOOKUP($A65,Sheet1!$A:$R,M$1,0),2)</f>
        <v>0.00</v>
      </c>
      <c r="N65" s="13" t="str">
        <f>FIXED(VLOOKUP($A65,Sheet1!$A:$R,N$1,0),2)</f>
        <v>1.00</v>
      </c>
      <c r="O65" s="9" t="str">
        <f>FIXED(VLOOKUP($A65,Sheet3!$A:$R,O$1,0),2)</f>
        <v>0.03</v>
      </c>
      <c r="P65" s="3" t="str">
        <f>FIXED(VLOOKUP($A65,Sheet3!$A:$R,P$1,0),2)</f>
        <v>0.18</v>
      </c>
      <c r="Q65" s="3" t="str">
        <f>FIXED(VLOOKUP($A65,Sheet3!$A:$R,Q$1,0),2)</f>
        <v>0.00</v>
      </c>
      <c r="R65" s="3" t="str">
        <f>FIXED(VLOOKUP($A65,Sheet3!$A:$R,R$1,0),2)</f>
        <v>1.00</v>
      </c>
      <c r="S65" s="9" t="str">
        <f>FIXED(VLOOKUP($A65,Sheet3!$A:$R,S$1,0),2)</f>
        <v>0.03</v>
      </c>
      <c r="T65" s="3" t="str">
        <f>FIXED(VLOOKUP($A65,Sheet3!$A:$R,T$1,0),2)</f>
        <v>0.16</v>
      </c>
      <c r="U65" s="3" t="str">
        <f>FIXED(VLOOKUP($A65,Sheet3!$A:$R,U$1,0),2)</f>
        <v>0.00</v>
      </c>
      <c r="V65" s="13" t="str">
        <f>FIXED(VLOOKUP($A65,Sheet3!$A:$R,V$1,0),2)</f>
        <v>1.00</v>
      </c>
      <c r="W65" s="9" t="str">
        <f>FIXED(VLOOKUP($A65,Sheet3!$A:$R,W$1,0),2)</f>
        <v>0.04</v>
      </c>
      <c r="X65" s="3" t="str">
        <f>FIXED(VLOOKUP($A65,Sheet3!$A:$R,X$1,0),2)</f>
        <v>0.20</v>
      </c>
      <c r="Y65" s="3" t="str">
        <f>FIXED(VLOOKUP($A65,Sheet3!$A:$R,Y$1,0),2)</f>
        <v>0.00</v>
      </c>
      <c r="Z65" s="3" t="str">
        <f>FIXED(VLOOKUP($A65,Sheet3!$A:$R,Z$1,0),2)</f>
        <v>1.00</v>
      </c>
      <c r="AA65" s="9" t="str">
        <f>FIXED(VLOOKUP($A65,Sheet9!$A:$R,AA$1,0),2)</f>
        <v>0.03</v>
      </c>
      <c r="AB65" s="3" t="str">
        <f>FIXED(VLOOKUP($A65,Sheet9!$A:$R,AB$1,0),2)</f>
        <v>0.18</v>
      </c>
      <c r="AC65" s="3" t="str">
        <f>FIXED(VLOOKUP($A65,Sheet9!$A:$R,AC$1,0),2)</f>
        <v>0.00</v>
      </c>
      <c r="AD65" s="3" t="str">
        <f>FIXED(VLOOKUP($A65,Sheet9!$A:$R,AD$1,0),2)</f>
        <v>1.00</v>
      </c>
      <c r="AE65" s="9" t="str">
        <f>FIXED(VLOOKUP($A65,Sheet9!$A:$R,AE$1,0),2)</f>
        <v>0.03</v>
      </c>
      <c r="AF65" s="3" t="str">
        <f>FIXED(VLOOKUP($A65,Sheet9!$A:$R,AF$1,0),2)</f>
        <v>0.18</v>
      </c>
      <c r="AG65" s="3" t="str">
        <f>FIXED(VLOOKUP($A65,Sheet9!$A:$R,AG$1,0),2)</f>
        <v>0.00</v>
      </c>
      <c r="AH65" s="13" t="str">
        <f>FIXED(VLOOKUP($A65,Sheet9!$A:$R,AH$1,0),2)</f>
        <v>1.00</v>
      </c>
      <c r="AI65" s="9" t="str">
        <f>FIXED(VLOOKUP($A65,Sheet9!$A:$R,AI$1,0),2)</f>
        <v>0.03</v>
      </c>
      <c r="AJ65" s="3" t="str">
        <f>FIXED(VLOOKUP($A65,Sheet9!$A:$R,AJ$1,0),2)</f>
        <v>0.18</v>
      </c>
      <c r="AK65" s="3" t="e" vm="1">
        <f>FIXED(VLOOKUP($A65,Sheet3!$A:$R,AK$1,0),2)</f>
        <v>#VALUE!</v>
      </c>
      <c r="AL65" s="3" t="e" vm="1">
        <f>FIXED(VLOOKUP($A65,Sheet3!$A:$R,AL$1,0),2)</f>
        <v>#VALUE!</v>
      </c>
    </row>
    <row r="66" spans="1:38" x14ac:dyDescent="0.25">
      <c r="A66" t="s">
        <v>80</v>
      </c>
      <c r="B66" s="4" t="s">
        <v>157</v>
      </c>
      <c r="C66" s="9" t="str">
        <f>FIXED(VLOOKUP($A66,Sheet1!$A:$R,C$1,0),2)</f>
        <v>0.01</v>
      </c>
      <c r="D66" s="3" t="str">
        <f>FIXED(VLOOKUP($A66,Sheet1!$A:$R,D$1,0),2)</f>
        <v>0.08</v>
      </c>
      <c r="E66" s="3" t="str">
        <f>FIXED(VLOOKUP($A66,Sheet1!$A:$R,E$1,0),2)</f>
        <v>0.00</v>
      </c>
      <c r="F66" s="3" t="str">
        <f>FIXED(VLOOKUP($A66,Sheet1!$A:$R,F$1,0),2)</f>
        <v>1.00</v>
      </c>
      <c r="G66" s="9" t="str">
        <f>FIXED(VLOOKUP($A66,Sheet1!$A:$R,G$1,0),2)</f>
        <v>0.01</v>
      </c>
      <c r="H66" s="3" t="str">
        <f>FIXED(VLOOKUP($A66,Sheet1!$A:$R,H$1,0),2)</f>
        <v>0.07</v>
      </c>
      <c r="I66" s="3" t="str">
        <f>FIXED(VLOOKUP($A66,Sheet1!$A:$R,I$1,0),2)</f>
        <v>0.00</v>
      </c>
      <c r="J66" s="13" t="str">
        <f>FIXED(VLOOKUP($A66,Sheet1!$A:$R,J$1,0),2)</f>
        <v>1.00</v>
      </c>
      <c r="K66" s="9" t="str">
        <f>FIXED(VLOOKUP($A66,Sheet1!$A:$R,K$1,0),2)</f>
        <v>0.01</v>
      </c>
      <c r="L66" s="3" t="str">
        <f>FIXED(VLOOKUP($A66,Sheet1!$A:$R,L$1,0),2)</f>
        <v>0.08</v>
      </c>
      <c r="M66" s="3" t="str">
        <f>FIXED(VLOOKUP($A66,Sheet1!$A:$R,M$1,0),2)</f>
        <v>0.00</v>
      </c>
      <c r="N66" s="13" t="str">
        <f>FIXED(VLOOKUP($A66,Sheet1!$A:$R,N$1,0),2)</f>
        <v>1.00</v>
      </c>
      <c r="O66" s="9" t="str">
        <f>FIXED(VLOOKUP($A66,Sheet3!$A:$R,O$1,0),2)</f>
        <v>0.00</v>
      </c>
      <c r="P66" s="3" t="str">
        <f>FIXED(VLOOKUP($A66,Sheet3!$A:$R,P$1,0),2)</f>
        <v>0.03</v>
      </c>
      <c r="Q66" s="3" t="str">
        <f>FIXED(VLOOKUP($A66,Sheet3!$A:$R,Q$1,0),2)</f>
        <v>0.00</v>
      </c>
      <c r="R66" s="3" t="str">
        <f>FIXED(VLOOKUP($A66,Sheet3!$A:$R,R$1,0),2)</f>
        <v>1.00</v>
      </c>
      <c r="S66" s="9" t="str">
        <f>FIXED(VLOOKUP($A66,Sheet3!$A:$R,S$1,0),2)</f>
        <v>0.00</v>
      </c>
      <c r="T66" s="3" t="str">
        <f>FIXED(VLOOKUP($A66,Sheet3!$A:$R,T$1,0),2)</f>
        <v>0.03</v>
      </c>
      <c r="U66" s="3" t="str">
        <f>FIXED(VLOOKUP($A66,Sheet3!$A:$R,U$1,0),2)</f>
        <v>0.00</v>
      </c>
      <c r="V66" s="13" t="str">
        <f>FIXED(VLOOKUP($A66,Sheet3!$A:$R,V$1,0),2)</f>
        <v>1.00</v>
      </c>
      <c r="W66" s="9" t="str">
        <f>FIXED(VLOOKUP($A66,Sheet3!$A:$R,W$1,0),2)</f>
        <v>0.00</v>
      </c>
      <c r="X66" s="3" t="str">
        <f>FIXED(VLOOKUP($A66,Sheet3!$A:$R,X$1,0),2)</f>
        <v>0.03</v>
      </c>
      <c r="Y66" s="3" t="str">
        <f>FIXED(VLOOKUP($A66,Sheet3!$A:$R,Y$1,0),2)</f>
        <v>0.00</v>
      </c>
      <c r="Z66" s="3" t="str">
        <f>FIXED(VLOOKUP($A66,Sheet3!$A:$R,Z$1,0),2)</f>
        <v>1.00</v>
      </c>
      <c r="AA66" s="9" t="str">
        <f>FIXED(VLOOKUP($A66,Sheet9!$A:$R,AA$1,0),2)</f>
        <v>0.00</v>
      </c>
      <c r="AB66" s="3" t="str">
        <f>FIXED(VLOOKUP($A66,Sheet9!$A:$R,AB$1,0),2)</f>
        <v>0.03</v>
      </c>
      <c r="AC66" s="3" t="str">
        <f>FIXED(VLOOKUP($A66,Sheet9!$A:$R,AC$1,0),2)</f>
        <v>0.00</v>
      </c>
      <c r="AD66" s="3" t="str">
        <f>FIXED(VLOOKUP($A66,Sheet9!$A:$R,AD$1,0),2)</f>
        <v>1.00</v>
      </c>
      <c r="AE66" s="9" t="str">
        <f>FIXED(VLOOKUP($A66,Sheet9!$A:$R,AE$1,0),2)</f>
        <v>0.00</v>
      </c>
      <c r="AF66" s="3" t="str">
        <f>FIXED(VLOOKUP($A66,Sheet9!$A:$R,AF$1,0),2)</f>
        <v>0.03</v>
      </c>
      <c r="AG66" s="3" t="str">
        <f>FIXED(VLOOKUP($A66,Sheet9!$A:$R,AG$1,0),2)</f>
        <v>0.00</v>
      </c>
      <c r="AH66" s="13" t="str">
        <f>FIXED(VLOOKUP($A66,Sheet9!$A:$R,AH$1,0),2)</f>
        <v>1.00</v>
      </c>
      <c r="AI66" s="9" t="str">
        <f>FIXED(VLOOKUP($A66,Sheet9!$A:$R,AI$1,0),2)</f>
        <v>0.00</v>
      </c>
      <c r="AJ66" s="3" t="str">
        <f>FIXED(VLOOKUP($A66,Sheet9!$A:$R,AJ$1,0),2)</f>
        <v>0.02</v>
      </c>
      <c r="AK66" s="3" t="e" vm="1">
        <f>FIXED(VLOOKUP($A66,Sheet3!$A:$R,AK$1,0),2)</f>
        <v>#VALUE!</v>
      </c>
      <c r="AL66" s="3" t="e" vm="1">
        <f>FIXED(VLOOKUP($A66,Sheet3!$A:$R,AL$1,0),2)</f>
        <v>#VALUE!</v>
      </c>
    </row>
    <row r="67" spans="1:38" x14ac:dyDescent="0.25">
      <c r="A67" t="s">
        <v>81</v>
      </c>
      <c r="B67" s="4" t="s">
        <v>158</v>
      </c>
      <c r="C67" s="9" t="str">
        <f>FIXED(VLOOKUP($A67,Sheet1!$A:$R,C$1,0),2)</f>
        <v>0.00</v>
      </c>
      <c r="D67" s="3" t="str">
        <f>FIXED(VLOOKUP($A67,Sheet1!$A:$R,D$1,0),2)</f>
        <v>0.04</v>
      </c>
      <c r="E67" s="3" t="str">
        <f>FIXED(VLOOKUP($A67,Sheet1!$A:$R,E$1,0),2)</f>
        <v>0.00</v>
      </c>
      <c r="F67" s="3" t="str">
        <f>FIXED(VLOOKUP($A67,Sheet1!$A:$R,F$1,0),2)</f>
        <v>1.00</v>
      </c>
      <c r="G67" s="9" t="str">
        <f>FIXED(VLOOKUP($A67,Sheet1!$A:$R,G$1,0),2)</f>
        <v>0.00</v>
      </c>
      <c r="H67" s="3" t="str">
        <f>FIXED(VLOOKUP($A67,Sheet1!$A:$R,H$1,0),2)</f>
        <v>0.04</v>
      </c>
      <c r="I67" s="3" t="str">
        <f>FIXED(VLOOKUP($A67,Sheet1!$A:$R,I$1,0),2)</f>
        <v>0.00</v>
      </c>
      <c r="J67" s="13" t="str">
        <f>FIXED(VLOOKUP($A67,Sheet1!$A:$R,J$1,0),2)</f>
        <v>1.00</v>
      </c>
      <c r="K67" s="9" t="str">
        <f>FIXED(VLOOKUP($A67,Sheet1!$A:$R,K$1,0),2)</f>
        <v>0.00</v>
      </c>
      <c r="L67" s="3" t="str">
        <f>FIXED(VLOOKUP($A67,Sheet1!$A:$R,L$1,0),2)</f>
        <v>0.04</v>
      </c>
      <c r="M67" s="3" t="str">
        <f>FIXED(VLOOKUP($A67,Sheet1!$A:$R,M$1,0),2)</f>
        <v>0.00</v>
      </c>
      <c r="N67" s="13" t="str">
        <f>FIXED(VLOOKUP($A67,Sheet1!$A:$R,N$1,0),2)</f>
        <v>1.00</v>
      </c>
      <c r="O67" s="9" t="str">
        <f>FIXED(VLOOKUP($A67,Sheet3!$A:$R,O$1,0),2)</f>
        <v>0.00</v>
      </c>
      <c r="P67" s="3" t="str">
        <f>FIXED(VLOOKUP($A67,Sheet3!$A:$R,P$1,0),2)</f>
        <v>0.06</v>
      </c>
      <c r="Q67" s="3" t="str">
        <f>FIXED(VLOOKUP($A67,Sheet3!$A:$R,Q$1,0),2)</f>
        <v>0.00</v>
      </c>
      <c r="R67" s="3" t="str">
        <f>FIXED(VLOOKUP($A67,Sheet3!$A:$R,R$1,0),2)</f>
        <v>1.00</v>
      </c>
      <c r="S67" s="9" t="str">
        <f>FIXED(VLOOKUP($A67,Sheet3!$A:$R,S$1,0),2)</f>
        <v>0.00</v>
      </c>
      <c r="T67" s="3" t="str">
        <f>FIXED(VLOOKUP($A67,Sheet3!$A:$R,T$1,0),2)</f>
        <v>0.05</v>
      </c>
      <c r="U67" s="3" t="str">
        <f>FIXED(VLOOKUP($A67,Sheet3!$A:$R,U$1,0),2)</f>
        <v>0.00</v>
      </c>
      <c r="V67" s="13" t="str">
        <f>FIXED(VLOOKUP($A67,Sheet3!$A:$R,V$1,0),2)</f>
        <v>1.00</v>
      </c>
      <c r="W67" s="9" t="str">
        <f>FIXED(VLOOKUP($A67,Sheet3!$A:$R,W$1,0),2)</f>
        <v>0.00</v>
      </c>
      <c r="X67" s="3" t="str">
        <f>FIXED(VLOOKUP($A67,Sheet3!$A:$R,X$1,0),2)</f>
        <v>0.06</v>
      </c>
      <c r="Y67" s="3" t="str">
        <f>FIXED(VLOOKUP($A67,Sheet3!$A:$R,Y$1,0),2)</f>
        <v>0.00</v>
      </c>
      <c r="Z67" s="3" t="str">
        <f>FIXED(VLOOKUP($A67,Sheet3!$A:$R,Z$1,0),2)</f>
        <v>1.00</v>
      </c>
      <c r="AA67" s="9" t="str">
        <f>FIXED(VLOOKUP($A67,Sheet9!$A:$R,AA$1,0),2)</f>
        <v>0.00</v>
      </c>
      <c r="AB67" s="3" t="str">
        <f>FIXED(VLOOKUP($A67,Sheet9!$A:$R,AB$1,0),2)</f>
        <v>0.06</v>
      </c>
      <c r="AC67" s="3" t="str">
        <f>FIXED(VLOOKUP($A67,Sheet9!$A:$R,AC$1,0),2)</f>
        <v>0.00</v>
      </c>
      <c r="AD67" s="3" t="str">
        <f>FIXED(VLOOKUP($A67,Sheet9!$A:$R,AD$1,0),2)</f>
        <v>1.00</v>
      </c>
      <c r="AE67" s="9" t="str">
        <f>FIXED(VLOOKUP($A67,Sheet9!$A:$R,AE$1,0),2)</f>
        <v>0.00</v>
      </c>
      <c r="AF67" s="3" t="str">
        <f>FIXED(VLOOKUP($A67,Sheet9!$A:$R,AF$1,0),2)</f>
        <v>0.06</v>
      </c>
      <c r="AG67" s="3" t="str">
        <f>FIXED(VLOOKUP($A67,Sheet9!$A:$R,AG$1,0),2)</f>
        <v>0.00</v>
      </c>
      <c r="AH67" s="13" t="str">
        <f>FIXED(VLOOKUP($A67,Sheet9!$A:$R,AH$1,0),2)</f>
        <v>1.00</v>
      </c>
      <c r="AI67" s="9" t="str">
        <f>FIXED(VLOOKUP($A67,Sheet9!$A:$R,AI$1,0),2)</f>
        <v>0.00</v>
      </c>
      <c r="AJ67" s="3" t="str">
        <f>FIXED(VLOOKUP($A67,Sheet9!$A:$R,AJ$1,0),2)</f>
        <v>0.05</v>
      </c>
      <c r="AK67" s="3" t="e" vm="1">
        <f>FIXED(VLOOKUP($A67,Sheet3!$A:$R,AK$1,0),2)</f>
        <v>#VALUE!</v>
      </c>
      <c r="AL67" s="3" t="e" vm="1">
        <f>FIXED(VLOOKUP($A67,Sheet3!$A:$R,AL$1,0),2)</f>
        <v>#VALUE!</v>
      </c>
    </row>
    <row r="68" spans="1:38" x14ac:dyDescent="0.25">
      <c r="A68" t="s">
        <v>82</v>
      </c>
      <c r="B68" s="4" t="s">
        <v>159</v>
      </c>
      <c r="C68" s="9" t="str">
        <f>FIXED(VLOOKUP($A68,Sheet1!$A:$R,C$1,0),2)</f>
        <v>0.04</v>
      </c>
      <c r="D68" s="3" t="str">
        <f>FIXED(VLOOKUP($A68,Sheet1!$A:$R,D$1,0),2)</f>
        <v>0.20</v>
      </c>
      <c r="E68" s="3" t="str">
        <f>FIXED(VLOOKUP($A68,Sheet1!$A:$R,E$1,0),2)</f>
        <v>0.00</v>
      </c>
      <c r="F68" s="3" t="str">
        <f>FIXED(VLOOKUP($A68,Sheet1!$A:$R,F$1,0),2)</f>
        <v>1.00</v>
      </c>
      <c r="G68" s="9" t="str">
        <f>FIXED(VLOOKUP($A68,Sheet1!$A:$R,G$1,0),2)</f>
        <v>0.04</v>
      </c>
      <c r="H68" s="3" t="str">
        <f>FIXED(VLOOKUP($A68,Sheet1!$A:$R,H$1,0),2)</f>
        <v>0.20</v>
      </c>
      <c r="I68" s="3" t="str">
        <f>FIXED(VLOOKUP($A68,Sheet1!$A:$R,I$1,0),2)</f>
        <v>0.00</v>
      </c>
      <c r="J68" s="13" t="str">
        <f>FIXED(VLOOKUP($A68,Sheet1!$A:$R,J$1,0),2)</f>
        <v>1.00</v>
      </c>
      <c r="K68" s="9" t="str">
        <f>FIXED(VLOOKUP($A68,Sheet1!$A:$R,K$1,0),2)</f>
        <v>0.04</v>
      </c>
      <c r="L68" s="3" t="str">
        <f>FIXED(VLOOKUP($A68,Sheet1!$A:$R,L$1,0),2)</f>
        <v>0.20</v>
      </c>
      <c r="M68" s="3" t="str">
        <f>FIXED(VLOOKUP($A68,Sheet1!$A:$R,M$1,0),2)</f>
        <v>0.00</v>
      </c>
      <c r="N68" s="13" t="str">
        <f>FIXED(VLOOKUP($A68,Sheet1!$A:$R,N$1,0),2)</f>
        <v>1.00</v>
      </c>
      <c r="O68" s="9" t="str">
        <f>FIXED(VLOOKUP($A68,Sheet3!$A:$R,O$1,0),2)</f>
        <v>0.01</v>
      </c>
      <c r="P68" s="3" t="str">
        <f>FIXED(VLOOKUP($A68,Sheet3!$A:$R,P$1,0),2)</f>
        <v>0.08</v>
      </c>
      <c r="Q68" s="3" t="str">
        <f>FIXED(VLOOKUP($A68,Sheet3!$A:$R,Q$1,0),2)</f>
        <v>0.00</v>
      </c>
      <c r="R68" s="3" t="str">
        <f>FIXED(VLOOKUP($A68,Sheet3!$A:$R,R$1,0),2)</f>
        <v>1.00</v>
      </c>
      <c r="S68" s="9" t="str">
        <f>FIXED(VLOOKUP($A68,Sheet3!$A:$R,S$1,0),2)</f>
        <v>0.00</v>
      </c>
      <c r="T68" s="3" t="str">
        <f>FIXED(VLOOKUP($A68,Sheet3!$A:$R,T$1,0),2)</f>
        <v>0.07</v>
      </c>
      <c r="U68" s="3" t="str">
        <f>FIXED(VLOOKUP($A68,Sheet3!$A:$R,U$1,0),2)</f>
        <v>0.00</v>
      </c>
      <c r="V68" s="13" t="str">
        <f>FIXED(VLOOKUP($A68,Sheet3!$A:$R,V$1,0),2)</f>
        <v>1.00</v>
      </c>
      <c r="W68" s="9" t="str">
        <f>FIXED(VLOOKUP($A68,Sheet3!$A:$R,W$1,0),2)</f>
        <v>0.01</v>
      </c>
      <c r="X68" s="3" t="str">
        <f>FIXED(VLOOKUP($A68,Sheet3!$A:$R,X$1,0),2)</f>
        <v>0.10</v>
      </c>
      <c r="Y68" s="3" t="str">
        <f>FIXED(VLOOKUP($A68,Sheet3!$A:$R,Y$1,0),2)</f>
        <v>0.00</v>
      </c>
      <c r="Z68" s="3" t="str">
        <f>FIXED(VLOOKUP($A68,Sheet3!$A:$R,Z$1,0),2)</f>
        <v>1.00</v>
      </c>
      <c r="AA68" s="9" t="str">
        <f>FIXED(VLOOKUP($A68,Sheet9!$A:$R,AA$1,0),2)</f>
        <v>0.01</v>
      </c>
      <c r="AB68" s="3" t="str">
        <f>FIXED(VLOOKUP($A68,Sheet9!$A:$R,AB$1,0),2)</f>
        <v>0.08</v>
      </c>
      <c r="AC68" s="3" t="str">
        <f>FIXED(VLOOKUP($A68,Sheet9!$A:$R,AC$1,0),2)</f>
        <v>0.00</v>
      </c>
      <c r="AD68" s="3" t="str">
        <f>FIXED(VLOOKUP($A68,Sheet9!$A:$R,AD$1,0),2)</f>
        <v>1.00</v>
      </c>
      <c r="AE68" s="9" t="str">
        <f>FIXED(VLOOKUP($A68,Sheet9!$A:$R,AE$1,0),2)</f>
        <v>0.01</v>
      </c>
      <c r="AF68" s="3" t="str">
        <f>FIXED(VLOOKUP($A68,Sheet9!$A:$R,AF$1,0),2)</f>
        <v>0.09</v>
      </c>
      <c r="AG68" s="3" t="str">
        <f>FIXED(VLOOKUP($A68,Sheet9!$A:$R,AG$1,0),2)</f>
        <v>0.00</v>
      </c>
      <c r="AH68" s="13" t="str">
        <f>FIXED(VLOOKUP($A68,Sheet9!$A:$R,AH$1,0),2)</f>
        <v>1.00</v>
      </c>
      <c r="AI68" s="9" t="str">
        <f>FIXED(VLOOKUP($A68,Sheet9!$A:$R,AI$1,0),2)</f>
        <v>0.01</v>
      </c>
      <c r="AJ68" s="3" t="str">
        <f>FIXED(VLOOKUP($A68,Sheet9!$A:$R,AJ$1,0),2)</f>
        <v>0.07</v>
      </c>
      <c r="AK68" s="3" t="e" vm="1">
        <f>FIXED(VLOOKUP($A68,Sheet3!$A:$R,AK$1,0),2)</f>
        <v>#VALUE!</v>
      </c>
      <c r="AL68" s="3" t="e" vm="1">
        <f>FIXED(VLOOKUP($A68,Sheet3!$A:$R,AL$1,0),2)</f>
        <v>#VALUE!</v>
      </c>
    </row>
    <row r="69" spans="1:38" x14ac:dyDescent="0.25">
      <c r="A69" t="s">
        <v>83</v>
      </c>
      <c r="B69" s="4" t="s">
        <v>160</v>
      </c>
      <c r="C69" s="9" t="str">
        <f>FIXED(VLOOKUP($A69,Sheet1!$A:$R,C$1,0),2)</f>
        <v>0.42</v>
      </c>
      <c r="D69" s="3" t="str">
        <f>FIXED(VLOOKUP($A69,Sheet1!$A:$R,D$1,0),2)</f>
        <v>0.49</v>
      </c>
      <c r="E69" s="3" t="str">
        <f>FIXED(VLOOKUP($A69,Sheet1!$A:$R,E$1,0),2)</f>
        <v>0.00</v>
      </c>
      <c r="F69" s="3" t="str">
        <f>FIXED(VLOOKUP($A69,Sheet1!$A:$R,F$1,0),2)</f>
        <v>1.00</v>
      </c>
      <c r="G69" s="9" t="str">
        <f>FIXED(VLOOKUP($A69,Sheet1!$A:$R,G$1,0),2)</f>
        <v>0.42</v>
      </c>
      <c r="H69" s="3" t="str">
        <f>FIXED(VLOOKUP($A69,Sheet1!$A:$R,H$1,0),2)</f>
        <v>0.49</v>
      </c>
      <c r="I69" s="3" t="str">
        <f>FIXED(VLOOKUP($A69,Sheet1!$A:$R,I$1,0),2)</f>
        <v>0.00</v>
      </c>
      <c r="J69" s="13" t="str">
        <f>FIXED(VLOOKUP($A69,Sheet1!$A:$R,J$1,0),2)</f>
        <v>1.00</v>
      </c>
      <c r="K69" s="9" t="str">
        <f>FIXED(VLOOKUP($A69,Sheet1!$A:$R,K$1,0),2)</f>
        <v>0.41</v>
      </c>
      <c r="L69" s="3" t="str">
        <f>FIXED(VLOOKUP($A69,Sheet1!$A:$R,L$1,0),2)</f>
        <v>0.49</v>
      </c>
      <c r="M69" s="3" t="str">
        <f>FIXED(VLOOKUP($A69,Sheet1!$A:$R,M$1,0),2)</f>
        <v>0.00</v>
      </c>
      <c r="N69" s="13" t="str">
        <f>FIXED(VLOOKUP($A69,Sheet1!$A:$R,N$1,0),2)</f>
        <v>1.00</v>
      </c>
      <c r="O69" s="9" t="str">
        <f>FIXED(VLOOKUP($A69,Sheet3!$A:$R,O$1,0),2)</f>
        <v>0.51</v>
      </c>
      <c r="P69" s="3" t="str">
        <f>FIXED(VLOOKUP($A69,Sheet3!$A:$R,P$1,0),2)</f>
        <v>0.50</v>
      </c>
      <c r="Q69" s="3" t="str">
        <f>FIXED(VLOOKUP($A69,Sheet3!$A:$R,Q$1,0),2)</f>
        <v>0.00</v>
      </c>
      <c r="R69" s="3" t="str">
        <f>FIXED(VLOOKUP($A69,Sheet3!$A:$R,R$1,0),2)</f>
        <v>1.00</v>
      </c>
      <c r="S69" s="9" t="str">
        <f>FIXED(VLOOKUP($A69,Sheet3!$A:$R,S$1,0),2)</f>
        <v>0.53</v>
      </c>
      <c r="T69" s="3" t="str">
        <f>FIXED(VLOOKUP($A69,Sheet3!$A:$R,T$1,0),2)</f>
        <v>0.50</v>
      </c>
      <c r="U69" s="3" t="str">
        <f>FIXED(VLOOKUP($A69,Sheet3!$A:$R,U$1,0),2)</f>
        <v>0.00</v>
      </c>
      <c r="V69" s="13" t="str">
        <f>FIXED(VLOOKUP($A69,Sheet3!$A:$R,V$1,0),2)</f>
        <v>1.00</v>
      </c>
      <c r="W69" s="9" t="str">
        <f>FIXED(VLOOKUP($A69,Sheet3!$A:$R,W$1,0),2)</f>
        <v>0.49</v>
      </c>
      <c r="X69" s="3" t="str">
        <f>FIXED(VLOOKUP($A69,Sheet3!$A:$R,X$1,0),2)</f>
        <v>0.50</v>
      </c>
      <c r="Y69" s="3" t="str">
        <f>FIXED(VLOOKUP($A69,Sheet3!$A:$R,Y$1,0),2)</f>
        <v>0.00</v>
      </c>
      <c r="Z69" s="3" t="str">
        <f>FIXED(VLOOKUP($A69,Sheet3!$A:$R,Z$1,0),2)</f>
        <v>1.00</v>
      </c>
      <c r="AA69" s="9" t="str">
        <f>FIXED(VLOOKUP($A69,Sheet9!$A:$R,AA$1,0),2)</f>
        <v>0.51</v>
      </c>
      <c r="AB69" s="3" t="str">
        <f>FIXED(VLOOKUP($A69,Sheet9!$A:$R,AB$1,0),2)</f>
        <v>0.50</v>
      </c>
      <c r="AC69" s="3" t="str">
        <f>FIXED(VLOOKUP($A69,Sheet9!$A:$R,AC$1,0),2)</f>
        <v>0.00</v>
      </c>
      <c r="AD69" s="3" t="str">
        <f>FIXED(VLOOKUP($A69,Sheet9!$A:$R,AD$1,0),2)</f>
        <v>1.00</v>
      </c>
      <c r="AE69" s="9" t="str">
        <f>FIXED(VLOOKUP($A69,Sheet9!$A:$R,AE$1,0),2)</f>
        <v>0.52</v>
      </c>
      <c r="AF69" s="3" t="str">
        <f>FIXED(VLOOKUP($A69,Sheet9!$A:$R,AF$1,0),2)</f>
        <v>0.50</v>
      </c>
      <c r="AG69" s="3" t="str">
        <f>FIXED(VLOOKUP($A69,Sheet9!$A:$R,AG$1,0),2)</f>
        <v>0.00</v>
      </c>
      <c r="AH69" s="13" t="str">
        <f>FIXED(VLOOKUP($A69,Sheet9!$A:$R,AH$1,0),2)</f>
        <v>1.00</v>
      </c>
      <c r="AI69" s="9" t="str">
        <f>FIXED(VLOOKUP($A69,Sheet9!$A:$R,AI$1,0),2)</f>
        <v>0.49</v>
      </c>
      <c r="AJ69" s="3" t="str">
        <f>FIXED(VLOOKUP($A69,Sheet9!$A:$R,AJ$1,0),2)</f>
        <v>0.50</v>
      </c>
      <c r="AK69" s="3" t="e" vm="1">
        <f>FIXED(VLOOKUP($A69,Sheet3!$A:$R,AK$1,0),2)</f>
        <v>#VALUE!</v>
      </c>
      <c r="AL69" s="3" t="e" vm="1">
        <f>FIXED(VLOOKUP($A69,Sheet3!$A:$R,AL$1,0),2)</f>
        <v>#VALUE!</v>
      </c>
    </row>
    <row r="70" spans="1:38" x14ac:dyDescent="0.25">
      <c r="A70" t="s">
        <v>84</v>
      </c>
      <c r="B70" s="4" t="s">
        <v>161</v>
      </c>
      <c r="C70" s="9" t="str">
        <f>FIXED(VLOOKUP($A70,Sheet1!$A:$R,C$1,0),2)</f>
        <v>0.01</v>
      </c>
      <c r="D70" s="3" t="str">
        <f>FIXED(VLOOKUP($A70,Sheet1!$A:$R,D$1,0),2)</f>
        <v>0.09</v>
      </c>
      <c r="E70" s="3" t="str">
        <f>FIXED(VLOOKUP($A70,Sheet1!$A:$R,E$1,0),2)</f>
        <v>0.00</v>
      </c>
      <c r="F70" s="3" t="str">
        <f>FIXED(VLOOKUP($A70,Sheet1!$A:$R,F$1,0),2)</f>
        <v>1.00</v>
      </c>
      <c r="G70" s="9" t="str">
        <f>FIXED(VLOOKUP($A70,Sheet1!$A:$R,G$1,0),2)</f>
        <v>0.01</v>
      </c>
      <c r="H70" s="3" t="str">
        <f>FIXED(VLOOKUP($A70,Sheet1!$A:$R,H$1,0),2)</f>
        <v>0.08</v>
      </c>
      <c r="I70" s="3" t="str">
        <f>FIXED(VLOOKUP($A70,Sheet1!$A:$R,I$1,0),2)</f>
        <v>0.00</v>
      </c>
      <c r="J70" s="13" t="str">
        <f>FIXED(VLOOKUP($A70,Sheet1!$A:$R,J$1,0),2)</f>
        <v>1.00</v>
      </c>
      <c r="K70" s="9" t="str">
        <f>FIXED(VLOOKUP($A70,Sheet1!$A:$R,K$1,0),2)</f>
        <v>0.01</v>
      </c>
      <c r="L70" s="3" t="str">
        <f>FIXED(VLOOKUP($A70,Sheet1!$A:$R,L$1,0),2)</f>
        <v>0.09</v>
      </c>
      <c r="M70" s="3" t="str">
        <f>FIXED(VLOOKUP($A70,Sheet1!$A:$R,M$1,0),2)</f>
        <v>0.00</v>
      </c>
      <c r="N70" s="13" t="str">
        <f>FIXED(VLOOKUP($A70,Sheet1!$A:$R,N$1,0),2)</f>
        <v>1.00</v>
      </c>
      <c r="O70" s="9" t="str">
        <f>FIXED(VLOOKUP($A70,Sheet3!$A:$R,O$1,0),2)</f>
        <v>0.01</v>
      </c>
      <c r="P70" s="3" t="str">
        <f>FIXED(VLOOKUP($A70,Sheet3!$A:$R,P$1,0),2)</f>
        <v>0.09</v>
      </c>
      <c r="Q70" s="3" t="str">
        <f>FIXED(VLOOKUP($A70,Sheet3!$A:$R,Q$1,0),2)</f>
        <v>0.00</v>
      </c>
      <c r="R70" s="3" t="str">
        <f>FIXED(VLOOKUP($A70,Sheet3!$A:$R,R$1,0),2)</f>
        <v>1.00</v>
      </c>
      <c r="S70" s="9" t="str">
        <f>FIXED(VLOOKUP($A70,Sheet3!$A:$R,S$1,0),2)</f>
        <v>0.01</v>
      </c>
      <c r="T70" s="3" t="str">
        <f>FIXED(VLOOKUP($A70,Sheet3!$A:$R,T$1,0),2)</f>
        <v>0.08</v>
      </c>
      <c r="U70" s="3" t="str">
        <f>FIXED(VLOOKUP($A70,Sheet3!$A:$R,U$1,0),2)</f>
        <v>0.00</v>
      </c>
      <c r="V70" s="13" t="str">
        <f>FIXED(VLOOKUP($A70,Sheet3!$A:$R,V$1,0),2)</f>
        <v>1.00</v>
      </c>
      <c r="W70" s="9" t="str">
        <f>FIXED(VLOOKUP($A70,Sheet3!$A:$R,W$1,0),2)</f>
        <v>0.01</v>
      </c>
      <c r="X70" s="3" t="str">
        <f>FIXED(VLOOKUP($A70,Sheet3!$A:$R,X$1,0),2)</f>
        <v>0.11</v>
      </c>
      <c r="Y70" s="3" t="str">
        <f>FIXED(VLOOKUP($A70,Sheet3!$A:$R,Y$1,0),2)</f>
        <v>0.00</v>
      </c>
      <c r="Z70" s="3" t="str">
        <f>FIXED(VLOOKUP($A70,Sheet3!$A:$R,Z$1,0),2)</f>
        <v>1.00</v>
      </c>
      <c r="AA70" s="9" t="str">
        <f>FIXED(VLOOKUP($A70,Sheet9!$A:$R,AA$1,0),2)</f>
        <v>0.01</v>
      </c>
      <c r="AB70" s="3" t="str">
        <f>FIXED(VLOOKUP($A70,Sheet9!$A:$R,AB$1,0),2)</f>
        <v>0.09</v>
      </c>
      <c r="AC70" s="3" t="str">
        <f>FIXED(VLOOKUP($A70,Sheet9!$A:$R,AC$1,0),2)</f>
        <v>0.00</v>
      </c>
      <c r="AD70" s="3" t="str">
        <f>FIXED(VLOOKUP($A70,Sheet9!$A:$R,AD$1,0),2)</f>
        <v>1.00</v>
      </c>
      <c r="AE70" s="9" t="str">
        <f>FIXED(VLOOKUP($A70,Sheet9!$A:$R,AE$1,0),2)</f>
        <v>0.01</v>
      </c>
      <c r="AF70" s="3" t="str">
        <f>FIXED(VLOOKUP($A70,Sheet9!$A:$R,AF$1,0),2)</f>
        <v>0.08</v>
      </c>
      <c r="AG70" s="3" t="str">
        <f>FIXED(VLOOKUP($A70,Sheet9!$A:$R,AG$1,0),2)</f>
        <v>0.00</v>
      </c>
      <c r="AH70" s="13" t="str">
        <f>FIXED(VLOOKUP($A70,Sheet9!$A:$R,AH$1,0),2)</f>
        <v>1.00</v>
      </c>
      <c r="AI70" s="9" t="str">
        <f>FIXED(VLOOKUP($A70,Sheet9!$A:$R,AI$1,0),2)</f>
        <v>0.01</v>
      </c>
      <c r="AJ70" s="3" t="str">
        <f>FIXED(VLOOKUP($A70,Sheet9!$A:$R,AJ$1,0),2)</f>
        <v>0.10</v>
      </c>
      <c r="AK70" s="3" t="e" vm="1">
        <f>FIXED(VLOOKUP($A70,Sheet3!$A:$R,AK$1,0),2)</f>
        <v>#VALUE!</v>
      </c>
      <c r="AL70" s="3" t="e" vm="1">
        <f>FIXED(VLOOKUP($A70,Sheet3!$A:$R,AL$1,0),2)</f>
        <v>#VALUE!</v>
      </c>
    </row>
    <row r="71" spans="1:38" x14ac:dyDescent="0.25">
      <c r="A71" t="s">
        <v>85</v>
      </c>
      <c r="B71" s="4" t="s">
        <v>162</v>
      </c>
      <c r="C71" s="9" t="str">
        <f>FIXED(VLOOKUP($A71,Sheet1!$A:$R,C$1,0),2)</f>
        <v>0.40</v>
      </c>
      <c r="D71" s="3" t="str">
        <f>FIXED(VLOOKUP($A71,Sheet1!$A:$R,D$1,0),2)</f>
        <v>0.49</v>
      </c>
      <c r="E71" s="3" t="str">
        <f>FIXED(VLOOKUP($A71,Sheet1!$A:$R,E$1,0),2)</f>
        <v>0.00</v>
      </c>
      <c r="F71" s="3" t="str">
        <f>FIXED(VLOOKUP($A71,Sheet1!$A:$R,F$1,0),2)</f>
        <v>1.00</v>
      </c>
      <c r="G71" s="9" t="str">
        <f>FIXED(VLOOKUP($A71,Sheet1!$A:$R,G$1,0),2)</f>
        <v>0.39</v>
      </c>
      <c r="H71" s="3" t="str">
        <f>FIXED(VLOOKUP($A71,Sheet1!$A:$R,H$1,0),2)</f>
        <v>0.49</v>
      </c>
      <c r="I71" s="3" t="str">
        <f>FIXED(VLOOKUP($A71,Sheet1!$A:$R,I$1,0),2)</f>
        <v>0.00</v>
      </c>
      <c r="J71" s="13" t="str">
        <f>FIXED(VLOOKUP($A71,Sheet1!$A:$R,J$1,0),2)</f>
        <v>1.00</v>
      </c>
      <c r="K71" s="9" t="str">
        <f>FIXED(VLOOKUP($A71,Sheet1!$A:$R,K$1,0),2)</f>
        <v>0.41</v>
      </c>
      <c r="L71" s="3" t="str">
        <f>FIXED(VLOOKUP($A71,Sheet1!$A:$R,L$1,0),2)</f>
        <v>0.49</v>
      </c>
      <c r="M71" s="3" t="str">
        <f>FIXED(VLOOKUP($A71,Sheet1!$A:$R,M$1,0),2)</f>
        <v>0.00</v>
      </c>
      <c r="N71" s="13" t="str">
        <f>FIXED(VLOOKUP($A71,Sheet1!$A:$R,N$1,0),2)</f>
        <v>1.00</v>
      </c>
      <c r="O71" s="9" t="str">
        <f>FIXED(VLOOKUP($A71,Sheet3!$A:$R,O$1,0),2)</f>
        <v>0.44</v>
      </c>
      <c r="P71" s="3" t="str">
        <f>FIXED(VLOOKUP($A71,Sheet3!$A:$R,P$1,0),2)</f>
        <v>0.50</v>
      </c>
      <c r="Q71" s="3" t="str">
        <f>FIXED(VLOOKUP($A71,Sheet3!$A:$R,Q$1,0),2)</f>
        <v>0.00</v>
      </c>
      <c r="R71" s="3" t="str">
        <f>FIXED(VLOOKUP($A71,Sheet3!$A:$R,R$1,0),2)</f>
        <v>1.00</v>
      </c>
      <c r="S71" s="9" t="str">
        <f>FIXED(VLOOKUP($A71,Sheet3!$A:$R,S$1,0),2)</f>
        <v>0.43</v>
      </c>
      <c r="T71" s="3" t="str">
        <f>FIXED(VLOOKUP($A71,Sheet3!$A:$R,T$1,0),2)</f>
        <v>0.50</v>
      </c>
      <c r="U71" s="3" t="str">
        <f>FIXED(VLOOKUP($A71,Sheet3!$A:$R,U$1,0),2)</f>
        <v>0.00</v>
      </c>
      <c r="V71" s="13" t="str">
        <f>FIXED(VLOOKUP($A71,Sheet3!$A:$R,V$1,0),2)</f>
        <v>1.00</v>
      </c>
      <c r="W71" s="9" t="str">
        <f>FIXED(VLOOKUP($A71,Sheet3!$A:$R,W$1,0),2)</f>
        <v>0.44</v>
      </c>
      <c r="X71" s="3" t="str">
        <f>FIXED(VLOOKUP($A71,Sheet3!$A:$R,X$1,0),2)</f>
        <v>0.50</v>
      </c>
      <c r="Y71" s="3" t="str">
        <f>FIXED(VLOOKUP($A71,Sheet3!$A:$R,Y$1,0),2)</f>
        <v>0.00</v>
      </c>
      <c r="Z71" s="3" t="str">
        <f>FIXED(VLOOKUP($A71,Sheet3!$A:$R,Z$1,0),2)</f>
        <v>1.00</v>
      </c>
      <c r="AA71" s="9" t="str">
        <f>FIXED(VLOOKUP($A71,Sheet9!$A:$R,AA$1,0),2)</f>
        <v>0.44</v>
      </c>
      <c r="AB71" s="3" t="str">
        <f>FIXED(VLOOKUP($A71,Sheet9!$A:$R,AB$1,0),2)</f>
        <v>0.50</v>
      </c>
      <c r="AC71" s="3" t="str">
        <f>FIXED(VLOOKUP($A71,Sheet9!$A:$R,AC$1,0),2)</f>
        <v>0.00</v>
      </c>
      <c r="AD71" s="3" t="str">
        <f>FIXED(VLOOKUP($A71,Sheet9!$A:$R,AD$1,0),2)</f>
        <v>1.00</v>
      </c>
      <c r="AE71" s="9" t="str">
        <f>FIXED(VLOOKUP($A71,Sheet9!$A:$R,AE$1,0),2)</f>
        <v>0.43</v>
      </c>
      <c r="AF71" s="3" t="str">
        <f>FIXED(VLOOKUP($A71,Sheet9!$A:$R,AF$1,0),2)</f>
        <v>0.50</v>
      </c>
      <c r="AG71" s="3" t="str">
        <f>FIXED(VLOOKUP($A71,Sheet9!$A:$R,AG$1,0),2)</f>
        <v>0.00</v>
      </c>
      <c r="AH71" s="13" t="str">
        <f>FIXED(VLOOKUP($A71,Sheet9!$A:$R,AH$1,0),2)</f>
        <v>1.00</v>
      </c>
      <c r="AI71" s="9" t="str">
        <f>FIXED(VLOOKUP($A71,Sheet9!$A:$R,AI$1,0),2)</f>
        <v>0.46</v>
      </c>
      <c r="AJ71" s="3" t="str">
        <f>FIXED(VLOOKUP($A71,Sheet9!$A:$R,AJ$1,0),2)</f>
        <v>0.50</v>
      </c>
      <c r="AK71" s="3" t="e" vm="1">
        <f>FIXED(VLOOKUP($A71,Sheet3!$A:$R,AK$1,0),2)</f>
        <v>#VALUE!</v>
      </c>
      <c r="AL71" s="3" t="e" vm="1">
        <f>FIXED(VLOOKUP($A71,Sheet3!$A:$R,AL$1,0),2)</f>
        <v>#VALUE!</v>
      </c>
    </row>
    <row r="72" spans="1:38" x14ac:dyDescent="0.25">
      <c r="A72" t="s">
        <v>42</v>
      </c>
      <c r="B72" t="s">
        <v>121</v>
      </c>
      <c r="C72" s="9" t="str">
        <f>FIXED(VLOOKUP($A72,Sheet1!$A:$R,C$1,0),2)</f>
        <v>0.24</v>
      </c>
      <c r="D72" s="3" t="str">
        <f>FIXED(VLOOKUP($A72,Sheet1!$A:$R,D$1,0),2)</f>
        <v>0.18</v>
      </c>
      <c r="E72" s="3" t="str">
        <f>FIXED(VLOOKUP($A72,Sheet1!$A:$R,E$1,0),2)</f>
        <v>0.00</v>
      </c>
      <c r="F72" s="3" t="str">
        <f>FIXED(VLOOKUP($A72,Sheet1!$A:$R,F$1,0),2)</f>
        <v>0.85</v>
      </c>
      <c r="G72" s="9" t="str">
        <f>FIXED(VLOOKUP($A72,Sheet1!$A:$R,G$1,0),2)</f>
        <v>0.24</v>
      </c>
      <c r="H72" s="3" t="str">
        <f>FIXED(VLOOKUP($A72,Sheet1!$A:$R,H$1,0),2)</f>
        <v>0.18</v>
      </c>
      <c r="I72" s="3" t="str">
        <f>FIXED(VLOOKUP($A72,Sheet1!$A:$R,I$1,0),2)</f>
        <v>0.00</v>
      </c>
      <c r="J72" s="13" t="str">
        <f>FIXED(VLOOKUP($A72,Sheet1!$A:$R,J$1,0),2)</f>
        <v>0.85</v>
      </c>
      <c r="K72" s="9" t="str">
        <f>FIXED(VLOOKUP($A72,Sheet1!$A:$R,K$1,0),2)</f>
        <v>0.24</v>
      </c>
      <c r="L72" s="3" t="str">
        <f>FIXED(VLOOKUP($A72,Sheet1!$A:$R,L$1,0),2)</f>
        <v>0.17</v>
      </c>
      <c r="M72" s="3" t="str">
        <f>FIXED(VLOOKUP($A72,Sheet1!$A:$R,M$1,0),2)</f>
        <v>0.00</v>
      </c>
      <c r="N72" s="13" t="str">
        <f>FIXED(VLOOKUP($A72,Sheet1!$A:$R,N$1,0),2)</f>
        <v>0.85</v>
      </c>
      <c r="O72" s="9" t="str">
        <f>FIXED(VLOOKUP($A72,Sheet3!$A:$R,O$1,0),2)</f>
        <v>0.21</v>
      </c>
      <c r="P72" s="3" t="str">
        <f>FIXED(VLOOKUP($A72,Sheet3!$A:$R,P$1,0),2)</f>
        <v>0.16</v>
      </c>
      <c r="Q72" s="3" t="str">
        <f>FIXED(VLOOKUP($A72,Sheet3!$A:$R,Q$1,0),2)</f>
        <v>0.00</v>
      </c>
      <c r="R72" s="3" t="str">
        <f>FIXED(VLOOKUP($A72,Sheet3!$A:$R,R$1,0),2)</f>
        <v>0.85</v>
      </c>
      <c r="S72" s="9" t="str">
        <f>FIXED(VLOOKUP($A72,Sheet3!$A:$R,S$1,0),2)</f>
        <v>0.20</v>
      </c>
      <c r="T72" s="3" t="str">
        <f>FIXED(VLOOKUP($A72,Sheet3!$A:$R,T$1,0),2)</f>
        <v>0.16</v>
      </c>
      <c r="U72" s="3" t="str">
        <f>FIXED(VLOOKUP($A72,Sheet3!$A:$R,U$1,0),2)</f>
        <v>0.00</v>
      </c>
      <c r="V72" s="13" t="str">
        <f>FIXED(VLOOKUP($A72,Sheet3!$A:$R,V$1,0),2)</f>
        <v>0.85</v>
      </c>
      <c r="W72" s="9" t="str">
        <f>FIXED(VLOOKUP($A72,Sheet3!$A:$R,W$1,0),2)</f>
        <v>0.22</v>
      </c>
      <c r="X72" s="3" t="str">
        <f>FIXED(VLOOKUP($A72,Sheet3!$A:$R,X$1,0),2)</f>
        <v>0.17</v>
      </c>
      <c r="Y72" s="3" t="str">
        <f>FIXED(VLOOKUP($A72,Sheet3!$A:$R,Y$1,0),2)</f>
        <v>0.00</v>
      </c>
      <c r="Z72" s="3" t="str">
        <f>FIXED(VLOOKUP($A72,Sheet3!$A:$R,Z$1,0),2)</f>
        <v>0.85</v>
      </c>
      <c r="AA72" s="9" t="str">
        <f>FIXED(VLOOKUP($A72,Sheet9!$A:$R,AA$1,0),2)</f>
        <v>0.21</v>
      </c>
      <c r="AB72" s="3" t="str">
        <f>FIXED(VLOOKUP($A72,Sheet9!$A:$R,AB$1,0),2)</f>
        <v>0.16</v>
      </c>
      <c r="AC72" s="3" t="str">
        <f>FIXED(VLOOKUP($A72,Sheet9!$A:$R,AC$1,0),2)</f>
        <v>0.00</v>
      </c>
      <c r="AD72" s="3" t="str">
        <f>FIXED(VLOOKUP($A72,Sheet9!$A:$R,AD$1,0),2)</f>
        <v>0.85</v>
      </c>
      <c r="AE72" s="9" t="str">
        <f>FIXED(VLOOKUP($A72,Sheet9!$A:$R,AE$1,0),2)</f>
        <v>0.21</v>
      </c>
      <c r="AF72" s="3" t="str">
        <f>FIXED(VLOOKUP($A72,Sheet9!$A:$R,AF$1,0),2)</f>
        <v>0.16</v>
      </c>
      <c r="AG72" s="3" t="str">
        <f>FIXED(VLOOKUP($A72,Sheet9!$A:$R,AG$1,0),2)</f>
        <v>0.00</v>
      </c>
      <c r="AH72" s="13" t="str">
        <f>FIXED(VLOOKUP($A72,Sheet9!$A:$R,AH$1,0),2)</f>
        <v>0.85</v>
      </c>
      <c r="AI72" s="9" t="str">
        <f>FIXED(VLOOKUP($A72,Sheet9!$A:$R,AI$1,0),2)</f>
        <v>0.22</v>
      </c>
      <c r="AJ72" s="3" t="str">
        <f>FIXED(VLOOKUP($A72,Sheet9!$A:$R,AJ$1,0),2)</f>
        <v>0.17</v>
      </c>
      <c r="AK72" s="3" t="e" vm="1">
        <f>FIXED(VLOOKUP($A72,Sheet3!$A:$R,AK$1,0),2)</f>
        <v>#VALUE!</v>
      </c>
      <c r="AL72" s="3" t="e" vm="1">
        <f>FIXED(VLOOKUP($A72,Sheet3!$A:$R,AL$1,0),2)</f>
        <v>#VALUE!</v>
      </c>
    </row>
    <row r="73" spans="1:38" x14ac:dyDescent="0.25">
      <c r="A73" t="s">
        <v>43</v>
      </c>
      <c r="B73" t="s">
        <v>122</v>
      </c>
      <c r="C73" s="9" t="str">
        <f>FIXED(VLOOKUP($A73,Sheet1!$A:$R,C$1,0),2)</f>
        <v>0.02</v>
      </c>
      <c r="D73" s="3" t="str">
        <f>FIXED(VLOOKUP($A73,Sheet1!$A:$R,D$1,0),2)</f>
        <v>0.03</v>
      </c>
      <c r="E73" s="3" t="str">
        <f>FIXED(VLOOKUP($A73,Sheet1!$A:$R,E$1,0),2)</f>
        <v>0.00</v>
      </c>
      <c r="F73" s="3" t="str">
        <f>FIXED(VLOOKUP($A73,Sheet1!$A:$R,F$1,0),2)</f>
        <v>0.26</v>
      </c>
      <c r="G73" s="9" t="str">
        <f>FIXED(VLOOKUP($A73,Sheet1!$A:$R,G$1,0),2)</f>
        <v>0.02</v>
      </c>
      <c r="H73" s="3" t="str">
        <f>FIXED(VLOOKUP($A73,Sheet1!$A:$R,H$1,0),2)</f>
        <v>0.04</v>
      </c>
      <c r="I73" s="3" t="str">
        <f>FIXED(VLOOKUP($A73,Sheet1!$A:$R,I$1,0),2)</f>
        <v>0.00</v>
      </c>
      <c r="J73" s="13" t="str">
        <f>FIXED(VLOOKUP($A73,Sheet1!$A:$R,J$1,0),2)</f>
        <v>0.26</v>
      </c>
      <c r="K73" s="9" t="str">
        <f>FIXED(VLOOKUP($A73,Sheet1!$A:$R,K$1,0),2)</f>
        <v>0.02</v>
      </c>
      <c r="L73" s="3" t="str">
        <f>FIXED(VLOOKUP($A73,Sheet1!$A:$R,L$1,0),2)</f>
        <v>0.03</v>
      </c>
      <c r="M73" s="3" t="str">
        <f>FIXED(VLOOKUP($A73,Sheet1!$A:$R,M$1,0),2)</f>
        <v>0.00</v>
      </c>
      <c r="N73" s="13" t="str">
        <f>FIXED(VLOOKUP($A73,Sheet1!$A:$R,N$1,0),2)</f>
        <v>0.26</v>
      </c>
      <c r="O73" s="9" t="str">
        <f>FIXED(VLOOKUP($A73,Sheet3!$A:$R,O$1,0),2)</f>
        <v>0.02</v>
      </c>
      <c r="P73" s="3" t="str">
        <f>FIXED(VLOOKUP($A73,Sheet3!$A:$R,P$1,0),2)</f>
        <v>0.03</v>
      </c>
      <c r="Q73" s="3" t="str">
        <f>FIXED(VLOOKUP($A73,Sheet3!$A:$R,Q$1,0),2)</f>
        <v>0.00</v>
      </c>
      <c r="R73" s="3" t="str">
        <f>FIXED(VLOOKUP($A73,Sheet3!$A:$R,R$1,0),2)</f>
        <v>0.26</v>
      </c>
      <c r="S73" s="9" t="str">
        <f>FIXED(VLOOKUP($A73,Sheet3!$A:$R,S$1,0),2)</f>
        <v>0.02</v>
      </c>
      <c r="T73" s="3" t="str">
        <f>FIXED(VLOOKUP($A73,Sheet3!$A:$R,T$1,0),2)</f>
        <v>0.03</v>
      </c>
      <c r="U73" s="3" t="str">
        <f>FIXED(VLOOKUP($A73,Sheet3!$A:$R,U$1,0),2)</f>
        <v>0.00</v>
      </c>
      <c r="V73" s="13" t="str">
        <f>FIXED(VLOOKUP($A73,Sheet3!$A:$R,V$1,0),2)</f>
        <v>0.26</v>
      </c>
      <c r="W73" s="9" t="str">
        <f>FIXED(VLOOKUP($A73,Sheet3!$A:$R,W$1,0),2)</f>
        <v>0.02</v>
      </c>
      <c r="X73" s="3" t="str">
        <f>FIXED(VLOOKUP($A73,Sheet3!$A:$R,X$1,0),2)</f>
        <v>0.03</v>
      </c>
      <c r="Y73" s="3" t="str">
        <f>FIXED(VLOOKUP($A73,Sheet3!$A:$R,Y$1,0),2)</f>
        <v>0.00</v>
      </c>
      <c r="Z73" s="3" t="str">
        <f>FIXED(VLOOKUP($A73,Sheet3!$A:$R,Z$1,0),2)</f>
        <v>0.26</v>
      </c>
      <c r="AA73" s="9" t="str">
        <f>FIXED(VLOOKUP($A73,Sheet9!$A:$R,AA$1,0),2)</f>
        <v>0.02</v>
      </c>
      <c r="AB73" s="3" t="str">
        <f>FIXED(VLOOKUP($A73,Sheet9!$A:$R,AB$1,0),2)</f>
        <v>0.03</v>
      </c>
      <c r="AC73" s="3" t="str">
        <f>FIXED(VLOOKUP($A73,Sheet9!$A:$R,AC$1,0),2)</f>
        <v>0.00</v>
      </c>
      <c r="AD73" s="3" t="str">
        <f>FIXED(VLOOKUP($A73,Sheet9!$A:$R,AD$1,0),2)</f>
        <v>0.26</v>
      </c>
      <c r="AE73" s="9" t="str">
        <f>FIXED(VLOOKUP($A73,Sheet9!$A:$R,AE$1,0),2)</f>
        <v>0.02</v>
      </c>
      <c r="AF73" s="3" t="str">
        <f>FIXED(VLOOKUP($A73,Sheet9!$A:$R,AF$1,0),2)</f>
        <v>0.03</v>
      </c>
      <c r="AG73" s="3" t="str">
        <f>FIXED(VLOOKUP($A73,Sheet9!$A:$R,AG$1,0),2)</f>
        <v>0.00</v>
      </c>
      <c r="AH73" s="13" t="str">
        <f>FIXED(VLOOKUP($A73,Sheet9!$A:$R,AH$1,0),2)</f>
        <v>0.26</v>
      </c>
      <c r="AI73" s="9" t="str">
        <f>FIXED(VLOOKUP($A73,Sheet9!$A:$R,AI$1,0),2)</f>
        <v>0.02</v>
      </c>
      <c r="AJ73" s="3" t="str">
        <f>FIXED(VLOOKUP($A73,Sheet9!$A:$R,AJ$1,0),2)</f>
        <v>0.03</v>
      </c>
      <c r="AK73" s="3" t="e" vm="1">
        <f>FIXED(VLOOKUP($A73,Sheet3!$A:$R,AK$1,0),2)</f>
        <v>#VALUE!</v>
      </c>
      <c r="AL73" s="3" t="e" vm="1">
        <f>FIXED(VLOOKUP($A73,Sheet3!$A:$R,AL$1,0),2)</f>
        <v>#VALUE!</v>
      </c>
    </row>
    <row r="74" spans="1:38" x14ac:dyDescent="0.25">
      <c r="A74" t="s">
        <v>44</v>
      </c>
      <c r="B74" t="s">
        <v>123</v>
      </c>
      <c r="C74" s="9" t="str">
        <f>FIXED(VLOOKUP($A74,Sheet1!$A:$R,C$1,0),2)</f>
        <v>0.43</v>
      </c>
      <c r="D74" s="3" t="str">
        <f>FIXED(VLOOKUP($A74,Sheet1!$A:$R,D$1,0),2)</f>
        <v>0.20</v>
      </c>
      <c r="E74" s="3" t="str">
        <f>FIXED(VLOOKUP($A74,Sheet1!$A:$R,E$1,0),2)</f>
        <v>0.00</v>
      </c>
      <c r="F74" s="3" t="str">
        <f>FIXED(VLOOKUP($A74,Sheet1!$A:$R,F$1,0),2)</f>
        <v>1.00</v>
      </c>
      <c r="G74" s="9" t="str">
        <f>FIXED(VLOOKUP($A74,Sheet1!$A:$R,G$1,0),2)</f>
        <v>0.43</v>
      </c>
      <c r="H74" s="3" t="str">
        <f>FIXED(VLOOKUP($A74,Sheet1!$A:$R,H$1,0),2)</f>
        <v>0.20</v>
      </c>
      <c r="I74" s="3" t="str">
        <f>FIXED(VLOOKUP($A74,Sheet1!$A:$R,I$1,0),2)</f>
        <v>0.00</v>
      </c>
      <c r="J74" s="13" t="str">
        <f>FIXED(VLOOKUP($A74,Sheet1!$A:$R,J$1,0),2)</f>
        <v>1.00</v>
      </c>
      <c r="K74" s="9" t="str">
        <f>FIXED(VLOOKUP($A74,Sheet1!$A:$R,K$1,0),2)</f>
        <v>0.43</v>
      </c>
      <c r="L74" s="3" t="str">
        <f>FIXED(VLOOKUP($A74,Sheet1!$A:$R,L$1,0),2)</f>
        <v>0.20</v>
      </c>
      <c r="M74" s="3" t="str">
        <f>FIXED(VLOOKUP($A74,Sheet1!$A:$R,M$1,0),2)</f>
        <v>0.00</v>
      </c>
      <c r="N74" s="13" t="str">
        <f>FIXED(VLOOKUP($A74,Sheet1!$A:$R,N$1,0),2)</f>
        <v>1.00</v>
      </c>
      <c r="O74" s="9" t="str">
        <f>FIXED(VLOOKUP($A74,Sheet3!$A:$R,O$1,0),2)</f>
        <v>0.43</v>
      </c>
      <c r="P74" s="3" t="str">
        <f>FIXED(VLOOKUP($A74,Sheet3!$A:$R,P$1,0),2)</f>
        <v>0.20</v>
      </c>
      <c r="Q74" s="3" t="str">
        <f>FIXED(VLOOKUP($A74,Sheet3!$A:$R,Q$1,0),2)</f>
        <v>0.00</v>
      </c>
      <c r="R74" s="3" t="str">
        <f>FIXED(VLOOKUP($A74,Sheet3!$A:$R,R$1,0),2)</f>
        <v>1.00</v>
      </c>
      <c r="S74" s="9" t="str">
        <f>FIXED(VLOOKUP($A74,Sheet3!$A:$R,S$1,0),2)</f>
        <v>0.43</v>
      </c>
      <c r="T74" s="3" t="str">
        <f>FIXED(VLOOKUP($A74,Sheet3!$A:$R,T$1,0),2)</f>
        <v>0.20</v>
      </c>
      <c r="U74" s="3" t="str">
        <f>FIXED(VLOOKUP($A74,Sheet3!$A:$R,U$1,0),2)</f>
        <v>0.00</v>
      </c>
      <c r="V74" s="13" t="str">
        <f>FIXED(VLOOKUP($A74,Sheet3!$A:$R,V$1,0),2)</f>
        <v>0.96</v>
      </c>
      <c r="W74" s="9" t="str">
        <f>FIXED(VLOOKUP($A74,Sheet3!$A:$R,W$1,0),2)</f>
        <v>0.42</v>
      </c>
      <c r="X74" s="3" t="str">
        <f>FIXED(VLOOKUP($A74,Sheet3!$A:$R,X$1,0),2)</f>
        <v>0.20</v>
      </c>
      <c r="Y74" s="3" t="str">
        <f>FIXED(VLOOKUP($A74,Sheet3!$A:$R,Y$1,0),2)</f>
        <v>0.00</v>
      </c>
      <c r="Z74" s="3" t="str">
        <f>FIXED(VLOOKUP($A74,Sheet3!$A:$R,Z$1,0),2)</f>
        <v>1.00</v>
      </c>
      <c r="AA74" s="9" t="str">
        <f>FIXED(VLOOKUP($A74,Sheet9!$A:$R,AA$1,0),2)</f>
        <v>0.43</v>
      </c>
      <c r="AB74" s="3" t="str">
        <f>FIXED(VLOOKUP($A74,Sheet9!$A:$R,AB$1,0),2)</f>
        <v>0.20</v>
      </c>
      <c r="AC74" s="3" t="str">
        <f>FIXED(VLOOKUP($A74,Sheet9!$A:$R,AC$1,0),2)</f>
        <v>0.00</v>
      </c>
      <c r="AD74" s="3" t="str">
        <f>FIXED(VLOOKUP($A74,Sheet9!$A:$R,AD$1,0),2)</f>
        <v>1.00</v>
      </c>
      <c r="AE74" s="9" t="str">
        <f>FIXED(VLOOKUP($A74,Sheet9!$A:$R,AE$1,0),2)</f>
        <v>0.43</v>
      </c>
      <c r="AF74" s="3" t="str">
        <f>FIXED(VLOOKUP($A74,Sheet9!$A:$R,AF$1,0),2)</f>
        <v>0.20</v>
      </c>
      <c r="AG74" s="3" t="str">
        <f>FIXED(VLOOKUP($A74,Sheet9!$A:$R,AG$1,0),2)</f>
        <v>0.00</v>
      </c>
      <c r="AH74" s="13" t="str">
        <f>FIXED(VLOOKUP($A74,Sheet9!$A:$R,AH$1,0),2)</f>
        <v>1.00</v>
      </c>
      <c r="AI74" s="9" t="str">
        <f>FIXED(VLOOKUP($A74,Sheet9!$A:$R,AI$1,0),2)</f>
        <v>0.43</v>
      </c>
      <c r="AJ74" s="3" t="str">
        <f>FIXED(VLOOKUP($A74,Sheet9!$A:$R,AJ$1,0),2)</f>
        <v>0.21</v>
      </c>
      <c r="AK74" s="3" t="e" vm="1">
        <f>FIXED(VLOOKUP($A74,Sheet3!$A:$R,AK$1,0),2)</f>
        <v>#VALUE!</v>
      </c>
      <c r="AL74" s="3" t="e" vm="1">
        <f>FIXED(VLOOKUP($A74,Sheet3!$A:$R,AL$1,0),2)</f>
        <v>#VALUE!</v>
      </c>
    </row>
    <row r="75" spans="1:38" x14ac:dyDescent="0.25">
      <c r="A75" t="s">
        <v>45</v>
      </c>
      <c r="B75" t="s">
        <v>124</v>
      </c>
      <c r="C75" s="9" t="str">
        <f>FIXED(VLOOKUP($A75,Sheet1!$A:$R,C$1,0),2)</f>
        <v>0.07</v>
      </c>
      <c r="D75" s="3" t="str">
        <f>FIXED(VLOOKUP($A75,Sheet1!$A:$R,D$1,0),2)</f>
        <v>0.10</v>
      </c>
      <c r="E75" s="3" t="str">
        <f>FIXED(VLOOKUP($A75,Sheet1!$A:$R,E$1,0),2)</f>
        <v>0.00</v>
      </c>
      <c r="F75" s="3" t="str">
        <f>FIXED(VLOOKUP($A75,Sheet1!$A:$R,F$1,0),2)</f>
        <v>0.70</v>
      </c>
      <c r="G75" s="9" t="str">
        <f>FIXED(VLOOKUP($A75,Sheet1!$A:$R,G$1,0),2)</f>
        <v>0.07</v>
      </c>
      <c r="H75" s="3" t="str">
        <f>FIXED(VLOOKUP($A75,Sheet1!$A:$R,H$1,0),2)</f>
        <v>0.10</v>
      </c>
      <c r="I75" s="3" t="str">
        <f>FIXED(VLOOKUP($A75,Sheet1!$A:$R,I$1,0),2)</f>
        <v>0.00</v>
      </c>
      <c r="J75" s="13" t="str">
        <f>FIXED(VLOOKUP($A75,Sheet1!$A:$R,J$1,0),2)</f>
        <v>0.70</v>
      </c>
      <c r="K75" s="9" t="str">
        <f>FIXED(VLOOKUP($A75,Sheet1!$A:$R,K$1,0),2)</f>
        <v>0.07</v>
      </c>
      <c r="L75" s="3" t="str">
        <f>FIXED(VLOOKUP($A75,Sheet1!$A:$R,L$1,0),2)</f>
        <v>0.10</v>
      </c>
      <c r="M75" s="3" t="str">
        <f>FIXED(VLOOKUP($A75,Sheet1!$A:$R,M$1,0),2)</f>
        <v>0.00</v>
      </c>
      <c r="N75" s="13" t="str">
        <f>FIXED(VLOOKUP($A75,Sheet1!$A:$R,N$1,0),2)</f>
        <v>0.70</v>
      </c>
      <c r="O75" s="9" t="str">
        <f>FIXED(VLOOKUP($A75,Sheet3!$A:$R,O$1,0),2)</f>
        <v>0.08</v>
      </c>
      <c r="P75" s="3" t="str">
        <f>FIXED(VLOOKUP($A75,Sheet3!$A:$R,P$1,0),2)</f>
        <v>0.11</v>
      </c>
      <c r="Q75" s="3" t="str">
        <f>FIXED(VLOOKUP($A75,Sheet3!$A:$R,Q$1,0),2)</f>
        <v>0.00</v>
      </c>
      <c r="R75" s="3" t="str">
        <f>FIXED(VLOOKUP($A75,Sheet3!$A:$R,R$1,0),2)</f>
        <v>0.70</v>
      </c>
      <c r="S75" s="9" t="str">
        <f>FIXED(VLOOKUP($A75,Sheet3!$A:$R,S$1,0),2)</f>
        <v>0.08</v>
      </c>
      <c r="T75" s="3" t="str">
        <f>FIXED(VLOOKUP($A75,Sheet3!$A:$R,T$1,0),2)</f>
        <v>0.11</v>
      </c>
      <c r="U75" s="3" t="str">
        <f>FIXED(VLOOKUP($A75,Sheet3!$A:$R,U$1,0),2)</f>
        <v>0.00</v>
      </c>
      <c r="V75" s="13" t="str">
        <f>FIXED(VLOOKUP($A75,Sheet3!$A:$R,V$1,0),2)</f>
        <v>0.70</v>
      </c>
      <c r="W75" s="9" t="str">
        <f>FIXED(VLOOKUP($A75,Sheet3!$A:$R,W$1,0),2)</f>
        <v>0.08</v>
      </c>
      <c r="X75" s="3" t="str">
        <f>FIXED(VLOOKUP($A75,Sheet3!$A:$R,X$1,0),2)</f>
        <v>0.12</v>
      </c>
      <c r="Y75" s="3" t="str">
        <f>FIXED(VLOOKUP($A75,Sheet3!$A:$R,Y$1,0),2)</f>
        <v>0.00</v>
      </c>
      <c r="Z75" s="3" t="str">
        <f>FIXED(VLOOKUP($A75,Sheet3!$A:$R,Z$1,0),2)</f>
        <v>0.70</v>
      </c>
      <c r="AA75" s="9" t="str">
        <f>FIXED(VLOOKUP($A75,Sheet9!$A:$R,AA$1,0),2)</f>
        <v>0.08</v>
      </c>
      <c r="AB75" s="3" t="str">
        <f>FIXED(VLOOKUP($A75,Sheet9!$A:$R,AB$1,0),2)</f>
        <v>0.11</v>
      </c>
      <c r="AC75" s="3" t="str">
        <f>FIXED(VLOOKUP($A75,Sheet9!$A:$R,AC$1,0),2)</f>
        <v>0.00</v>
      </c>
      <c r="AD75" s="3" t="str">
        <f>FIXED(VLOOKUP($A75,Sheet9!$A:$R,AD$1,0),2)</f>
        <v>0.70</v>
      </c>
      <c r="AE75" s="9" t="str">
        <f>FIXED(VLOOKUP($A75,Sheet9!$A:$R,AE$1,0),2)</f>
        <v>0.08</v>
      </c>
      <c r="AF75" s="3" t="str">
        <f>FIXED(VLOOKUP($A75,Sheet9!$A:$R,AF$1,0),2)</f>
        <v>0.11</v>
      </c>
      <c r="AG75" s="3" t="str">
        <f>FIXED(VLOOKUP($A75,Sheet9!$A:$R,AG$1,0),2)</f>
        <v>0.00</v>
      </c>
      <c r="AH75" s="13" t="str">
        <f>FIXED(VLOOKUP($A75,Sheet9!$A:$R,AH$1,0),2)</f>
        <v>0.70</v>
      </c>
      <c r="AI75" s="9" t="str">
        <f>FIXED(VLOOKUP($A75,Sheet9!$A:$R,AI$1,0),2)</f>
        <v>0.08</v>
      </c>
      <c r="AJ75" s="3" t="str">
        <f>FIXED(VLOOKUP($A75,Sheet9!$A:$R,AJ$1,0),2)</f>
        <v>0.11</v>
      </c>
      <c r="AK75" s="3" t="e" vm="1">
        <f>FIXED(VLOOKUP($A75,Sheet3!$A:$R,AK$1,0),2)</f>
        <v>#VALUE!</v>
      </c>
      <c r="AL75" s="3" t="e" vm="1">
        <f>FIXED(VLOOKUP($A75,Sheet3!$A:$R,AL$1,0),2)</f>
        <v>#VALUE!</v>
      </c>
    </row>
    <row r="76" spans="1:38" x14ac:dyDescent="0.25">
      <c r="A76" t="s">
        <v>46</v>
      </c>
      <c r="B76" t="s">
        <v>126</v>
      </c>
      <c r="C76" s="9" t="str">
        <f>FIXED(VLOOKUP($A76,Sheet1!$A:$R,C$1,0),2)</f>
        <v>0.88</v>
      </c>
      <c r="D76" s="3" t="str">
        <f>FIXED(VLOOKUP($A76,Sheet1!$A:$R,D$1,0),2)</f>
        <v>0.16</v>
      </c>
      <c r="E76" s="3" t="str">
        <f>FIXED(VLOOKUP($A76,Sheet1!$A:$R,E$1,0),2)</f>
        <v>0.00</v>
      </c>
      <c r="F76" s="3" t="str">
        <f>FIXED(VLOOKUP($A76,Sheet1!$A:$R,F$1,0),2)</f>
        <v>1.00</v>
      </c>
      <c r="G76" s="9" t="str">
        <f>FIXED(VLOOKUP($A76,Sheet1!$A:$R,G$1,0),2)</f>
        <v>0.88</v>
      </c>
      <c r="H76" s="3" t="str">
        <f>FIXED(VLOOKUP($A76,Sheet1!$A:$R,H$1,0),2)</f>
        <v>0.17</v>
      </c>
      <c r="I76" s="3" t="str">
        <f>FIXED(VLOOKUP($A76,Sheet1!$A:$R,I$1,0),2)</f>
        <v>0.00</v>
      </c>
      <c r="J76" s="13" t="str">
        <f>FIXED(VLOOKUP($A76,Sheet1!$A:$R,J$1,0),2)</f>
        <v>1.00</v>
      </c>
      <c r="K76" s="9" t="str">
        <f>FIXED(VLOOKUP($A76,Sheet1!$A:$R,K$1,0),2)</f>
        <v>0.88</v>
      </c>
      <c r="L76" s="3" t="str">
        <f>FIXED(VLOOKUP($A76,Sheet1!$A:$R,L$1,0),2)</f>
        <v>0.16</v>
      </c>
      <c r="M76" s="3" t="str">
        <f>FIXED(VLOOKUP($A76,Sheet1!$A:$R,M$1,0),2)</f>
        <v>0.11</v>
      </c>
      <c r="N76" s="13" t="str">
        <f>FIXED(VLOOKUP($A76,Sheet1!$A:$R,N$1,0),2)</f>
        <v>1.00</v>
      </c>
      <c r="O76" s="9" t="str">
        <f>FIXED(VLOOKUP($A76,Sheet3!$A:$R,O$1,0),2)</f>
        <v>0.93</v>
      </c>
      <c r="P76" s="3" t="str">
        <f>FIXED(VLOOKUP($A76,Sheet3!$A:$R,P$1,0),2)</f>
        <v>0.09</v>
      </c>
      <c r="Q76" s="3" t="str">
        <f>FIXED(VLOOKUP($A76,Sheet3!$A:$R,Q$1,0),2)</f>
        <v>0.00</v>
      </c>
      <c r="R76" s="3" t="str">
        <f>FIXED(VLOOKUP($A76,Sheet3!$A:$R,R$1,0),2)</f>
        <v>1.00</v>
      </c>
      <c r="S76" s="9" t="str">
        <f>FIXED(VLOOKUP($A76,Sheet3!$A:$R,S$1,0),2)</f>
        <v>0.94</v>
      </c>
      <c r="T76" s="3" t="str">
        <f>FIXED(VLOOKUP($A76,Sheet3!$A:$R,T$1,0),2)</f>
        <v>0.09</v>
      </c>
      <c r="U76" s="3" t="str">
        <f>FIXED(VLOOKUP($A76,Sheet3!$A:$R,U$1,0),2)</f>
        <v>0.00</v>
      </c>
      <c r="V76" s="13" t="str">
        <f>FIXED(VLOOKUP($A76,Sheet3!$A:$R,V$1,0),2)</f>
        <v>1.00</v>
      </c>
      <c r="W76" s="9" t="str">
        <f>FIXED(VLOOKUP($A76,Sheet3!$A:$R,W$1,0),2)</f>
        <v>0.93</v>
      </c>
      <c r="X76" s="3" t="str">
        <f>FIXED(VLOOKUP($A76,Sheet3!$A:$R,X$1,0),2)</f>
        <v>0.10</v>
      </c>
      <c r="Y76" s="3" t="str">
        <f>FIXED(VLOOKUP($A76,Sheet3!$A:$R,Y$1,0),2)</f>
        <v>0.11</v>
      </c>
      <c r="Z76" s="3" t="str">
        <f>FIXED(VLOOKUP($A76,Sheet3!$A:$R,Z$1,0),2)</f>
        <v>1.00</v>
      </c>
      <c r="AA76" s="9" t="str">
        <f>FIXED(VLOOKUP($A76,Sheet9!$A:$R,AA$1,0),2)</f>
        <v>0.93</v>
      </c>
      <c r="AB76" s="3" t="str">
        <f>FIXED(VLOOKUP($A76,Sheet9!$A:$R,AB$1,0),2)</f>
        <v>0.09</v>
      </c>
      <c r="AC76" s="3" t="str">
        <f>FIXED(VLOOKUP($A76,Sheet9!$A:$R,AC$1,0),2)</f>
        <v>0.00</v>
      </c>
      <c r="AD76" s="3" t="str">
        <f>FIXED(VLOOKUP($A76,Sheet9!$A:$R,AD$1,0),2)</f>
        <v>1.00</v>
      </c>
      <c r="AE76" s="9" t="str">
        <f>FIXED(VLOOKUP($A76,Sheet9!$A:$R,AE$1,0),2)</f>
        <v>0.93</v>
      </c>
      <c r="AF76" s="3" t="str">
        <f>FIXED(VLOOKUP($A76,Sheet9!$A:$R,AF$1,0),2)</f>
        <v>0.09</v>
      </c>
      <c r="AG76" s="3" t="str">
        <f>FIXED(VLOOKUP($A76,Sheet9!$A:$R,AG$1,0),2)</f>
        <v>0.00</v>
      </c>
      <c r="AH76" s="13" t="str">
        <f>FIXED(VLOOKUP($A76,Sheet9!$A:$R,AH$1,0),2)</f>
        <v>1.00</v>
      </c>
      <c r="AI76" s="9" t="str">
        <f>FIXED(VLOOKUP($A76,Sheet9!$A:$R,AI$1,0),2)</f>
        <v>0.93</v>
      </c>
      <c r="AJ76" s="3" t="str">
        <f>FIXED(VLOOKUP($A76,Sheet9!$A:$R,AJ$1,0),2)</f>
        <v>0.09</v>
      </c>
      <c r="AK76" s="3" t="e" vm="1">
        <f>FIXED(VLOOKUP($A76,Sheet3!$A:$R,AK$1,0),2)</f>
        <v>#VALUE!</v>
      </c>
      <c r="AL76" s="3" t="e" vm="1">
        <f>FIXED(VLOOKUP($A76,Sheet3!$A:$R,AL$1,0),2)</f>
        <v>#VALUE!</v>
      </c>
    </row>
    <row r="77" spans="1:38" x14ac:dyDescent="0.25">
      <c r="A77" t="s">
        <v>47</v>
      </c>
      <c r="B77" t="s">
        <v>127</v>
      </c>
      <c r="C77" s="9" t="str">
        <f>FIXED(VLOOKUP($A77,Sheet1!$A:$R,C$1,0),2)</f>
        <v>0.12</v>
      </c>
      <c r="D77" s="3" t="str">
        <f>FIXED(VLOOKUP($A77,Sheet1!$A:$R,D$1,0),2)</f>
        <v>0.16</v>
      </c>
      <c r="E77" s="3" t="str">
        <f>FIXED(VLOOKUP($A77,Sheet1!$A:$R,E$1,0),2)</f>
        <v>0.00</v>
      </c>
      <c r="F77" s="3" t="str">
        <f>FIXED(VLOOKUP($A77,Sheet1!$A:$R,F$1,0),2)</f>
        <v>0.89</v>
      </c>
      <c r="G77" s="9" t="str">
        <f>FIXED(VLOOKUP($A77,Sheet1!$A:$R,G$1,0),2)</f>
        <v>0.12</v>
      </c>
      <c r="H77" s="3" t="str">
        <f>FIXED(VLOOKUP($A77,Sheet1!$A:$R,H$1,0),2)</f>
        <v>0.17</v>
      </c>
      <c r="I77" s="3" t="str">
        <f>FIXED(VLOOKUP($A77,Sheet1!$A:$R,I$1,0),2)</f>
        <v>0.00</v>
      </c>
      <c r="J77" s="13" t="str">
        <f>FIXED(VLOOKUP($A77,Sheet1!$A:$R,J$1,0),2)</f>
        <v>0.89</v>
      </c>
      <c r="K77" s="9" t="str">
        <f>FIXED(VLOOKUP($A77,Sheet1!$A:$R,K$1,0),2)</f>
        <v>0.12</v>
      </c>
      <c r="L77" s="3" t="str">
        <f>FIXED(VLOOKUP($A77,Sheet1!$A:$R,L$1,0),2)</f>
        <v>0.16</v>
      </c>
      <c r="M77" s="3" t="str">
        <f>FIXED(VLOOKUP($A77,Sheet1!$A:$R,M$1,0),2)</f>
        <v>0.00</v>
      </c>
      <c r="N77" s="13" t="str">
        <f>FIXED(VLOOKUP($A77,Sheet1!$A:$R,N$1,0),2)</f>
        <v>0.89</v>
      </c>
      <c r="O77" s="9" t="str">
        <f>FIXED(VLOOKUP($A77,Sheet3!$A:$R,O$1,0),2)</f>
        <v>0.07</v>
      </c>
      <c r="P77" s="3" t="str">
        <f>FIXED(VLOOKUP($A77,Sheet3!$A:$R,P$1,0),2)</f>
        <v>0.09</v>
      </c>
      <c r="Q77" s="3" t="str">
        <f>FIXED(VLOOKUP($A77,Sheet3!$A:$R,Q$1,0),2)</f>
        <v>0.00</v>
      </c>
      <c r="R77" s="3" t="str">
        <f>FIXED(VLOOKUP($A77,Sheet3!$A:$R,R$1,0),2)</f>
        <v>0.89</v>
      </c>
      <c r="S77" s="9" t="str">
        <f>FIXED(VLOOKUP($A77,Sheet3!$A:$R,S$1,0),2)</f>
        <v>0.06</v>
      </c>
      <c r="T77" s="3" t="str">
        <f>FIXED(VLOOKUP($A77,Sheet3!$A:$R,T$1,0),2)</f>
        <v>0.08</v>
      </c>
      <c r="U77" s="3" t="str">
        <f>FIXED(VLOOKUP($A77,Sheet3!$A:$R,U$1,0),2)</f>
        <v>0.00</v>
      </c>
      <c r="V77" s="13" t="str">
        <f>FIXED(VLOOKUP($A77,Sheet3!$A:$R,V$1,0),2)</f>
        <v>0.89</v>
      </c>
      <c r="W77" s="9" t="str">
        <f>FIXED(VLOOKUP($A77,Sheet3!$A:$R,W$1,0),2)</f>
        <v>0.07</v>
      </c>
      <c r="X77" s="3" t="str">
        <f>FIXED(VLOOKUP($A77,Sheet3!$A:$R,X$1,0),2)</f>
        <v>0.09</v>
      </c>
      <c r="Y77" s="3" t="str">
        <f>FIXED(VLOOKUP($A77,Sheet3!$A:$R,Y$1,0),2)</f>
        <v>0.00</v>
      </c>
      <c r="Z77" s="3" t="str">
        <f>FIXED(VLOOKUP($A77,Sheet3!$A:$R,Z$1,0),2)</f>
        <v>0.89</v>
      </c>
      <c r="AA77" s="9" t="str">
        <f>FIXED(VLOOKUP($A77,Sheet9!$A:$R,AA$1,0),2)</f>
        <v>0.07</v>
      </c>
      <c r="AB77" s="3" t="str">
        <f>FIXED(VLOOKUP($A77,Sheet9!$A:$R,AB$1,0),2)</f>
        <v>0.09</v>
      </c>
      <c r="AC77" s="3" t="str">
        <f>FIXED(VLOOKUP($A77,Sheet9!$A:$R,AC$1,0),2)</f>
        <v>0.00</v>
      </c>
      <c r="AD77" s="3" t="str">
        <f>FIXED(VLOOKUP($A77,Sheet9!$A:$R,AD$1,0),2)</f>
        <v>0.89</v>
      </c>
      <c r="AE77" s="9" t="str">
        <f>FIXED(VLOOKUP($A77,Sheet9!$A:$R,AE$1,0),2)</f>
        <v>0.07</v>
      </c>
      <c r="AF77" s="3" t="str">
        <f>FIXED(VLOOKUP($A77,Sheet9!$A:$R,AF$1,0),2)</f>
        <v>0.09</v>
      </c>
      <c r="AG77" s="3" t="str">
        <f>FIXED(VLOOKUP($A77,Sheet9!$A:$R,AG$1,0),2)</f>
        <v>0.00</v>
      </c>
      <c r="AH77" s="13" t="str">
        <f>FIXED(VLOOKUP($A77,Sheet9!$A:$R,AH$1,0),2)</f>
        <v>0.89</v>
      </c>
      <c r="AI77" s="9" t="str">
        <f>FIXED(VLOOKUP($A77,Sheet9!$A:$R,AI$1,0),2)</f>
        <v>0.07</v>
      </c>
      <c r="AJ77" s="3" t="str">
        <f>FIXED(VLOOKUP($A77,Sheet9!$A:$R,AJ$1,0),2)</f>
        <v>0.09</v>
      </c>
      <c r="AK77" s="3" t="e" vm="1">
        <f>FIXED(VLOOKUP($A77,Sheet3!$A:$R,AK$1,0),2)</f>
        <v>#VALUE!</v>
      </c>
      <c r="AL77" s="3" t="e" vm="1">
        <f>FIXED(VLOOKUP($A77,Sheet3!$A:$R,AL$1,0),2)</f>
        <v>#VALUE!</v>
      </c>
    </row>
    <row r="78" spans="1:38" x14ac:dyDescent="0.25">
      <c r="A78" t="s">
        <v>48</v>
      </c>
      <c r="B78" t="s">
        <v>128</v>
      </c>
      <c r="C78" s="9" t="str">
        <f>FIXED(VLOOKUP($A78,Sheet1!$A:$R,C$1,0),2)</f>
        <v>0.66</v>
      </c>
      <c r="D78" s="3" t="str">
        <f>FIXED(VLOOKUP($A78,Sheet1!$A:$R,D$1,0),2)</f>
        <v>0.21</v>
      </c>
      <c r="E78" s="3" t="str">
        <f>FIXED(VLOOKUP($A78,Sheet1!$A:$R,E$1,0),2)</f>
        <v>0.00</v>
      </c>
      <c r="F78" s="3" t="str">
        <f>FIXED(VLOOKUP($A78,Sheet1!$A:$R,F$1,0),2)</f>
        <v>1.00</v>
      </c>
      <c r="G78" s="9" t="str">
        <f>FIXED(VLOOKUP($A78,Sheet1!$A:$R,G$1,0),2)</f>
        <v>0.67</v>
      </c>
      <c r="H78" s="3" t="str">
        <f>FIXED(VLOOKUP($A78,Sheet1!$A:$R,H$1,0),2)</f>
        <v>0.20</v>
      </c>
      <c r="I78" s="3" t="str">
        <f>FIXED(VLOOKUP($A78,Sheet1!$A:$R,I$1,0),2)</f>
        <v>0.00</v>
      </c>
      <c r="J78" s="13" t="str">
        <f>FIXED(VLOOKUP($A78,Sheet1!$A:$R,J$1,0),2)</f>
        <v>1.00</v>
      </c>
      <c r="K78" s="9" t="str">
        <f>FIXED(VLOOKUP($A78,Sheet1!$A:$R,K$1,0),2)</f>
        <v>0.66</v>
      </c>
      <c r="L78" s="3" t="str">
        <f>FIXED(VLOOKUP($A78,Sheet1!$A:$R,L$1,0),2)</f>
        <v>0.21</v>
      </c>
      <c r="M78" s="3" t="str">
        <f>FIXED(VLOOKUP($A78,Sheet1!$A:$R,M$1,0),2)</f>
        <v>0.00</v>
      </c>
      <c r="N78" s="13" t="str">
        <f>FIXED(VLOOKUP($A78,Sheet1!$A:$R,N$1,0),2)</f>
        <v>1.00</v>
      </c>
      <c r="O78" s="9" t="str">
        <f>FIXED(VLOOKUP($A78,Sheet3!$A:$R,O$1,0),2)</f>
        <v>0.75</v>
      </c>
      <c r="P78" s="3" t="str">
        <f>FIXED(VLOOKUP($A78,Sheet3!$A:$R,P$1,0),2)</f>
        <v>0.18</v>
      </c>
      <c r="Q78" s="3" t="str">
        <f>FIXED(VLOOKUP($A78,Sheet3!$A:$R,Q$1,0),2)</f>
        <v>0.00</v>
      </c>
      <c r="R78" s="3" t="str">
        <f>FIXED(VLOOKUP($A78,Sheet3!$A:$R,R$1,0),2)</f>
        <v>1.00</v>
      </c>
      <c r="S78" s="9" t="str">
        <f>FIXED(VLOOKUP($A78,Sheet3!$A:$R,S$1,0),2)</f>
        <v>0.77</v>
      </c>
      <c r="T78" s="3" t="str">
        <f>FIXED(VLOOKUP($A78,Sheet3!$A:$R,T$1,0),2)</f>
        <v>0.17</v>
      </c>
      <c r="U78" s="3" t="str">
        <f>FIXED(VLOOKUP($A78,Sheet3!$A:$R,U$1,0),2)</f>
        <v>0.00</v>
      </c>
      <c r="V78" s="13" t="str">
        <f>FIXED(VLOOKUP($A78,Sheet3!$A:$R,V$1,0),2)</f>
        <v>1.00</v>
      </c>
      <c r="W78" s="9" t="str">
        <f>FIXED(VLOOKUP($A78,Sheet3!$A:$R,W$1,0),2)</f>
        <v>0.74</v>
      </c>
      <c r="X78" s="3" t="str">
        <f>FIXED(VLOOKUP($A78,Sheet3!$A:$R,X$1,0),2)</f>
        <v>0.19</v>
      </c>
      <c r="Y78" s="3" t="str">
        <f>FIXED(VLOOKUP($A78,Sheet3!$A:$R,Y$1,0),2)</f>
        <v>0.00</v>
      </c>
      <c r="Z78" s="3" t="str">
        <f>FIXED(VLOOKUP($A78,Sheet3!$A:$R,Z$1,0),2)</f>
        <v>1.00</v>
      </c>
      <c r="AA78" s="9" t="str">
        <f>FIXED(VLOOKUP($A78,Sheet9!$A:$R,AA$1,0),2)</f>
        <v>0.75</v>
      </c>
      <c r="AB78" s="3" t="str">
        <f>FIXED(VLOOKUP($A78,Sheet9!$A:$R,AB$1,0),2)</f>
        <v>0.18</v>
      </c>
      <c r="AC78" s="3" t="str">
        <f>FIXED(VLOOKUP($A78,Sheet9!$A:$R,AC$1,0),2)</f>
        <v>0.00</v>
      </c>
      <c r="AD78" s="3" t="str">
        <f>FIXED(VLOOKUP($A78,Sheet9!$A:$R,AD$1,0),2)</f>
        <v>1.00</v>
      </c>
      <c r="AE78" s="9" t="str">
        <f>FIXED(VLOOKUP($A78,Sheet9!$A:$R,AE$1,0),2)</f>
        <v>0.75</v>
      </c>
      <c r="AF78" s="3" t="str">
        <f>FIXED(VLOOKUP($A78,Sheet9!$A:$R,AF$1,0),2)</f>
        <v>0.18</v>
      </c>
      <c r="AG78" s="3" t="str">
        <f>FIXED(VLOOKUP($A78,Sheet9!$A:$R,AG$1,0),2)</f>
        <v>0.00</v>
      </c>
      <c r="AH78" s="13" t="str">
        <f>FIXED(VLOOKUP($A78,Sheet9!$A:$R,AH$1,0),2)</f>
        <v>1.00</v>
      </c>
      <c r="AI78" s="9" t="str">
        <f>FIXED(VLOOKUP($A78,Sheet9!$A:$R,AI$1,0),2)</f>
        <v>0.76</v>
      </c>
      <c r="AJ78" s="3" t="str">
        <f>FIXED(VLOOKUP($A78,Sheet9!$A:$R,AJ$1,0),2)</f>
        <v>0.18</v>
      </c>
      <c r="AK78" s="3" t="e" vm="1">
        <f>FIXED(VLOOKUP($A78,Sheet3!$A:$R,AK$1,0),2)</f>
        <v>#VALUE!</v>
      </c>
      <c r="AL78" s="3" t="e" vm="1">
        <f>FIXED(VLOOKUP($A78,Sheet3!$A:$R,AL$1,0),2)</f>
        <v>#VALUE!</v>
      </c>
    </row>
    <row r="79" spans="1:38" x14ac:dyDescent="0.25">
      <c r="A79" t="s">
        <v>49</v>
      </c>
      <c r="B79" t="s">
        <v>129</v>
      </c>
      <c r="C79" s="9" t="str">
        <f>FIXED(VLOOKUP($A79,Sheet1!$A:$R,C$1,0),2)</f>
        <v>0.34</v>
      </c>
      <c r="D79" s="3" t="str">
        <f>FIXED(VLOOKUP($A79,Sheet1!$A:$R,D$1,0),2)</f>
        <v>0.21</v>
      </c>
      <c r="E79" s="3" t="str">
        <f>FIXED(VLOOKUP($A79,Sheet1!$A:$R,E$1,0),2)</f>
        <v>0.00</v>
      </c>
      <c r="F79" s="3" t="str">
        <f>FIXED(VLOOKUP($A79,Sheet1!$A:$R,F$1,0),2)</f>
        <v>1.00</v>
      </c>
      <c r="G79" s="9" t="str">
        <f>FIXED(VLOOKUP($A79,Sheet1!$A:$R,G$1,0),2)</f>
        <v>0.33</v>
      </c>
      <c r="H79" s="3" t="str">
        <f>FIXED(VLOOKUP($A79,Sheet1!$A:$R,H$1,0),2)</f>
        <v>0.20</v>
      </c>
      <c r="I79" s="3" t="str">
        <f>FIXED(VLOOKUP($A79,Sheet1!$A:$R,I$1,0),2)</f>
        <v>0.00</v>
      </c>
      <c r="J79" s="13" t="str">
        <f>FIXED(VLOOKUP($A79,Sheet1!$A:$R,J$1,0),2)</f>
        <v>0.99</v>
      </c>
      <c r="K79" s="9" t="str">
        <f>FIXED(VLOOKUP($A79,Sheet1!$A:$R,K$1,0),2)</f>
        <v>0.34</v>
      </c>
      <c r="L79" s="3" t="str">
        <f>FIXED(VLOOKUP($A79,Sheet1!$A:$R,L$1,0),2)</f>
        <v>0.21</v>
      </c>
      <c r="M79" s="3" t="str">
        <f>FIXED(VLOOKUP($A79,Sheet1!$A:$R,M$1,0),2)</f>
        <v>0.00</v>
      </c>
      <c r="N79" s="13" t="str">
        <f>FIXED(VLOOKUP($A79,Sheet1!$A:$R,N$1,0),2)</f>
        <v>1.00</v>
      </c>
      <c r="O79" s="9" t="str">
        <f>FIXED(VLOOKUP($A79,Sheet3!$A:$R,O$1,0),2)</f>
        <v>0.25</v>
      </c>
      <c r="P79" s="3" t="str">
        <f>FIXED(VLOOKUP($A79,Sheet3!$A:$R,P$1,0),2)</f>
        <v>0.18</v>
      </c>
      <c r="Q79" s="3" t="str">
        <f>FIXED(VLOOKUP($A79,Sheet3!$A:$R,Q$1,0),2)</f>
        <v>0.00</v>
      </c>
      <c r="R79" s="3" t="str">
        <f>FIXED(VLOOKUP($A79,Sheet3!$A:$R,R$1,0),2)</f>
        <v>1.00</v>
      </c>
      <c r="S79" s="9" t="str">
        <f>FIXED(VLOOKUP($A79,Sheet3!$A:$R,S$1,0),2)</f>
        <v>0.23</v>
      </c>
      <c r="T79" s="3" t="str">
        <f>FIXED(VLOOKUP($A79,Sheet3!$A:$R,T$1,0),2)</f>
        <v>0.17</v>
      </c>
      <c r="U79" s="3" t="str">
        <f>FIXED(VLOOKUP($A79,Sheet3!$A:$R,U$1,0),2)</f>
        <v>0.00</v>
      </c>
      <c r="V79" s="13" t="str">
        <f>FIXED(VLOOKUP($A79,Sheet3!$A:$R,V$1,0),2)</f>
        <v>0.99</v>
      </c>
      <c r="W79" s="9" t="str">
        <f>FIXED(VLOOKUP($A79,Sheet3!$A:$R,W$1,0),2)</f>
        <v>0.26</v>
      </c>
      <c r="X79" s="3" t="str">
        <f>FIXED(VLOOKUP($A79,Sheet3!$A:$R,X$1,0),2)</f>
        <v>0.19</v>
      </c>
      <c r="Y79" s="3" t="str">
        <f>FIXED(VLOOKUP($A79,Sheet3!$A:$R,Y$1,0),2)</f>
        <v>0.00</v>
      </c>
      <c r="Z79" s="3" t="str">
        <f>FIXED(VLOOKUP($A79,Sheet3!$A:$R,Z$1,0),2)</f>
        <v>1.00</v>
      </c>
      <c r="AA79" s="9" t="str">
        <f>FIXED(VLOOKUP($A79,Sheet9!$A:$R,AA$1,0),2)</f>
        <v>0.25</v>
      </c>
      <c r="AB79" s="3" t="str">
        <f>FIXED(VLOOKUP($A79,Sheet9!$A:$R,AB$1,0),2)</f>
        <v>0.18</v>
      </c>
      <c r="AC79" s="3" t="str">
        <f>FIXED(VLOOKUP($A79,Sheet9!$A:$R,AC$1,0),2)</f>
        <v>0.00</v>
      </c>
      <c r="AD79" s="3" t="str">
        <f>FIXED(VLOOKUP($A79,Sheet9!$A:$R,AD$1,0),2)</f>
        <v>1.00</v>
      </c>
      <c r="AE79" s="9" t="str">
        <f>FIXED(VLOOKUP($A79,Sheet9!$A:$R,AE$1,0),2)</f>
        <v>0.25</v>
      </c>
      <c r="AF79" s="3" t="str">
        <f>FIXED(VLOOKUP($A79,Sheet9!$A:$R,AF$1,0),2)</f>
        <v>0.18</v>
      </c>
      <c r="AG79" s="3" t="str">
        <f>FIXED(VLOOKUP($A79,Sheet9!$A:$R,AG$1,0),2)</f>
        <v>0.00</v>
      </c>
      <c r="AH79" s="13" t="str">
        <f>FIXED(VLOOKUP($A79,Sheet9!$A:$R,AH$1,0),2)</f>
        <v>0.99</v>
      </c>
      <c r="AI79" s="9" t="str">
        <f>FIXED(VLOOKUP($A79,Sheet9!$A:$R,AI$1,0),2)</f>
        <v>0.24</v>
      </c>
      <c r="AJ79" s="3" t="str">
        <f>FIXED(VLOOKUP($A79,Sheet9!$A:$R,AJ$1,0),2)</f>
        <v>0.18</v>
      </c>
      <c r="AK79" s="3" t="e" vm="1">
        <f>FIXED(VLOOKUP($A79,Sheet3!$A:$R,AK$1,0),2)</f>
        <v>#VALUE!</v>
      </c>
      <c r="AL79" s="3" t="e" vm="1">
        <f>FIXED(VLOOKUP($A79,Sheet3!$A:$R,AL$1,0),2)</f>
        <v>#VALUE!</v>
      </c>
    </row>
    <row r="80" spans="1:38" x14ac:dyDescent="0.25">
      <c r="C80" s="9"/>
      <c r="G80" s="9"/>
      <c r="J80" s="13"/>
      <c r="K80" s="9"/>
      <c r="N80" s="13"/>
      <c r="O80" s="9"/>
      <c r="P80" s="3"/>
      <c r="Q80" s="3"/>
      <c r="R80" s="3"/>
      <c r="S80" s="9"/>
      <c r="T80" s="3"/>
      <c r="U80" s="3"/>
      <c r="V80" s="13"/>
      <c r="W80" s="9"/>
      <c r="X80" s="3"/>
      <c r="Y80" s="3"/>
      <c r="Z80" s="3"/>
      <c r="AA80" s="9"/>
      <c r="AB80" s="3"/>
      <c r="AC80" s="3"/>
      <c r="AD80" s="3"/>
      <c r="AE80" s="9"/>
      <c r="AF80" s="3"/>
      <c r="AG80" s="3"/>
      <c r="AH80" s="13"/>
      <c r="AI80" s="9"/>
      <c r="AJ80" s="3"/>
      <c r="AK80" s="3"/>
      <c r="AL80" s="3"/>
    </row>
    <row r="81" spans="1:38" x14ac:dyDescent="0.25">
      <c r="A81" t="s">
        <v>187</v>
      </c>
      <c r="B81" t="s">
        <v>188</v>
      </c>
      <c r="C81" s="22">
        <f>Sheet1!B3</f>
        <v>50802</v>
      </c>
      <c r="D81" s="23"/>
      <c r="E81" s="23"/>
      <c r="F81" s="23"/>
      <c r="G81" s="22">
        <f>Sheet1!H3</f>
        <v>29452</v>
      </c>
      <c r="H81" s="23"/>
      <c r="I81" s="23"/>
      <c r="J81" s="24"/>
      <c r="K81" s="22">
        <f>Sheet1!N3</f>
        <v>21350</v>
      </c>
      <c r="L81" s="23"/>
      <c r="M81" s="23"/>
      <c r="N81" s="24"/>
      <c r="O81" s="22">
        <f>Sheet3!B3</f>
        <v>19252</v>
      </c>
      <c r="P81" s="23"/>
      <c r="Q81" s="23"/>
      <c r="R81" s="23"/>
      <c r="S81" s="22">
        <f>Sheet3!H3</f>
        <v>9556</v>
      </c>
      <c r="T81" s="23"/>
      <c r="U81" s="23"/>
      <c r="V81" s="24"/>
      <c r="W81" s="22">
        <f>Sheet3!N3</f>
        <v>9696</v>
      </c>
      <c r="X81" s="23"/>
      <c r="Y81" s="23"/>
      <c r="Z81" s="23"/>
      <c r="AA81" s="22">
        <f>Sheet9!N3</f>
        <v>6515</v>
      </c>
      <c r="AB81" s="23"/>
      <c r="AC81" s="23"/>
      <c r="AD81" s="23"/>
      <c r="AE81" s="22">
        <f>Sheet9!T3</f>
        <v>0</v>
      </c>
      <c r="AF81" s="23"/>
      <c r="AG81" s="23"/>
      <c r="AH81" s="24"/>
      <c r="AI81" s="22">
        <f>Sheet9!Z3</f>
        <v>0</v>
      </c>
      <c r="AJ81" s="23"/>
      <c r="AK81" s="23"/>
      <c r="AL81" s="23"/>
    </row>
    <row r="82" spans="1:38" x14ac:dyDescent="0.25"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t="s">
        <v>17</v>
      </c>
      <c r="B85" t="s">
        <v>101</v>
      </c>
      <c r="C85" s="3" t="str">
        <f>FIXED(VLOOKUP($A85,Sheet1!$A:$R,C$1,0),2)</f>
        <v>163.37</v>
      </c>
      <c r="D85" s="3" t="str">
        <f>FIXED(VLOOKUP($A85,Sheet1!$A:$R,D$1,0),2)</f>
        <v>228.92</v>
      </c>
      <c r="E85" s="3" t="str">
        <f>FIXED(VLOOKUP($A85,Sheet1!$A:$R,E$1,0),2)</f>
        <v>0.00</v>
      </c>
      <c r="F85" s="3" t="str">
        <f>FIXED(VLOOKUP($A85,Sheet1!$A:$R,F$1,0),2)</f>
        <v>5,000.00</v>
      </c>
      <c r="G85" s="3" t="str">
        <f>FIXED(VLOOKUP($A85,Sheet1!$A:$R,G$1,0),2)</f>
        <v>160.22</v>
      </c>
      <c r="H85" s="3" t="str">
        <f>FIXED(VLOOKUP($A85,Sheet1!$A:$R,H$1,0),2)</f>
        <v>228.12</v>
      </c>
      <c r="I85" s="3" t="str">
        <f>FIXED(VLOOKUP($A85,Sheet1!$A:$R,I$1,0),2)</f>
        <v>0.00</v>
      </c>
      <c r="J85" s="3" t="str">
        <f>FIXED(VLOOKUP($A85,Sheet1!$A:$R,J$1,0),2)</f>
        <v>5,000.00</v>
      </c>
      <c r="K85" s="3" t="str">
        <f>FIXED(VLOOKUP($A85,Sheet1!$A:$R,K$1,0),2)</f>
        <v>167.72</v>
      </c>
      <c r="L85" s="3" t="str">
        <f>FIXED(VLOOKUP($A85,Sheet1!$A:$R,L$1,0),2)</f>
        <v>229.96</v>
      </c>
      <c r="M85" s="3" t="str">
        <f>FIXED(VLOOKUP($A85,Sheet1!$A:$R,M$1,0),2)</f>
        <v>0.00</v>
      </c>
      <c r="N85" s="3" t="str">
        <f>FIXED(VLOOKUP($A85,Sheet1!$A:$R,N$1,0),2)</f>
        <v>3,200.00</v>
      </c>
      <c r="O85" s="3" t="str">
        <f>FIXED(VLOOKUP($A85,Sheet3!$A:$R,O$1,0),2)</f>
        <v>316.44</v>
      </c>
      <c r="P85" s="3" t="str">
        <f>FIXED(VLOOKUP($A85,Sheet3!$A:$R,P$1,0),2)</f>
        <v>239.56</v>
      </c>
      <c r="Q85" s="3" t="str">
        <f>FIXED(VLOOKUP($A85,Sheet3!$A:$R,Q$1,0),2)</f>
        <v>0.00</v>
      </c>
      <c r="R85" s="3" t="str">
        <f>FIXED(VLOOKUP($A85,Sheet3!$A:$R,R$1,0),2)</f>
        <v>4,444.00</v>
      </c>
      <c r="S85" s="3" t="str">
        <f>FIXED(VLOOKUP($A85,Sheet3!$A:$R,S$1,0),2)</f>
        <v>331.11</v>
      </c>
      <c r="T85" s="3" t="str">
        <f>FIXED(VLOOKUP($A85,Sheet3!$A:$R,T$1,0),2)</f>
        <v>234.51</v>
      </c>
      <c r="U85" s="3" t="str">
        <f>FIXED(VLOOKUP($A85,Sheet3!$A:$R,U$1,0),2)</f>
        <v>0.00</v>
      </c>
      <c r="V85" s="3" t="str">
        <f>FIXED(VLOOKUP($A85,Sheet3!$A:$R,V$1,0),2)</f>
        <v>4,444.00</v>
      </c>
      <c r="W85" s="3" t="str">
        <f>FIXED(VLOOKUP($A85,Sheet3!$A:$R,W$1,0),2)</f>
        <v>301.99</v>
      </c>
      <c r="X85" s="3" t="str">
        <f>FIXED(VLOOKUP($A85,Sheet3!$A:$R,X$1,0),2)</f>
        <v>243.59</v>
      </c>
      <c r="Y85" s="3" t="str">
        <f>FIXED(VLOOKUP($A85,Sheet3!$A:$R,Y$1,0),2)</f>
        <v>0.00</v>
      </c>
      <c r="Z85" s="3" t="str">
        <f>FIXED(VLOOKUP($A85,Sheet3!$A:$R,Z$1,0),2)</f>
        <v>3,200.00</v>
      </c>
      <c r="AA85" s="3" t="str">
        <f>FIXED(VLOOKUP($A85,Sheet9!$A:$R,AA$1,0),2)</f>
        <v>311.50</v>
      </c>
      <c r="AB85" s="3" t="str">
        <f>FIXED(VLOOKUP($A85,Sheet9!$A:$R,AB$1,0),2)</f>
        <v>242.51</v>
      </c>
      <c r="AC85" s="3" t="str">
        <f>FIXED(VLOOKUP($A85,Sheet9!$A:$R,AC$1,0),2)</f>
        <v>0.00</v>
      </c>
      <c r="AD85" s="3" t="str">
        <f>FIXED(VLOOKUP($A85,Sheet9!$A:$R,AD$1,0),2)</f>
        <v>5,000.00</v>
      </c>
      <c r="AE85" s="3" t="str">
        <f>FIXED(VLOOKUP($A85,Sheet9!$A:$R,AE$1,0),2)</f>
        <v>303.00</v>
      </c>
      <c r="AF85" s="3" t="str">
        <f>FIXED(VLOOKUP($A85,Sheet9!$A:$R,AF$1,0),2)</f>
        <v>243.34</v>
      </c>
      <c r="AG85" s="3" t="str">
        <f>FIXED(VLOOKUP($A85,Sheet9!$A:$R,AG$1,0),2)</f>
        <v>0.00</v>
      </c>
      <c r="AH85" s="3" t="str">
        <f>FIXED(VLOOKUP($A85,Sheet9!$A:$R,AH$1,0),2)</f>
        <v>5,000.00</v>
      </c>
      <c r="AI85" s="3" t="str">
        <f>FIXED(VLOOKUP($A85,Sheet9!$A:$R,AI$1,0),2)</f>
        <v>327.64</v>
      </c>
      <c r="AJ85" s="3" t="str">
        <f>FIXED(VLOOKUP($A85,Sheet9!$A:$R,AJ$1,0),2)</f>
        <v>240.12</v>
      </c>
      <c r="AK85" s="3" t="e" vm="1">
        <f>FIXED(VLOOKUP($A85,Sheet3!$A:$R,AK$1,0),2)</f>
        <v>#VALUE!</v>
      </c>
      <c r="AL85" s="3" t="e" vm="1">
        <f>FIXED(VLOOKUP($A85,Sheet3!$A:$R,AL$1,0),2)</f>
        <v>#VALUE!</v>
      </c>
    </row>
    <row r="86" spans="1:38" x14ac:dyDescent="0.25">
      <c r="A86" t="s">
        <v>32</v>
      </c>
      <c r="B86" s="4" t="s">
        <v>116</v>
      </c>
      <c r="C86" s="3" t="str">
        <f>FIXED(VLOOKUP($A86,Sheet1!$A:$R,C$1,0),2)</f>
        <v>0.45</v>
      </c>
      <c r="D86" s="3" t="str">
        <f>FIXED(VLOOKUP($A86,Sheet1!$A:$R,D$1,0),2)</f>
        <v>0.50</v>
      </c>
      <c r="E86" s="3" t="str">
        <f>FIXED(VLOOKUP($A86,Sheet1!$A:$R,E$1,0),2)</f>
        <v>0.00</v>
      </c>
      <c r="F86" s="3" t="str">
        <f>FIXED(VLOOKUP($A86,Sheet1!$A:$R,F$1,0),2)</f>
        <v>1.00</v>
      </c>
      <c r="G86" s="3" t="str">
        <f>FIXED(VLOOKUP($A86,Sheet1!$A:$R,G$1,0),2)</f>
        <v>0.45</v>
      </c>
      <c r="H86" s="3" t="str">
        <f>FIXED(VLOOKUP($A86,Sheet1!$A:$R,H$1,0),2)</f>
        <v>0.50</v>
      </c>
      <c r="I86" s="3" t="str">
        <f>FIXED(VLOOKUP($A86,Sheet1!$A:$R,I$1,0),2)</f>
        <v>0.00</v>
      </c>
      <c r="J86" s="3" t="str">
        <f>FIXED(VLOOKUP($A86,Sheet1!$A:$R,J$1,0),2)</f>
        <v>1.00</v>
      </c>
      <c r="K86" s="3" t="str">
        <f>FIXED(VLOOKUP($A86,Sheet1!$A:$R,K$1,0),2)</f>
        <v>0.46</v>
      </c>
      <c r="L86" s="3" t="str">
        <f>FIXED(VLOOKUP($A86,Sheet1!$A:$R,L$1,0),2)</f>
        <v>0.50</v>
      </c>
      <c r="M86" s="3" t="str">
        <f>FIXED(VLOOKUP($A86,Sheet1!$A:$R,M$1,0),2)</f>
        <v>0.00</v>
      </c>
      <c r="N86" s="3" t="str">
        <f>FIXED(VLOOKUP($A86,Sheet1!$A:$R,N$1,0),2)</f>
        <v>1.00</v>
      </c>
      <c r="O86" s="3" t="str">
        <f>FIXED(VLOOKUP($A86,Sheet3!$A:$R,O$1,0),2)</f>
        <v>0.93</v>
      </c>
      <c r="P86" s="3" t="str">
        <f>FIXED(VLOOKUP($A86,Sheet3!$A:$R,P$1,0),2)</f>
        <v>0.26</v>
      </c>
      <c r="Q86" s="3" t="str">
        <f>FIXED(VLOOKUP($A86,Sheet3!$A:$R,Q$1,0),2)</f>
        <v>0.00</v>
      </c>
      <c r="R86" s="3" t="str">
        <f>FIXED(VLOOKUP($A86,Sheet3!$A:$R,R$1,0),2)</f>
        <v>1.00</v>
      </c>
      <c r="S86" s="3" t="str">
        <f>FIXED(VLOOKUP($A86,Sheet3!$A:$R,S$1,0),2)</f>
        <v>0.98</v>
      </c>
      <c r="T86" s="3" t="str">
        <f>FIXED(VLOOKUP($A86,Sheet3!$A:$R,T$1,0),2)</f>
        <v>0.14</v>
      </c>
      <c r="U86" s="3" t="str">
        <f>FIXED(VLOOKUP($A86,Sheet3!$A:$R,U$1,0),2)</f>
        <v>0.00</v>
      </c>
      <c r="V86" s="3" t="str">
        <f>FIXED(VLOOKUP($A86,Sheet3!$A:$R,V$1,0),2)</f>
        <v>1.00</v>
      </c>
      <c r="W86" s="3" t="str">
        <f>FIXED(VLOOKUP($A86,Sheet3!$A:$R,W$1,0),2)</f>
        <v>0.88</v>
      </c>
      <c r="X86" s="3" t="str">
        <f>FIXED(VLOOKUP($A86,Sheet3!$A:$R,X$1,0),2)</f>
        <v>0.32</v>
      </c>
      <c r="Y86" s="3" t="str">
        <f>FIXED(VLOOKUP($A86,Sheet3!$A:$R,Y$1,0),2)</f>
        <v>0.00</v>
      </c>
      <c r="Z86" s="3" t="str">
        <f>FIXED(VLOOKUP($A86,Sheet3!$A:$R,Z$1,0),2)</f>
        <v>1.00</v>
      </c>
      <c r="AA86" s="3" t="str">
        <f>FIXED(VLOOKUP($A86,Sheet9!$A:$R,AA$1,0),2)</f>
        <v>0.93</v>
      </c>
      <c r="AB86" s="3" t="str">
        <f>FIXED(VLOOKUP($A86,Sheet9!$A:$R,AB$1,0),2)</f>
        <v>0.26</v>
      </c>
      <c r="AC86" s="3" t="str">
        <f>FIXED(VLOOKUP($A86,Sheet9!$A:$R,AC$1,0),2)</f>
        <v>0.00</v>
      </c>
      <c r="AD86" s="3" t="str">
        <f>FIXED(VLOOKUP($A86,Sheet9!$A:$R,AD$1,0),2)</f>
        <v>1.00</v>
      </c>
      <c r="AE86" s="3" t="str">
        <f>FIXED(VLOOKUP($A86,Sheet9!$A:$R,AE$1,0),2)</f>
        <v>0.90</v>
      </c>
      <c r="AF86" s="3" t="str">
        <f>FIXED(VLOOKUP($A86,Sheet9!$A:$R,AF$1,0),2)</f>
        <v>0.30</v>
      </c>
      <c r="AG86" s="3" t="str">
        <f>FIXED(VLOOKUP($A86,Sheet9!$A:$R,AG$1,0),2)</f>
        <v>0.00</v>
      </c>
      <c r="AH86" s="3" t="str">
        <f>FIXED(VLOOKUP($A86,Sheet9!$A:$R,AH$1,0),2)</f>
        <v>1.00</v>
      </c>
      <c r="AI86" s="3" t="str">
        <f>FIXED(VLOOKUP($A86,Sheet9!$A:$R,AI$1,0),2)</f>
        <v>0.98</v>
      </c>
      <c r="AJ86" s="3" t="str">
        <f>FIXED(VLOOKUP($A86,Sheet9!$A:$R,AJ$1,0),2)</f>
        <v>0.13</v>
      </c>
      <c r="AK86" s="3" t="e" vm="1">
        <f>FIXED(VLOOKUP($A86,Sheet3!$A:$R,AK$1,0),2)</f>
        <v>#VALUE!</v>
      </c>
      <c r="AL86" s="3" t="e" vm="1">
        <f>FIXED(VLOOKUP($A86,Sheet3!$A:$R,AL$1,0),2)</f>
        <v>#VALUE!</v>
      </c>
    </row>
    <row r="87" spans="1:38" x14ac:dyDescent="0.25">
      <c r="A87" t="s">
        <v>35</v>
      </c>
      <c r="B87" t="s">
        <v>119</v>
      </c>
      <c r="C87" s="3" t="str">
        <f>FIXED(VLOOKUP($A87,Sheet1!$A:$R,C$1,0),2)</f>
        <v>3.01</v>
      </c>
      <c r="D87" s="3" t="str">
        <f>FIXED(VLOOKUP($A87,Sheet1!$A:$R,D$1,0),2)</f>
        <v>9.15</v>
      </c>
      <c r="E87" s="3" t="str">
        <f>FIXED(VLOOKUP($A87,Sheet1!$A:$R,E$1,0),2)</f>
        <v>0.00</v>
      </c>
      <c r="F87" s="3" t="str">
        <f>FIXED(VLOOKUP($A87,Sheet1!$A:$R,F$1,0),2)</f>
        <v>94.00</v>
      </c>
      <c r="G87" s="3" t="str">
        <f>FIXED(VLOOKUP($A87,Sheet1!$A:$R,G$1,0),2)</f>
        <v>2.78</v>
      </c>
      <c r="H87" s="3" t="str">
        <f>FIXED(VLOOKUP($A87,Sheet1!$A:$R,H$1,0),2)</f>
        <v>8.72</v>
      </c>
      <c r="I87" s="3" t="str">
        <f>FIXED(VLOOKUP($A87,Sheet1!$A:$R,I$1,0),2)</f>
        <v>0.00</v>
      </c>
      <c r="J87" s="3" t="str">
        <f>FIXED(VLOOKUP($A87,Sheet1!$A:$R,J$1,0),2)</f>
        <v>88.00</v>
      </c>
      <c r="K87" s="3" t="str">
        <f>FIXED(VLOOKUP($A87,Sheet1!$A:$R,K$1,0),2)</f>
        <v>3.34</v>
      </c>
      <c r="L87" s="3" t="str">
        <f>FIXED(VLOOKUP($A87,Sheet1!$A:$R,L$1,0),2)</f>
        <v>9.70</v>
      </c>
      <c r="M87" s="3" t="str">
        <f>FIXED(VLOOKUP($A87,Sheet1!$A:$R,M$1,0),2)</f>
        <v>0.00</v>
      </c>
      <c r="N87" s="3" t="str">
        <f>FIXED(VLOOKUP($A87,Sheet1!$A:$R,N$1,0),2)</f>
        <v>94.00</v>
      </c>
      <c r="O87" s="3" t="str">
        <f>FIXED(VLOOKUP($A87,Sheet3!$A:$R,O$1,0),2)</f>
        <v>5.34</v>
      </c>
      <c r="P87" s="3" t="str">
        <f>FIXED(VLOOKUP($A87,Sheet3!$A:$R,P$1,0),2)</f>
        <v>12.98</v>
      </c>
      <c r="Q87" s="3" t="str">
        <f>FIXED(VLOOKUP($A87,Sheet3!$A:$R,Q$1,0),2)</f>
        <v>0.00</v>
      </c>
      <c r="R87" s="3" t="str">
        <f>FIXED(VLOOKUP($A87,Sheet3!$A:$R,R$1,0),2)</f>
        <v>94.00</v>
      </c>
      <c r="S87" s="3" t="str">
        <f>FIXED(VLOOKUP($A87,Sheet3!$A:$R,S$1,0),2)</f>
        <v>5.29</v>
      </c>
      <c r="T87" s="3" t="str">
        <f>FIXED(VLOOKUP($A87,Sheet3!$A:$R,T$1,0),2)</f>
        <v>12.92</v>
      </c>
      <c r="U87" s="3" t="str">
        <f>FIXED(VLOOKUP($A87,Sheet3!$A:$R,U$1,0),2)</f>
        <v>0.00</v>
      </c>
      <c r="V87" s="3" t="str">
        <f>FIXED(VLOOKUP($A87,Sheet3!$A:$R,V$1,0),2)</f>
        <v>88.00</v>
      </c>
      <c r="W87" s="3" t="str">
        <f>FIXED(VLOOKUP($A87,Sheet3!$A:$R,W$1,0),2)</f>
        <v>5.39</v>
      </c>
      <c r="X87" s="3" t="str">
        <f>FIXED(VLOOKUP($A87,Sheet3!$A:$R,X$1,0),2)</f>
        <v>13.03</v>
      </c>
      <c r="Y87" s="3" t="str">
        <f>FIXED(VLOOKUP($A87,Sheet3!$A:$R,Y$1,0),2)</f>
        <v>0.00</v>
      </c>
      <c r="Z87" s="3" t="str">
        <f>FIXED(VLOOKUP($A87,Sheet3!$A:$R,Z$1,0),2)</f>
        <v>94.00</v>
      </c>
      <c r="AA87" s="3" t="str">
        <f>FIXED(VLOOKUP($A87,Sheet9!$A:$R,AA$1,0),2)</f>
        <v>5.28</v>
      </c>
      <c r="AB87" s="3" t="str">
        <f>FIXED(VLOOKUP($A87,Sheet9!$A:$R,AB$1,0),2)</f>
        <v>13.07</v>
      </c>
      <c r="AC87" s="3" t="str">
        <f>FIXED(VLOOKUP($A87,Sheet9!$A:$R,AC$1,0),2)</f>
        <v>0.00</v>
      </c>
      <c r="AD87" s="3" t="str">
        <f>FIXED(VLOOKUP($A87,Sheet9!$A:$R,AD$1,0),2)</f>
        <v>94.00</v>
      </c>
      <c r="AE87" s="3" t="str">
        <f>FIXED(VLOOKUP($A87,Sheet9!$A:$R,AE$1,0),2)</f>
        <v>4.79</v>
      </c>
      <c r="AF87" s="3" t="str">
        <f>FIXED(VLOOKUP($A87,Sheet9!$A:$R,AF$1,0),2)</f>
        <v>12.30</v>
      </c>
      <c r="AG87" s="3" t="str">
        <f>FIXED(VLOOKUP($A87,Sheet9!$A:$R,AG$1,0),2)</f>
        <v>0.00</v>
      </c>
      <c r="AH87" s="3" t="str">
        <f>FIXED(VLOOKUP($A87,Sheet9!$A:$R,AH$1,0),2)</f>
        <v>88.00</v>
      </c>
      <c r="AI87" s="3" t="str">
        <f>FIXED(VLOOKUP($A87,Sheet9!$A:$R,AI$1,0),2)</f>
        <v>6.23</v>
      </c>
      <c r="AJ87" s="3" t="str">
        <f>FIXED(VLOOKUP($A87,Sheet9!$A:$R,AJ$1,0),2)</f>
        <v>14.36</v>
      </c>
      <c r="AK87" s="3" t="e" vm="1">
        <f>FIXED(VLOOKUP($A87,Sheet3!$A:$R,AK$1,0),2)</f>
        <v>#VALUE!</v>
      </c>
      <c r="AL87" s="3" t="e" vm="1">
        <f>FIXED(VLOOKUP($A87,Sheet3!$A:$R,AL$1,0),2)</f>
        <v>#VALUE!</v>
      </c>
    </row>
    <row r="88" spans="1:38" x14ac:dyDescent="0.25">
      <c r="A88" t="s">
        <v>37</v>
      </c>
      <c r="B88" t="s">
        <v>138</v>
      </c>
      <c r="C88" s="3" t="str">
        <f>FIXED(VLOOKUP($A88,Sheet1!$A:$R,C$1,0),2)</f>
        <v>3.13</v>
      </c>
      <c r="D88" s="3" t="str">
        <f>FIXED(VLOOKUP($A88,Sheet1!$A:$R,D$1,0),2)</f>
        <v>5.96</v>
      </c>
      <c r="E88" s="3" t="str">
        <f>FIXED(VLOOKUP($A88,Sheet1!$A:$R,E$1,0),2)</f>
        <v>0.01</v>
      </c>
      <c r="F88" s="3" t="str">
        <f>FIXED(VLOOKUP($A88,Sheet1!$A:$R,F$1,0),2)</f>
        <v>128.92</v>
      </c>
      <c r="G88" s="3" t="str">
        <f>FIXED(VLOOKUP($A88,Sheet1!$A:$R,G$1,0),2)</f>
        <v>3.12</v>
      </c>
      <c r="H88" s="3" t="str">
        <f>FIXED(VLOOKUP($A88,Sheet1!$A:$R,H$1,0),2)</f>
        <v>5.88</v>
      </c>
      <c r="I88" s="3" t="str">
        <f>FIXED(VLOOKUP($A88,Sheet1!$A:$R,I$1,0),2)</f>
        <v>0.01</v>
      </c>
      <c r="J88" s="3" t="str">
        <f>FIXED(VLOOKUP($A88,Sheet1!$A:$R,J$1,0),2)</f>
        <v>128.92</v>
      </c>
      <c r="K88" s="3" t="str">
        <f>FIXED(VLOOKUP($A88,Sheet1!$A:$R,K$1,0),2)</f>
        <v>3.14</v>
      </c>
      <c r="L88" s="3" t="str">
        <f>FIXED(VLOOKUP($A88,Sheet1!$A:$R,L$1,0),2)</f>
        <v>6.06</v>
      </c>
      <c r="M88" s="3" t="str">
        <f>FIXED(VLOOKUP($A88,Sheet1!$A:$R,M$1,0),2)</f>
        <v>0.01</v>
      </c>
      <c r="N88" s="3" t="str">
        <f>FIXED(VLOOKUP($A88,Sheet1!$A:$R,N$1,0),2)</f>
        <v>111.97</v>
      </c>
      <c r="O88" s="3" t="str">
        <f>FIXED(VLOOKUP($A88,Sheet3!$A:$R,O$1,0),2)</f>
        <v>0.41</v>
      </c>
      <c r="P88" s="3" t="str">
        <f>FIXED(VLOOKUP($A88,Sheet3!$A:$R,P$1,0),2)</f>
        <v>2.14</v>
      </c>
      <c r="Q88" s="3" t="str">
        <f>FIXED(VLOOKUP($A88,Sheet3!$A:$R,Q$1,0),2)</f>
        <v>0.01</v>
      </c>
      <c r="R88" s="3" t="str">
        <f>FIXED(VLOOKUP($A88,Sheet3!$A:$R,R$1,0),2)</f>
        <v>128.92</v>
      </c>
      <c r="S88" s="3" t="str">
        <f>FIXED(VLOOKUP($A88,Sheet3!$A:$R,S$1,0),2)</f>
        <v>0.22</v>
      </c>
      <c r="T88" s="3" t="str">
        <f>FIXED(VLOOKUP($A88,Sheet3!$A:$R,T$1,0),2)</f>
        <v>1.37</v>
      </c>
      <c r="U88" s="3" t="str">
        <f>FIXED(VLOOKUP($A88,Sheet3!$A:$R,U$1,0),2)</f>
        <v>0.01</v>
      </c>
      <c r="V88" s="3" t="str">
        <f>FIXED(VLOOKUP($A88,Sheet3!$A:$R,V$1,0),2)</f>
        <v>128.92</v>
      </c>
      <c r="W88" s="3" t="str">
        <f>FIXED(VLOOKUP($A88,Sheet3!$A:$R,W$1,0),2)</f>
        <v>0.60</v>
      </c>
      <c r="X88" s="3" t="str">
        <f>FIXED(VLOOKUP($A88,Sheet3!$A:$R,X$1,0),2)</f>
        <v>2.67</v>
      </c>
      <c r="Y88" s="3" t="str">
        <f>FIXED(VLOOKUP($A88,Sheet3!$A:$R,Y$1,0),2)</f>
        <v>0.01</v>
      </c>
      <c r="Z88" s="3" t="str">
        <f>FIXED(VLOOKUP($A88,Sheet3!$A:$R,Z$1,0),2)</f>
        <v>111.97</v>
      </c>
      <c r="AA88" s="3" t="str">
        <f>FIXED(VLOOKUP($A88,Sheet9!$A:$R,AA$1,0),2)</f>
        <v>0.41</v>
      </c>
      <c r="AB88" s="3" t="str">
        <f>FIXED(VLOOKUP($A88,Sheet9!$A:$R,AB$1,0),2)</f>
        <v>2.15</v>
      </c>
      <c r="AC88" s="3" t="str">
        <f>FIXED(VLOOKUP($A88,Sheet9!$A:$R,AC$1,0),2)</f>
        <v>0.01</v>
      </c>
      <c r="AD88" s="3" t="str">
        <f>FIXED(VLOOKUP($A88,Sheet9!$A:$R,AD$1,0),2)</f>
        <v>128.92</v>
      </c>
      <c r="AE88" s="3" t="str">
        <f>FIXED(VLOOKUP($A88,Sheet9!$A:$R,AE$1,0),2)</f>
        <v>0.50</v>
      </c>
      <c r="AF88" s="3" t="str">
        <f>FIXED(VLOOKUP($A88,Sheet9!$A:$R,AF$1,0),2)</f>
        <v>2.24</v>
      </c>
      <c r="AG88" s="3" t="str">
        <f>FIXED(VLOOKUP($A88,Sheet9!$A:$R,AG$1,0),2)</f>
        <v>0.01</v>
      </c>
      <c r="AH88" s="3" t="str">
        <f>FIXED(VLOOKUP($A88,Sheet9!$A:$R,AH$1,0),2)</f>
        <v>128.92</v>
      </c>
      <c r="AI88" s="3" t="str">
        <f>FIXED(VLOOKUP($A88,Sheet9!$A:$R,AI$1,0),2)</f>
        <v>0.25</v>
      </c>
      <c r="AJ88" s="3" t="str">
        <f>FIXED(VLOOKUP($A88,Sheet9!$A:$R,AJ$1,0),2)</f>
        <v>1.96</v>
      </c>
      <c r="AK88" s="3" t="e" vm="1">
        <f>FIXED(VLOOKUP($A88,Sheet3!$A:$R,AK$1,0),2)</f>
        <v>#VALUE!</v>
      </c>
      <c r="AL88" s="3" t="e" vm="1">
        <f>FIXED(VLOOKUP($A88,Sheet3!$A:$R,AL$1,0),2)</f>
        <v>#VALUE!</v>
      </c>
    </row>
    <row r="89" spans="1:38" x14ac:dyDescent="0.25">
      <c r="A89" t="s">
        <v>36</v>
      </c>
      <c r="B89" t="s">
        <v>120</v>
      </c>
      <c r="C89" s="3" t="str">
        <f>FIXED(VLOOKUP($A89,Sheet1!$A:$R,C$1,0),2)</f>
        <v>301.94</v>
      </c>
      <c r="D89" s="3" t="str">
        <f>FIXED(VLOOKUP($A89,Sheet1!$A:$R,D$1,0),2)</f>
        <v>559.37</v>
      </c>
      <c r="E89" s="3" t="str">
        <f>FIXED(VLOOKUP($A89,Sheet1!$A:$R,E$1,0),2)</f>
        <v>0.00</v>
      </c>
      <c r="F89" s="3" t="str">
        <f>FIXED(VLOOKUP($A89,Sheet1!$A:$R,F$1,0),2)</f>
        <v>4,021.00</v>
      </c>
      <c r="G89" s="3" t="str">
        <f>FIXED(VLOOKUP($A89,Sheet1!$A:$R,G$1,0),2)</f>
        <v>0.00</v>
      </c>
      <c r="H89" s="3" t="str">
        <f>FIXED(VLOOKUP($A89,Sheet1!$A:$R,H$1,0),2)</f>
        <v>0.00</v>
      </c>
      <c r="I89" s="3" t="str">
        <f>FIXED(VLOOKUP($A89,Sheet1!$A:$R,I$1,0),2)</f>
        <v>0.00</v>
      </c>
      <c r="J89" s="3" t="str">
        <f>FIXED(VLOOKUP($A89,Sheet1!$A:$R,J$1,0),2)</f>
        <v>0.00</v>
      </c>
      <c r="K89" s="3" t="str">
        <f>FIXED(VLOOKUP($A89,Sheet1!$A:$R,K$1,0),2)</f>
        <v>301.94</v>
      </c>
      <c r="L89" s="3" t="str">
        <f>FIXED(VLOOKUP($A89,Sheet1!$A:$R,L$1,0),2)</f>
        <v>559.37</v>
      </c>
      <c r="M89" s="3" t="str">
        <f>FIXED(VLOOKUP($A89,Sheet1!$A:$R,M$1,0),2)</f>
        <v>0.00</v>
      </c>
      <c r="N89" s="3" t="str">
        <f>FIXED(VLOOKUP($A89,Sheet1!$A:$R,N$1,0),2)</f>
        <v>4,021.00</v>
      </c>
      <c r="O89" s="3" t="str">
        <f>FIXED(VLOOKUP($A89,Sheet3!$A:$R,O$1,0),2)</f>
        <v>307.06</v>
      </c>
      <c r="P89" s="3" t="str">
        <f>FIXED(VLOOKUP($A89,Sheet3!$A:$R,P$1,0),2)</f>
        <v>548.12</v>
      </c>
      <c r="Q89" s="3" t="str">
        <f>FIXED(VLOOKUP($A89,Sheet3!$A:$R,Q$1,0),2)</f>
        <v>0.00</v>
      </c>
      <c r="R89" s="3" t="str">
        <f>FIXED(VLOOKUP($A89,Sheet3!$A:$R,R$1,0),2)</f>
        <v>4,021.00</v>
      </c>
      <c r="S89" s="3" t="str">
        <f>FIXED(VLOOKUP($A89,Sheet3!$A:$R,S$1,0),2)</f>
        <v>0.00</v>
      </c>
      <c r="T89" s="3" t="str">
        <f>FIXED(VLOOKUP($A89,Sheet3!$A:$R,T$1,0),2)</f>
        <v>0.00</v>
      </c>
      <c r="U89" s="3" t="str">
        <f>FIXED(VLOOKUP($A89,Sheet3!$A:$R,U$1,0),2)</f>
        <v>0.00</v>
      </c>
      <c r="V89" s="3" t="str">
        <f>FIXED(VLOOKUP($A89,Sheet3!$A:$R,V$1,0),2)</f>
        <v>0.00</v>
      </c>
      <c r="W89" s="3" t="str">
        <f>FIXED(VLOOKUP($A89,Sheet3!$A:$R,W$1,0),2)</f>
        <v>307.06</v>
      </c>
      <c r="X89" s="3" t="str">
        <f>FIXED(VLOOKUP($A89,Sheet3!$A:$R,X$1,0),2)</f>
        <v>548.12</v>
      </c>
      <c r="Y89" s="3" t="str">
        <f>FIXED(VLOOKUP($A89,Sheet3!$A:$R,Y$1,0),2)</f>
        <v>0.00</v>
      </c>
      <c r="Z89" s="3" t="str">
        <f>FIXED(VLOOKUP($A89,Sheet3!$A:$R,Z$1,0),2)</f>
        <v>4,021.00</v>
      </c>
      <c r="AA89" s="3" t="str">
        <f>FIXED(VLOOKUP($A89,Sheet9!$A:$R,AA$1,0),2)</f>
        <v>300.08</v>
      </c>
      <c r="AB89" s="3" t="str">
        <f>FIXED(VLOOKUP($A89,Sheet9!$A:$R,AB$1,0),2)</f>
        <v>559.94</v>
      </c>
      <c r="AC89" s="3" t="str">
        <f>FIXED(VLOOKUP($A89,Sheet9!$A:$R,AC$1,0),2)</f>
        <v>0.00</v>
      </c>
      <c r="AD89" s="3" t="str">
        <f>FIXED(VLOOKUP($A89,Sheet9!$A:$R,AD$1,0),2)</f>
        <v>4,021.00</v>
      </c>
      <c r="AE89" s="3" t="str">
        <f>FIXED(VLOOKUP($A89,Sheet9!$A:$R,AE$1,0),2)</f>
        <v>0.00</v>
      </c>
      <c r="AF89" s="3" t="str">
        <f>FIXED(VLOOKUP($A89,Sheet9!$A:$R,AF$1,0),2)</f>
        <v>0.00</v>
      </c>
      <c r="AG89" s="3" t="str">
        <f>FIXED(VLOOKUP($A89,Sheet9!$A:$R,AG$1,0),2)</f>
        <v>0.00</v>
      </c>
      <c r="AH89" s="3" t="str">
        <f>FIXED(VLOOKUP($A89,Sheet9!$A:$R,AH$1,0),2)</f>
        <v>0.00</v>
      </c>
      <c r="AI89" s="3" t="str">
        <f>FIXED(VLOOKUP($A89,Sheet9!$A:$R,AI$1,0),2)</f>
        <v>300.08</v>
      </c>
      <c r="AJ89" s="3" t="str">
        <f>FIXED(VLOOKUP($A89,Sheet9!$A:$R,AJ$1,0),2)</f>
        <v>559.94</v>
      </c>
      <c r="AK89" s="3" t="e" vm="1">
        <f>FIXED(VLOOKUP($A89,Sheet3!$A:$R,AK$1,0),2)</f>
        <v>#VALUE!</v>
      </c>
      <c r="AL89" s="3" t="e" vm="1">
        <f>FIXED(VLOOKUP($A89,Sheet3!$A:$R,AL$1,0),2)</f>
        <v>#VALUE!</v>
      </c>
    </row>
    <row r="90" spans="1:38" x14ac:dyDescent="0.25">
      <c r="A90" t="s">
        <v>55</v>
      </c>
      <c r="B90" s="4" t="s">
        <v>133</v>
      </c>
      <c r="C90" s="3" t="str">
        <f>FIXED(VLOOKUP($A90,Sheet1!$A:$R,C$1,0),2)</f>
        <v>0.00</v>
      </c>
      <c r="D90" s="3" t="str">
        <f>FIXED(VLOOKUP($A90,Sheet1!$A:$R,D$1,0),2)</f>
        <v>0.04</v>
      </c>
      <c r="E90" s="3" t="str">
        <f>FIXED(VLOOKUP($A90,Sheet1!$A:$R,E$1,0),2)</f>
        <v>0.00</v>
      </c>
      <c r="F90" s="3" t="str">
        <f>FIXED(VLOOKUP($A90,Sheet1!$A:$R,F$1,0),2)</f>
        <v>1.00</v>
      </c>
      <c r="G90" s="3" t="str">
        <f>FIXED(VLOOKUP($A90,Sheet1!$A:$R,G$1,0),2)</f>
        <v>0.00</v>
      </c>
      <c r="H90" s="3" t="str">
        <f>FIXED(VLOOKUP($A90,Sheet1!$A:$R,H$1,0),2)</f>
        <v>0.00</v>
      </c>
      <c r="I90" s="3" t="str">
        <f>FIXED(VLOOKUP($A90,Sheet1!$A:$R,I$1,0),2)</f>
        <v>0.00</v>
      </c>
      <c r="J90" s="3" t="str">
        <f>FIXED(VLOOKUP($A90,Sheet1!$A:$R,J$1,0),2)</f>
        <v>0.00</v>
      </c>
      <c r="K90" s="3" t="str">
        <f>FIXED(VLOOKUP($A90,Sheet1!$A:$R,K$1,0),2)</f>
        <v>0.00</v>
      </c>
      <c r="L90" s="3" t="str">
        <f>FIXED(VLOOKUP($A90,Sheet1!$A:$R,L$1,0),2)</f>
        <v>0.07</v>
      </c>
      <c r="M90" s="3" t="str">
        <f>FIXED(VLOOKUP($A90,Sheet1!$A:$R,M$1,0),2)</f>
        <v>0.00</v>
      </c>
      <c r="N90" s="3" t="str">
        <f>FIXED(VLOOKUP($A90,Sheet1!$A:$R,N$1,0),2)</f>
        <v>1.00</v>
      </c>
      <c r="O90" s="3" t="str">
        <f>FIXED(VLOOKUP($A90,Sheet3!$A:$R,O$1,0),2)</f>
        <v>0.00</v>
      </c>
      <c r="P90" s="3" t="str">
        <f>FIXED(VLOOKUP($A90,Sheet3!$A:$R,P$1,0),2)</f>
        <v>0.06</v>
      </c>
      <c r="Q90" s="3" t="str">
        <f>FIXED(VLOOKUP($A90,Sheet3!$A:$R,Q$1,0),2)</f>
        <v>0.00</v>
      </c>
      <c r="R90" s="3" t="str">
        <f>FIXED(VLOOKUP($A90,Sheet3!$A:$R,R$1,0),2)</f>
        <v>1.00</v>
      </c>
      <c r="S90" s="3" t="str">
        <f>FIXED(VLOOKUP($A90,Sheet3!$A:$R,S$1,0),2)</f>
        <v>0.00</v>
      </c>
      <c r="T90" s="3" t="str">
        <f>FIXED(VLOOKUP($A90,Sheet3!$A:$R,T$1,0),2)</f>
        <v>0.00</v>
      </c>
      <c r="U90" s="3" t="str">
        <f>FIXED(VLOOKUP($A90,Sheet3!$A:$R,U$1,0),2)</f>
        <v>0.00</v>
      </c>
      <c r="V90" s="3" t="str">
        <f>FIXED(VLOOKUP($A90,Sheet3!$A:$R,V$1,0),2)</f>
        <v>0.00</v>
      </c>
      <c r="W90" s="3" t="str">
        <f>FIXED(VLOOKUP($A90,Sheet3!$A:$R,W$1,0),2)</f>
        <v>0.01</v>
      </c>
      <c r="X90" s="3" t="str">
        <f>FIXED(VLOOKUP($A90,Sheet3!$A:$R,X$1,0),2)</f>
        <v>0.09</v>
      </c>
      <c r="Y90" s="3" t="str">
        <f>FIXED(VLOOKUP($A90,Sheet3!$A:$R,Y$1,0),2)</f>
        <v>0.00</v>
      </c>
      <c r="Z90" s="3" t="str">
        <f>FIXED(VLOOKUP($A90,Sheet3!$A:$R,Z$1,0),2)</f>
        <v>1.00</v>
      </c>
      <c r="AA90" s="3" t="e">
        <f>FIXED(VLOOKUP($A90,Sheet9!$A:$R,AA$1,0),2)</f>
        <v>#N/A</v>
      </c>
      <c r="AB90" s="3" t="e">
        <f>FIXED(VLOOKUP($A90,Sheet9!$A:$R,AB$1,0),2)</f>
        <v>#N/A</v>
      </c>
      <c r="AC90" s="3" t="e">
        <f>FIXED(VLOOKUP($A90,Sheet9!$A:$R,AC$1,0),2)</f>
        <v>#N/A</v>
      </c>
      <c r="AD90" s="3" t="e">
        <f>FIXED(VLOOKUP($A90,Sheet9!$A:$R,AD$1,0),2)</f>
        <v>#N/A</v>
      </c>
      <c r="AE90" s="3" t="e">
        <f>FIXED(VLOOKUP($A90,Sheet9!$A:$R,AE$1,0),2)</f>
        <v>#N/A</v>
      </c>
      <c r="AF90" s="3" t="e">
        <f>FIXED(VLOOKUP($A90,Sheet9!$A:$R,AF$1,0),2)</f>
        <v>#N/A</v>
      </c>
      <c r="AG90" s="3" t="e">
        <f>FIXED(VLOOKUP($A90,Sheet9!$A:$R,AG$1,0),2)</f>
        <v>#N/A</v>
      </c>
      <c r="AH90" s="3" t="e">
        <f>FIXED(VLOOKUP($A90,Sheet9!$A:$R,AH$1,0),2)</f>
        <v>#N/A</v>
      </c>
      <c r="AI90" s="3" t="e">
        <f>FIXED(VLOOKUP($A90,Sheet9!$A:$R,AI$1,0),2)</f>
        <v>#N/A</v>
      </c>
      <c r="AJ90" s="3" t="e">
        <f>FIXED(VLOOKUP($A90,Sheet9!$A:$R,AJ$1,0),2)</f>
        <v>#N/A</v>
      </c>
      <c r="AK90" s="3" t="e" vm="1">
        <f>FIXED(VLOOKUP($A90,Sheet3!$A:$R,AK$1,0),2)</f>
        <v>#VALUE!</v>
      </c>
      <c r="AL90" s="3" t="e" vm="1">
        <f>FIXED(VLOOKUP($A90,Sheet3!$A:$R,AL$1,0),2)</f>
        <v>#VALUE!</v>
      </c>
    </row>
    <row r="91" spans="1:38" x14ac:dyDescent="0.25">
      <c r="A91" t="s">
        <v>56</v>
      </c>
      <c r="B91" t="s">
        <v>125</v>
      </c>
      <c r="C91" s="3" t="str">
        <f>FIXED(VLOOKUP($A91,Sheet1!$A:$R,C$1,0),2)</f>
        <v>0.55</v>
      </c>
      <c r="D91" s="3" t="str">
        <f>FIXED(VLOOKUP($A91,Sheet1!$A:$R,D$1,0),2)</f>
        <v>0.50</v>
      </c>
      <c r="E91" s="3" t="str">
        <f>FIXED(VLOOKUP($A91,Sheet1!$A:$R,E$1,0),2)</f>
        <v>0.00</v>
      </c>
      <c r="F91" s="3" t="str">
        <f>FIXED(VLOOKUP($A91,Sheet1!$A:$R,F$1,0),2)</f>
        <v>1.00</v>
      </c>
      <c r="G91" s="3" t="str">
        <f>FIXED(VLOOKUP($A91,Sheet1!$A:$R,G$1,0),2)</f>
        <v>0.55</v>
      </c>
      <c r="H91" s="3" t="str">
        <f>FIXED(VLOOKUP($A91,Sheet1!$A:$R,H$1,0),2)</f>
        <v>0.50</v>
      </c>
      <c r="I91" s="3" t="str">
        <f>FIXED(VLOOKUP($A91,Sheet1!$A:$R,I$1,0),2)</f>
        <v>0.00</v>
      </c>
      <c r="J91" s="3" t="str">
        <f>FIXED(VLOOKUP($A91,Sheet1!$A:$R,J$1,0),2)</f>
        <v>1.00</v>
      </c>
      <c r="K91" s="3" t="str">
        <f>FIXED(VLOOKUP($A91,Sheet1!$A:$R,K$1,0),2)</f>
        <v>0.54</v>
      </c>
      <c r="L91" s="3" t="str">
        <f>FIXED(VLOOKUP($A91,Sheet1!$A:$R,L$1,0),2)</f>
        <v>0.50</v>
      </c>
      <c r="M91" s="3" t="str">
        <f>FIXED(VLOOKUP($A91,Sheet1!$A:$R,M$1,0),2)</f>
        <v>0.00</v>
      </c>
      <c r="N91" s="3" t="str">
        <f>FIXED(VLOOKUP($A91,Sheet1!$A:$R,N$1,0),2)</f>
        <v>1.00</v>
      </c>
      <c r="O91" s="3" t="str">
        <f>FIXED(VLOOKUP($A91,Sheet3!$A:$R,O$1,0),2)</f>
        <v>0.07</v>
      </c>
      <c r="P91" s="3" t="str">
        <f>FIXED(VLOOKUP($A91,Sheet3!$A:$R,P$1,0),2)</f>
        <v>0.25</v>
      </c>
      <c r="Q91" s="3" t="str">
        <f>FIXED(VLOOKUP($A91,Sheet3!$A:$R,Q$1,0),2)</f>
        <v>0.00</v>
      </c>
      <c r="R91" s="3" t="str">
        <f>FIXED(VLOOKUP($A91,Sheet3!$A:$R,R$1,0),2)</f>
        <v>1.00</v>
      </c>
      <c r="S91" s="3" t="str">
        <f>FIXED(VLOOKUP($A91,Sheet3!$A:$R,S$1,0),2)</f>
        <v>0.02</v>
      </c>
      <c r="T91" s="3" t="str">
        <f>FIXED(VLOOKUP($A91,Sheet3!$A:$R,T$1,0),2)</f>
        <v>0.14</v>
      </c>
      <c r="U91" s="3" t="str">
        <f>FIXED(VLOOKUP($A91,Sheet3!$A:$R,U$1,0),2)</f>
        <v>0.00</v>
      </c>
      <c r="V91" s="3" t="str">
        <f>FIXED(VLOOKUP($A91,Sheet3!$A:$R,V$1,0),2)</f>
        <v>1.00</v>
      </c>
      <c r="W91" s="3" t="str">
        <f>FIXED(VLOOKUP($A91,Sheet3!$A:$R,W$1,0),2)</f>
        <v>0.11</v>
      </c>
      <c r="X91" s="3" t="str">
        <f>FIXED(VLOOKUP($A91,Sheet3!$A:$R,X$1,0),2)</f>
        <v>0.31</v>
      </c>
      <c r="Y91" s="3" t="str">
        <f>FIXED(VLOOKUP($A91,Sheet3!$A:$R,Y$1,0),2)</f>
        <v>0.00</v>
      </c>
      <c r="Z91" s="3" t="str">
        <f>FIXED(VLOOKUP($A91,Sheet3!$A:$R,Z$1,0),2)</f>
        <v>1.00</v>
      </c>
      <c r="AA91" s="3" t="str">
        <f>FIXED(VLOOKUP($A91,Sheet9!$A:$R,AA$1,0),2)</f>
        <v>0.07</v>
      </c>
      <c r="AB91" s="3" t="str">
        <f>FIXED(VLOOKUP($A91,Sheet9!$A:$R,AB$1,0),2)</f>
        <v>0.26</v>
      </c>
      <c r="AC91" s="3" t="str">
        <f>FIXED(VLOOKUP($A91,Sheet9!$A:$R,AC$1,0),2)</f>
        <v>0.00</v>
      </c>
      <c r="AD91" s="3" t="str">
        <f>FIXED(VLOOKUP($A91,Sheet9!$A:$R,AD$1,0),2)</f>
        <v>1.00</v>
      </c>
      <c r="AE91" s="3" t="str">
        <f>FIXED(VLOOKUP($A91,Sheet9!$A:$R,AE$1,0),2)</f>
        <v>0.10</v>
      </c>
      <c r="AF91" s="3" t="str">
        <f>FIXED(VLOOKUP($A91,Sheet9!$A:$R,AF$1,0),2)</f>
        <v>0.30</v>
      </c>
      <c r="AG91" s="3" t="str">
        <f>FIXED(VLOOKUP($A91,Sheet9!$A:$R,AG$1,0),2)</f>
        <v>0.00</v>
      </c>
      <c r="AH91" s="3" t="str">
        <f>FIXED(VLOOKUP($A91,Sheet9!$A:$R,AH$1,0),2)</f>
        <v>1.00</v>
      </c>
      <c r="AI91" s="3" t="str">
        <f>FIXED(VLOOKUP($A91,Sheet9!$A:$R,AI$1,0),2)</f>
        <v>0.02</v>
      </c>
      <c r="AJ91" s="3" t="str">
        <f>FIXED(VLOOKUP($A91,Sheet9!$A:$R,AJ$1,0),2)</f>
        <v>0.13</v>
      </c>
      <c r="AK91" s="3" t="e" vm="1">
        <f>FIXED(VLOOKUP($A91,Sheet3!$A:$R,AK$1,0),2)</f>
        <v>#VALUE!</v>
      </c>
      <c r="AL91" s="3" t="e" vm="1">
        <f>FIXED(VLOOKUP($A91,Sheet3!$A:$R,AL$1,0),2)</f>
        <v>#VALUE!</v>
      </c>
    </row>
    <row r="92" spans="1:38" x14ac:dyDescent="0.25">
      <c r="A92" t="s">
        <v>57</v>
      </c>
      <c r="B92" s="4" t="s">
        <v>134</v>
      </c>
      <c r="C92" s="3" t="str">
        <f>FIXED(VLOOKUP($A92,Sheet1!$A:$R,C$1,0),2)</f>
        <v>0.45</v>
      </c>
      <c r="D92" s="3" t="str">
        <f>FIXED(VLOOKUP($A92,Sheet1!$A:$R,D$1,0),2)</f>
        <v>0.50</v>
      </c>
      <c r="E92" s="3" t="str">
        <f>FIXED(VLOOKUP($A92,Sheet1!$A:$R,E$1,0),2)</f>
        <v>0.00</v>
      </c>
      <c r="F92" s="3" t="str">
        <f>FIXED(VLOOKUP($A92,Sheet1!$A:$R,F$1,0),2)</f>
        <v>1.00</v>
      </c>
      <c r="G92" s="3" t="str">
        <f>FIXED(VLOOKUP($A92,Sheet1!$A:$R,G$1,0),2)</f>
        <v>0.45</v>
      </c>
      <c r="H92" s="3" t="str">
        <f>FIXED(VLOOKUP($A92,Sheet1!$A:$R,H$1,0),2)</f>
        <v>0.50</v>
      </c>
      <c r="I92" s="3" t="str">
        <f>FIXED(VLOOKUP($A92,Sheet1!$A:$R,I$1,0),2)</f>
        <v>0.00</v>
      </c>
      <c r="J92" s="3" t="str">
        <f>FIXED(VLOOKUP($A92,Sheet1!$A:$R,J$1,0),2)</f>
        <v>1.00</v>
      </c>
      <c r="K92" s="3" t="str">
        <f>FIXED(VLOOKUP($A92,Sheet1!$A:$R,K$1,0),2)</f>
        <v>0.46</v>
      </c>
      <c r="L92" s="3" t="str">
        <f>FIXED(VLOOKUP($A92,Sheet1!$A:$R,L$1,0),2)</f>
        <v>0.50</v>
      </c>
      <c r="M92" s="3" t="str">
        <f>FIXED(VLOOKUP($A92,Sheet1!$A:$R,M$1,0),2)</f>
        <v>0.00</v>
      </c>
      <c r="N92" s="3" t="str">
        <f>FIXED(VLOOKUP($A92,Sheet1!$A:$R,N$1,0),2)</f>
        <v>1.00</v>
      </c>
      <c r="O92" s="3" t="str">
        <f>FIXED(VLOOKUP($A92,Sheet3!$A:$R,O$1,0),2)</f>
        <v>0.93</v>
      </c>
      <c r="P92" s="3" t="str">
        <f>FIXED(VLOOKUP($A92,Sheet3!$A:$R,P$1,0),2)</f>
        <v>0.26</v>
      </c>
      <c r="Q92" s="3" t="str">
        <f>FIXED(VLOOKUP($A92,Sheet3!$A:$R,Q$1,0),2)</f>
        <v>0.00</v>
      </c>
      <c r="R92" s="3" t="str">
        <f>FIXED(VLOOKUP($A92,Sheet3!$A:$R,R$1,0),2)</f>
        <v>1.00</v>
      </c>
      <c r="S92" s="3" t="str">
        <f>FIXED(VLOOKUP($A92,Sheet3!$A:$R,S$1,0),2)</f>
        <v>0.98</v>
      </c>
      <c r="T92" s="3" t="str">
        <f>FIXED(VLOOKUP($A92,Sheet3!$A:$R,T$1,0),2)</f>
        <v>0.14</v>
      </c>
      <c r="U92" s="3" t="str">
        <f>FIXED(VLOOKUP($A92,Sheet3!$A:$R,U$1,0),2)</f>
        <v>0.00</v>
      </c>
      <c r="V92" s="3" t="str">
        <f>FIXED(VLOOKUP($A92,Sheet3!$A:$R,V$1,0),2)</f>
        <v>1.00</v>
      </c>
      <c r="W92" s="3" t="str">
        <f>FIXED(VLOOKUP($A92,Sheet3!$A:$R,W$1,0),2)</f>
        <v>0.88</v>
      </c>
      <c r="X92" s="3" t="str">
        <f>FIXED(VLOOKUP($A92,Sheet3!$A:$R,X$1,0),2)</f>
        <v>0.32</v>
      </c>
      <c r="Y92" s="3" t="str">
        <f>FIXED(VLOOKUP($A92,Sheet3!$A:$R,Y$1,0),2)</f>
        <v>0.00</v>
      </c>
      <c r="Z92" s="3" t="str">
        <f>FIXED(VLOOKUP($A92,Sheet3!$A:$R,Z$1,0),2)</f>
        <v>1.00</v>
      </c>
      <c r="AA92" s="3" t="str">
        <f>FIXED(VLOOKUP($A92,Sheet9!$A:$R,AA$1,0),2)</f>
        <v>0.93</v>
      </c>
      <c r="AB92" s="3" t="str">
        <f>FIXED(VLOOKUP($A92,Sheet9!$A:$R,AB$1,0),2)</f>
        <v>0.26</v>
      </c>
      <c r="AC92" s="3" t="str">
        <f>FIXED(VLOOKUP($A92,Sheet9!$A:$R,AC$1,0),2)</f>
        <v>0.00</v>
      </c>
      <c r="AD92" s="3" t="str">
        <f>FIXED(VLOOKUP($A92,Sheet9!$A:$R,AD$1,0),2)</f>
        <v>1.00</v>
      </c>
      <c r="AE92" s="3" t="str">
        <f>FIXED(VLOOKUP($A92,Sheet9!$A:$R,AE$1,0),2)</f>
        <v>0.90</v>
      </c>
      <c r="AF92" s="3" t="str">
        <f>FIXED(VLOOKUP($A92,Sheet9!$A:$R,AF$1,0),2)</f>
        <v>0.30</v>
      </c>
      <c r="AG92" s="3" t="str">
        <f>FIXED(VLOOKUP($A92,Sheet9!$A:$R,AG$1,0),2)</f>
        <v>0.00</v>
      </c>
      <c r="AH92" s="3" t="str">
        <f>FIXED(VLOOKUP($A92,Sheet9!$A:$R,AH$1,0),2)</f>
        <v>1.00</v>
      </c>
      <c r="AI92" s="3" t="str">
        <f>FIXED(VLOOKUP($A92,Sheet9!$A:$R,AI$1,0),2)</f>
        <v>0.98</v>
      </c>
      <c r="AJ92" s="3" t="str">
        <f>FIXED(VLOOKUP($A92,Sheet9!$A:$R,AJ$1,0),2)</f>
        <v>0.13</v>
      </c>
      <c r="AK92" s="3" t="e" vm="1">
        <f>FIXED(VLOOKUP($A92,Sheet3!$A:$R,AK$1,0),2)</f>
        <v>#VALUE!</v>
      </c>
      <c r="AL92" s="3" t="e" vm="1">
        <f>FIXED(VLOOKUP($A92,Sheet3!$A:$R,AL$1,0),2)</f>
        <v>#VALUE!</v>
      </c>
    </row>
  </sheetData>
  <mergeCells count="23">
    <mergeCell ref="AA4:AJ4"/>
    <mergeCell ref="AA5:AD5"/>
    <mergeCell ref="AE5:AH5"/>
    <mergeCell ref="AI5:AL5"/>
    <mergeCell ref="AA81:AD81"/>
    <mergeCell ref="AE81:AH81"/>
    <mergeCell ref="AI81:AL81"/>
    <mergeCell ref="O81:R81"/>
    <mergeCell ref="S81:V81"/>
    <mergeCell ref="W81:Z81"/>
    <mergeCell ref="C5:F5"/>
    <mergeCell ref="G5:J5"/>
    <mergeCell ref="K5:N5"/>
    <mergeCell ref="C81:F81"/>
    <mergeCell ref="G81:J81"/>
    <mergeCell ref="K81:N81"/>
    <mergeCell ref="C4:L4"/>
    <mergeCell ref="O4:X4"/>
    <mergeCell ref="A2:X2"/>
    <mergeCell ref="A3:X3"/>
    <mergeCell ref="O5:R5"/>
    <mergeCell ref="S5:V5"/>
    <mergeCell ref="W5:Z5"/>
  </mergeCells>
  <printOptions horizontalCentered="1" verticalCentered="1"/>
  <pageMargins left="0.25" right="0.25" top="0.75" bottom="0.75" header="0.3" footer="0.3"/>
  <pageSetup scale="42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888C-54D3-4166-BA42-B3B1DDE06C4C}">
  <dimension ref="A2:G192"/>
  <sheetViews>
    <sheetView workbookViewId="0">
      <selection activeCell="B1" sqref="B1"/>
    </sheetView>
  </sheetViews>
  <sheetFormatPr defaultRowHeight="15" x14ac:dyDescent="0.25"/>
  <cols>
    <col min="2" max="2" width="26.5703125" bestFit="1" customWidth="1"/>
    <col min="3" max="3" width="27.5703125" bestFit="1" customWidth="1"/>
    <col min="4" max="7" width="31.7109375" bestFit="1" customWidth="1"/>
  </cols>
  <sheetData>
    <row r="2" spans="1:7" x14ac:dyDescent="0.25">
      <c r="B2" t="s">
        <v>193</v>
      </c>
      <c r="C2" t="s">
        <v>194</v>
      </c>
      <c r="D2" t="s">
        <v>195</v>
      </c>
      <c r="E2" t="s">
        <v>195</v>
      </c>
      <c r="F2" t="s">
        <v>195</v>
      </c>
      <c r="G2" t="s">
        <v>195</v>
      </c>
    </row>
    <row r="3" spans="1:7" x14ac:dyDescent="0.25">
      <c r="E3" t="s">
        <v>196</v>
      </c>
    </row>
    <row r="4" spans="1:7" x14ac:dyDescent="0.25">
      <c r="C4" t="s">
        <v>197</v>
      </c>
      <c r="D4" t="s">
        <v>198</v>
      </c>
      <c r="E4" t="s">
        <v>198</v>
      </c>
      <c r="F4" t="s">
        <v>198</v>
      </c>
      <c r="G4" t="s">
        <v>198</v>
      </c>
    </row>
    <row r="5" spans="1:7" x14ac:dyDescent="0.25">
      <c r="E5" t="s">
        <v>199</v>
      </c>
    </row>
    <row r="6" spans="1:7" x14ac:dyDescent="0.25">
      <c r="C6">
        <v>-1</v>
      </c>
      <c r="D6">
        <v>-2</v>
      </c>
      <c r="E6">
        <v>-3</v>
      </c>
      <c r="F6">
        <v>-4</v>
      </c>
      <c r="G6">
        <v>-5</v>
      </c>
    </row>
    <row r="7" spans="1:7" x14ac:dyDescent="0.25">
      <c r="B7" t="s">
        <v>197</v>
      </c>
      <c r="C7" t="s">
        <v>200</v>
      </c>
      <c r="D7" t="s">
        <v>198</v>
      </c>
      <c r="E7" t="s">
        <v>198</v>
      </c>
      <c r="F7" t="s">
        <v>198</v>
      </c>
      <c r="G7" t="s">
        <v>198</v>
      </c>
    </row>
    <row r="8" spans="1:7" x14ac:dyDescent="0.25">
      <c r="A8">
        <v>1</v>
      </c>
      <c r="B8" t="s">
        <v>11</v>
      </c>
      <c r="C8">
        <v>3.3000000000000002E-2</v>
      </c>
      <c r="D8">
        <v>1.2999999999999999E-2</v>
      </c>
      <c r="E8" t="s">
        <v>201</v>
      </c>
      <c r="F8" t="s">
        <v>202</v>
      </c>
      <c r="G8" t="s">
        <v>203</v>
      </c>
    </row>
    <row r="9" spans="1:7" x14ac:dyDescent="0.25">
      <c r="A9">
        <v>2</v>
      </c>
      <c r="C9">
        <v>-2.1000000000000001E-2</v>
      </c>
      <c r="D9">
        <v>-1.2999999999999999E-2</v>
      </c>
      <c r="E9">
        <v>-1.0999999999999999E-2</v>
      </c>
      <c r="F9">
        <v>-0.01</v>
      </c>
      <c r="G9">
        <v>-0.01</v>
      </c>
    </row>
    <row r="10" spans="1:7" x14ac:dyDescent="0.25">
      <c r="A10">
        <v>3</v>
      </c>
    </row>
    <row r="11" spans="1:7" x14ac:dyDescent="0.25">
      <c r="A11">
        <v>4</v>
      </c>
      <c r="B11" t="s">
        <v>16</v>
      </c>
      <c r="C11" t="s">
        <v>204</v>
      </c>
      <c r="D11" t="s">
        <v>205</v>
      </c>
      <c r="E11" t="s">
        <v>206</v>
      </c>
      <c r="F11" t="s">
        <v>207</v>
      </c>
      <c r="G11">
        <v>-1.2999999999999999E-2</v>
      </c>
    </row>
    <row r="12" spans="1:7" x14ac:dyDescent="0.25">
      <c r="A12">
        <v>5</v>
      </c>
      <c r="C12">
        <v>-4.5999999999999999E-2</v>
      </c>
      <c r="D12">
        <v>-2.8000000000000001E-2</v>
      </c>
      <c r="E12">
        <v>-2.5000000000000001E-2</v>
      </c>
      <c r="F12">
        <v>-2.1999999999999999E-2</v>
      </c>
      <c r="G12">
        <v>-2.1000000000000001E-2</v>
      </c>
    </row>
    <row r="13" spans="1:7" x14ac:dyDescent="0.25">
      <c r="A13">
        <v>6</v>
      </c>
    </row>
    <row r="14" spans="1:7" x14ac:dyDescent="0.25">
      <c r="A14">
        <v>7</v>
      </c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212</v>
      </c>
    </row>
    <row r="15" spans="1:7" x14ac:dyDescent="0.25">
      <c r="A15">
        <v>8</v>
      </c>
      <c r="C15">
        <v>-0.01</v>
      </c>
      <c r="D15">
        <v>-6.0000000000000001E-3</v>
      </c>
      <c r="E15">
        <v>-5.0000000000000001E-3</v>
      </c>
      <c r="F15">
        <v>-5.0000000000000001E-3</v>
      </c>
      <c r="G15">
        <v>-4.0000000000000001E-3</v>
      </c>
    </row>
    <row r="16" spans="1:7" x14ac:dyDescent="0.25">
      <c r="A16">
        <v>9</v>
      </c>
    </row>
    <row r="17" spans="1:7" x14ac:dyDescent="0.25">
      <c r="A17">
        <v>10</v>
      </c>
      <c r="B17" t="s">
        <v>213</v>
      </c>
      <c r="C17" t="s">
        <v>214</v>
      </c>
      <c r="D17" t="s">
        <v>215</v>
      </c>
      <c r="E17" t="s">
        <v>215</v>
      </c>
      <c r="F17" t="s">
        <v>216</v>
      </c>
      <c r="G17" t="s">
        <v>217</v>
      </c>
    </row>
    <row r="18" spans="1:7" x14ac:dyDescent="0.25">
      <c r="A18">
        <v>11</v>
      </c>
      <c r="C18">
        <v>-0.01</v>
      </c>
      <c r="D18">
        <v>-6.0000000000000001E-3</v>
      </c>
      <c r="E18">
        <v>-5.0000000000000001E-3</v>
      </c>
      <c r="F18">
        <v>-5.0000000000000001E-3</v>
      </c>
      <c r="G18">
        <v>-5.0000000000000001E-3</v>
      </c>
    </row>
    <row r="19" spans="1:7" x14ac:dyDescent="0.25">
      <c r="A19">
        <v>12</v>
      </c>
    </row>
    <row r="20" spans="1:7" x14ac:dyDescent="0.25">
      <c r="A20">
        <v>13</v>
      </c>
      <c r="B20" t="s">
        <v>218</v>
      </c>
      <c r="C20" t="s">
        <v>216</v>
      </c>
      <c r="D20" t="s">
        <v>219</v>
      </c>
      <c r="E20" t="s">
        <v>220</v>
      </c>
      <c r="F20" t="s">
        <v>211</v>
      </c>
      <c r="G20" t="s">
        <v>211</v>
      </c>
    </row>
    <row r="21" spans="1:7" x14ac:dyDescent="0.25">
      <c r="A21">
        <v>14</v>
      </c>
      <c r="C21">
        <v>-0.01</v>
      </c>
      <c r="D21">
        <v>-6.0000000000000001E-3</v>
      </c>
      <c r="E21">
        <v>-5.0000000000000001E-3</v>
      </c>
      <c r="F21">
        <v>-5.0000000000000001E-3</v>
      </c>
      <c r="G21">
        <v>-5.0000000000000001E-3</v>
      </c>
    </row>
    <row r="22" spans="1:7" x14ac:dyDescent="0.25">
      <c r="A22">
        <v>15</v>
      </c>
    </row>
    <row r="23" spans="1:7" x14ac:dyDescent="0.25">
      <c r="A23">
        <v>16</v>
      </c>
      <c r="B23" t="s">
        <v>221</v>
      </c>
      <c r="C23">
        <v>3.1E-2</v>
      </c>
      <c r="D23">
        <v>4.0000000000000001E-3</v>
      </c>
      <c r="E23">
        <v>-8.0000000000000002E-3</v>
      </c>
      <c r="F23">
        <v>7.0000000000000001E-3</v>
      </c>
      <c r="G23">
        <v>3.0000000000000001E-3</v>
      </c>
    </row>
    <row r="24" spans="1:7" x14ac:dyDescent="0.25">
      <c r="A24">
        <v>17</v>
      </c>
      <c r="C24">
        <v>-2.1000000000000001E-2</v>
      </c>
      <c r="D24">
        <v>-1.2999999999999999E-2</v>
      </c>
      <c r="E24">
        <v>-1.0999999999999999E-2</v>
      </c>
      <c r="F24">
        <v>-0.01</v>
      </c>
      <c r="G24">
        <v>-8.9999999999999993E-3</v>
      </c>
    </row>
    <row r="25" spans="1:7" x14ac:dyDescent="0.25">
      <c r="A25">
        <v>18</v>
      </c>
    </row>
    <row r="26" spans="1:7" x14ac:dyDescent="0.25">
      <c r="A26">
        <v>19</v>
      </c>
      <c r="B26" t="s">
        <v>222</v>
      </c>
      <c r="C26" t="s">
        <v>223</v>
      </c>
      <c r="D26" t="s">
        <v>224</v>
      </c>
      <c r="E26" t="s">
        <v>225</v>
      </c>
      <c r="F26" t="s">
        <v>226</v>
      </c>
      <c r="G26" t="s">
        <v>227</v>
      </c>
    </row>
    <row r="27" spans="1:7" x14ac:dyDescent="0.25">
      <c r="A27">
        <v>20</v>
      </c>
      <c r="C27">
        <v>-2.3E-2</v>
      </c>
      <c r="D27">
        <v>-1.4E-2</v>
      </c>
      <c r="E27">
        <v>-1.2999999999999999E-2</v>
      </c>
      <c r="F27">
        <v>-1.0999999999999999E-2</v>
      </c>
      <c r="G27">
        <v>-0.01</v>
      </c>
    </row>
    <row r="28" spans="1:7" x14ac:dyDescent="0.25">
      <c r="A28">
        <v>21</v>
      </c>
    </row>
    <row r="29" spans="1:7" x14ac:dyDescent="0.25">
      <c r="A29">
        <v>22</v>
      </c>
      <c r="B29" t="s">
        <v>228</v>
      </c>
      <c r="C29" t="s">
        <v>229</v>
      </c>
      <c r="D29" t="s">
        <v>230</v>
      </c>
      <c r="E29" t="s">
        <v>206</v>
      </c>
      <c r="F29" t="s">
        <v>231</v>
      </c>
      <c r="G29" t="s">
        <v>232</v>
      </c>
    </row>
    <row r="30" spans="1:7" x14ac:dyDescent="0.25">
      <c r="A30">
        <v>23</v>
      </c>
      <c r="C30">
        <v>-2.4E-2</v>
      </c>
      <c r="D30">
        <v>-1.4E-2</v>
      </c>
      <c r="E30">
        <v>-1.2999999999999999E-2</v>
      </c>
      <c r="F30">
        <v>-1.0999999999999999E-2</v>
      </c>
      <c r="G30">
        <v>-1.0999999999999999E-2</v>
      </c>
    </row>
    <row r="31" spans="1:7" x14ac:dyDescent="0.25">
      <c r="A31">
        <v>24</v>
      </c>
    </row>
    <row r="32" spans="1:7" x14ac:dyDescent="0.25">
      <c r="A32">
        <v>25</v>
      </c>
      <c r="B32" t="s">
        <v>233</v>
      </c>
      <c r="C32" t="s">
        <v>234</v>
      </c>
      <c r="D32" t="s">
        <v>235</v>
      </c>
      <c r="E32" t="s">
        <v>236</v>
      </c>
      <c r="F32" t="s">
        <v>237</v>
      </c>
      <c r="G32" t="s">
        <v>238</v>
      </c>
    </row>
    <row r="33" spans="1:7" x14ac:dyDescent="0.25">
      <c r="A33">
        <v>26</v>
      </c>
      <c r="C33">
        <v>-0.04</v>
      </c>
      <c r="D33">
        <v>-2.4E-2</v>
      </c>
      <c r="E33">
        <v>-2.1000000000000001E-2</v>
      </c>
      <c r="F33">
        <v>-1.9E-2</v>
      </c>
      <c r="G33">
        <v>-1.7999999999999999E-2</v>
      </c>
    </row>
    <row r="34" spans="1:7" x14ac:dyDescent="0.25">
      <c r="A34">
        <v>27</v>
      </c>
    </row>
    <row r="35" spans="1:7" x14ac:dyDescent="0.25">
      <c r="A35">
        <v>28</v>
      </c>
      <c r="B35" t="s">
        <v>15</v>
      </c>
      <c r="D35" t="s">
        <v>239</v>
      </c>
      <c r="E35" t="s">
        <v>240</v>
      </c>
      <c r="F35" t="s">
        <v>241</v>
      </c>
      <c r="G35" t="s">
        <v>215</v>
      </c>
    </row>
    <row r="36" spans="1:7" x14ac:dyDescent="0.25">
      <c r="A36">
        <v>29</v>
      </c>
      <c r="D36">
        <v>-2E-3</v>
      </c>
      <c r="E36">
        <v>-2E-3</v>
      </c>
      <c r="F36">
        <v>-2E-3</v>
      </c>
      <c r="G36">
        <v>-2E-3</v>
      </c>
    </row>
    <row r="37" spans="1:7" x14ac:dyDescent="0.25">
      <c r="A37">
        <v>30</v>
      </c>
    </row>
    <row r="38" spans="1:7" x14ac:dyDescent="0.25">
      <c r="A38">
        <v>31</v>
      </c>
      <c r="B38" t="s">
        <v>13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25">
      <c r="A39">
        <v>32</v>
      </c>
      <c r="D39">
        <v>-4.0000000000000001E-3</v>
      </c>
      <c r="E39">
        <v>-3.0000000000000001E-3</v>
      </c>
      <c r="F39">
        <v>-3.0000000000000001E-3</v>
      </c>
      <c r="G39">
        <v>-3.0000000000000001E-3</v>
      </c>
    </row>
    <row r="40" spans="1:7" x14ac:dyDescent="0.25">
      <c r="A40">
        <v>33</v>
      </c>
    </row>
    <row r="41" spans="1:7" x14ac:dyDescent="0.25">
      <c r="A41">
        <v>34</v>
      </c>
      <c r="B41" t="s">
        <v>14</v>
      </c>
      <c r="D41" t="s">
        <v>246</v>
      </c>
      <c r="E41" t="s">
        <v>247</v>
      </c>
      <c r="F41" t="s">
        <v>248</v>
      </c>
      <c r="G41" t="s">
        <v>248</v>
      </c>
    </row>
    <row r="42" spans="1:7" x14ac:dyDescent="0.25">
      <c r="A42">
        <v>35</v>
      </c>
      <c r="D42">
        <v>-4.0000000000000001E-3</v>
      </c>
      <c r="E42">
        <v>-4.0000000000000001E-3</v>
      </c>
      <c r="F42">
        <v>-3.0000000000000001E-3</v>
      </c>
      <c r="G42">
        <v>-3.0000000000000001E-3</v>
      </c>
    </row>
    <row r="43" spans="1:7" x14ac:dyDescent="0.25">
      <c r="A43">
        <v>36</v>
      </c>
    </row>
    <row r="44" spans="1:7" x14ac:dyDescent="0.25">
      <c r="A44">
        <v>37</v>
      </c>
      <c r="B44" t="s">
        <v>59</v>
      </c>
      <c r="D44" t="s">
        <v>249</v>
      </c>
      <c r="E44" t="s">
        <v>250</v>
      </c>
      <c r="F44" t="s">
        <v>251</v>
      </c>
      <c r="G44" t="s">
        <v>252</v>
      </c>
    </row>
    <row r="45" spans="1:7" x14ac:dyDescent="0.25">
      <c r="A45">
        <v>38</v>
      </c>
      <c r="D45">
        <v>-4.0000000000000001E-3</v>
      </c>
      <c r="E45">
        <v>-4.0000000000000001E-3</v>
      </c>
      <c r="F45">
        <v>-4.0000000000000001E-3</v>
      </c>
      <c r="G45">
        <v>-3.0000000000000001E-3</v>
      </c>
    </row>
    <row r="46" spans="1:7" x14ac:dyDescent="0.25">
      <c r="A46">
        <v>39</v>
      </c>
    </row>
    <row r="47" spans="1:7" x14ac:dyDescent="0.25">
      <c r="A47">
        <v>40</v>
      </c>
      <c r="B47" t="s">
        <v>60</v>
      </c>
      <c r="D47" t="s">
        <v>253</v>
      </c>
      <c r="E47" t="s">
        <v>254</v>
      </c>
      <c r="F47" t="s">
        <v>255</v>
      </c>
      <c r="G47" t="s">
        <v>256</v>
      </c>
    </row>
    <row r="48" spans="1:7" x14ac:dyDescent="0.25">
      <c r="A48">
        <v>41</v>
      </c>
      <c r="D48">
        <v>-4.0000000000000001E-3</v>
      </c>
      <c r="E48">
        <v>-5.0000000000000001E-3</v>
      </c>
      <c r="F48">
        <v>-4.0000000000000001E-3</v>
      </c>
      <c r="G48">
        <v>-4.0000000000000001E-3</v>
      </c>
    </row>
    <row r="49" spans="1:7" x14ac:dyDescent="0.25">
      <c r="A49">
        <v>42</v>
      </c>
    </row>
    <row r="50" spans="1:7" x14ac:dyDescent="0.25">
      <c r="A50">
        <v>43</v>
      </c>
      <c r="B50" t="s">
        <v>18</v>
      </c>
      <c r="D50" t="s">
        <v>257</v>
      </c>
      <c r="E50" t="s">
        <v>257</v>
      </c>
      <c r="F50" t="s">
        <v>258</v>
      </c>
      <c r="G50" t="s">
        <v>258</v>
      </c>
    </row>
    <row r="51" spans="1:7" x14ac:dyDescent="0.25">
      <c r="A51">
        <v>44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45</v>
      </c>
    </row>
    <row r="53" spans="1:7" x14ac:dyDescent="0.25">
      <c r="A53">
        <v>46</v>
      </c>
      <c r="B53" t="s">
        <v>33</v>
      </c>
      <c r="D53" t="s">
        <v>259</v>
      </c>
      <c r="E53" t="s">
        <v>240</v>
      </c>
      <c r="F53" t="s">
        <v>260</v>
      </c>
      <c r="G53" t="s">
        <v>260</v>
      </c>
    </row>
    <row r="54" spans="1:7" x14ac:dyDescent="0.25">
      <c r="A54">
        <v>47</v>
      </c>
      <c r="D54">
        <v>-2.9999999999999997E-4</v>
      </c>
      <c r="E54">
        <v>-2.9999999999999997E-4</v>
      </c>
      <c r="F54">
        <v>-2.0000000000000001E-4</v>
      </c>
      <c r="G54">
        <v>-2.0000000000000001E-4</v>
      </c>
    </row>
    <row r="55" spans="1:7" x14ac:dyDescent="0.25">
      <c r="A55">
        <v>48</v>
      </c>
    </row>
    <row r="56" spans="1:7" x14ac:dyDescent="0.25">
      <c r="A56">
        <v>49</v>
      </c>
      <c r="B56" t="s">
        <v>34</v>
      </c>
      <c r="D56" t="s">
        <v>261</v>
      </c>
      <c r="E56" t="s">
        <v>262</v>
      </c>
      <c r="F56" t="s">
        <v>263</v>
      </c>
      <c r="G56" t="s">
        <v>264</v>
      </c>
    </row>
    <row r="57" spans="1:7" x14ac:dyDescent="0.25">
      <c r="A57">
        <v>50</v>
      </c>
      <c r="D57">
        <v>-3.0000000000000001E-3</v>
      </c>
      <c r="E57">
        <v>-3.0000000000000001E-3</v>
      </c>
      <c r="F57">
        <v>-3.0000000000000001E-3</v>
      </c>
      <c r="G57">
        <v>-3.0000000000000001E-3</v>
      </c>
    </row>
    <row r="58" spans="1:7" x14ac:dyDescent="0.25">
      <c r="A58">
        <v>51</v>
      </c>
    </row>
    <row r="59" spans="1:7" x14ac:dyDescent="0.25">
      <c r="A59">
        <v>52</v>
      </c>
      <c r="B59" t="s">
        <v>21</v>
      </c>
      <c r="D59">
        <v>-8.0000000000000002E-3</v>
      </c>
      <c r="E59" t="s">
        <v>265</v>
      </c>
      <c r="F59" t="s">
        <v>266</v>
      </c>
      <c r="G59" t="s">
        <v>267</v>
      </c>
    </row>
    <row r="60" spans="1:7" x14ac:dyDescent="0.25">
      <c r="A60">
        <v>53</v>
      </c>
      <c r="D60">
        <v>-1.4999999999999999E-2</v>
      </c>
      <c r="E60">
        <v>-1.2999999999999999E-2</v>
      </c>
      <c r="F60">
        <v>-1.0999999999999999E-2</v>
      </c>
      <c r="G60">
        <v>-1.0999999999999999E-2</v>
      </c>
    </row>
    <row r="61" spans="1:7" x14ac:dyDescent="0.25">
      <c r="A61">
        <v>54</v>
      </c>
    </row>
    <row r="62" spans="1:7" x14ac:dyDescent="0.25">
      <c r="A62">
        <v>55</v>
      </c>
      <c r="B62" t="s">
        <v>268</v>
      </c>
      <c r="D62" t="s">
        <v>269</v>
      </c>
      <c r="E62" t="s">
        <v>270</v>
      </c>
      <c r="F62" t="s">
        <v>271</v>
      </c>
      <c r="G62" t="s">
        <v>235</v>
      </c>
    </row>
    <row r="63" spans="1:7" x14ac:dyDescent="0.25">
      <c r="A63">
        <v>56</v>
      </c>
      <c r="D63">
        <v>-5.0000000000000001E-3</v>
      </c>
      <c r="E63">
        <v>-4.0000000000000001E-3</v>
      </c>
      <c r="F63">
        <v>-4.0000000000000001E-3</v>
      </c>
      <c r="G63">
        <v>-4.0000000000000001E-3</v>
      </c>
    </row>
    <row r="64" spans="1:7" x14ac:dyDescent="0.25">
      <c r="A64">
        <v>57</v>
      </c>
    </row>
    <row r="65" spans="1:7" x14ac:dyDescent="0.25">
      <c r="A65">
        <v>58</v>
      </c>
      <c r="B65" t="s">
        <v>272</v>
      </c>
      <c r="D65" t="s">
        <v>273</v>
      </c>
      <c r="E65" t="s">
        <v>274</v>
      </c>
      <c r="F65" t="s">
        <v>209</v>
      </c>
      <c r="G65" t="s">
        <v>275</v>
      </c>
    </row>
    <row r="66" spans="1:7" x14ac:dyDescent="0.25">
      <c r="A66">
        <v>59</v>
      </c>
      <c r="D66">
        <v>-4.0000000000000001E-3</v>
      </c>
      <c r="E66">
        <v>-4.0000000000000001E-3</v>
      </c>
      <c r="F66">
        <v>-4.0000000000000001E-3</v>
      </c>
      <c r="G66">
        <v>-3.0000000000000001E-3</v>
      </c>
    </row>
    <row r="67" spans="1:7" x14ac:dyDescent="0.25">
      <c r="A67">
        <v>60</v>
      </c>
    </row>
    <row r="68" spans="1:7" x14ac:dyDescent="0.25">
      <c r="A68">
        <v>61</v>
      </c>
      <c r="B68" t="s">
        <v>276</v>
      </c>
      <c r="D68" t="s">
        <v>277</v>
      </c>
      <c r="E68" t="s">
        <v>278</v>
      </c>
      <c r="F68" t="s">
        <v>279</v>
      </c>
      <c r="G68" t="s">
        <v>278</v>
      </c>
    </row>
    <row r="69" spans="1:7" x14ac:dyDescent="0.25">
      <c r="A69">
        <v>62</v>
      </c>
      <c r="D69">
        <v>-8.0000000000000002E-3</v>
      </c>
      <c r="E69">
        <v>-7.0000000000000001E-3</v>
      </c>
      <c r="F69">
        <v>-6.0000000000000001E-3</v>
      </c>
      <c r="G69">
        <v>-6.0000000000000001E-3</v>
      </c>
    </row>
    <row r="70" spans="1:7" x14ac:dyDescent="0.25">
      <c r="A70">
        <v>63</v>
      </c>
    </row>
    <row r="71" spans="1:7" x14ac:dyDescent="0.25">
      <c r="A71">
        <v>64</v>
      </c>
      <c r="B71" t="s">
        <v>22</v>
      </c>
      <c r="E71" t="s">
        <v>280</v>
      </c>
      <c r="F71" t="s">
        <v>281</v>
      </c>
      <c r="G71" t="s">
        <v>281</v>
      </c>
    </row>
    <row r="72" spans="1:7" x14ac:dyDescent="0.25">
      <c r="A72">
        <v>65</v>
      </c>
      <c r="E72">
        <v>-8.0000000000000002E-3</v>
      </c>
      <c r="F72">
        <v>-7.0000000000000001E-3</v>
      </c>
      <c r="G72">
        <v>-7.0000000000000001E-3</v>
      </c>
    </row>
    <row r="73" spans="1:7" x14ac:dyDescent="0.25">
      <c r="A73">
        <v>66</v>
      </c>
    </row>
    <row r="74" spans="1:7" x14ac:dyDescent="0.25">
      <c r="A74">
        <v>67</v>
      </c>
      <c r="B74" t="s">
        <v>23</v>
      </c>
      <c r="E74" t="s">
        <v>282</v>
      </c>
      <c r="F74" t="s">
        <v>255</v>
      </c>
      <c r="G74" t="s">
        <v>283</v>
      </c>
    </row>
    <row r="75" spans="1:7" x14ac:dyDescent="0.25">
      <c r="A75">
        <v>68</v>
      </c>
      <c r="E75">
        <v>-1.6E-2</v>
      </c>
      <c r="F75">
        <v>-1.4E-2</v>
      </c>
      <c r="G75">
        <v>-1.4E-2</v>
      </c>
    </row>
    <row r="76" spans="1:7" x14ac:dyDescent="0.25">
      <c r="A76">
        <v>69</v>
      </c>
    </row>
    <row r="77" spans="1:7" x14ac:dyDescent="0.25">
      <c r="A77">
        <v>70</v>
      </c>
      <c r="B77" t="s">
        <v>24</v>
      </c>
      <c r="E77" t="s">
        <v>284</v>
      </c>
      <c r="F77" t="s">
        <v>285</v>
      </c>
      <c r="G77" t="s">
        <v>286</v>
      </c>
    </row>
    <row r="78" spans="1:7" x14ac:dyDescent="0.25">
      <c r="A78">
        <v>71</v>
      </c>
      <c r="E78">
        <v>-6.0000000000000001E-3</v>
      </c>
      <c r="F78">
        <v>-6.0000000000000001E-3</v>
      </c>
      <c r="G78">
        <v>-5.0000000000000001E-3</v>
      </c>
    </row>
    <row r="79" spans="1:7" x14ac:dyDescent="0.25">
      <c r="A79">
        <v>72</v>
      </c>
    </row>
    <row r="80" spans="1:7" x14ac:dyDescent="0.25">
      <c r="A80">
        <v>73</v>
      </c>
      <c r="B80" t="s">
        <v>25</v>
      </c>
      <c r="E80" t="s">
        <v>287</v>
      </c>
      <c r="F80" t="s">
        <v>288</v>
      </c>
      <c r="G80" t="s">
        <v>289</v>
      </c>
    </row>
    <row r="81" spans="1:7" x14ac:dyDescent="0.25">
      <c r="A81">
        <v>74</v>
      </c>
      <c r="E81">
        <v>-7.0000000000000001E-3</v>
      </c>
      <c r="F81">
        <v>-6.0000000000000001E-3</v>
      </c>
      <c r="G81">
        <v>-6.0000000000000001E-3</v>
      </c>
    </row>
    <row r="82" spans="1:7" x14ac:dyDescent="0.25">
      <c r="A82">
        <v>75</v>
      </c>
    </row>
    <row r="83" spans="1:7" x14ac:dyDescent="0.25">
      <c r="A83">
        <v>76</v>
      </c>
      <c r="B83" t="s">
        <v>26</v>
      </c>
      <c r="E83" t="s">
        <v>290</v>
      </c>
      <c r="F83" t="s">
        <v>291</v>
      </c>
      <c r="G83" t="s">
        <v>292</v>
      </c>
    </row>
    <row r="84" spans="1:7" x14ac:dyDescent="0.25">
      <c r="A84">
        <v>77</v>
      </c>
      <c r="E84">
        <v>-5.0000000000000001E-3</v>
      </c>
      <c r="F84">
        <v>-4.0000000000000001E-3</v>
      </c>
      <c r="G84">
        <v>-4.0000000000000001E-3</v>
      </c>
    </row>
    <row r="85" spans="1:7" x14ac:dyDescent="0.25">
      <c r="A85">
        <v>78</v>
      </c>
    </row>
    <row r="86" spans="1:7" x14ac:dyDescent="0.25">
      <c r="A86">
        <v>79</v>
      </c>
      <c r="B86" t="s">
        <v>27</v>
      </c>
      <c r="E86" t="s">
        <v>252</v>
      </c>
      <c r="F86" t="s">
        <v>250</v>
      </c>
      <c r="G86" t="s">
        <v>293</v>
      </c>
    </row>
    <row r="87" spans="1:7" x14ac:dyDescent="0.25">
      <c r="A87">
        <v>80</v>
      </c>
      <c r="E87">
        <v>-0.01</v>
      </c>
      <c r="F87">
        <v>-8.9999999999999993E-3</v>
      </c>
      <c r="G87">
        <v>-8.9999999999999993E-3</v>
      </c>
    </row>
    <row r="88" spans="1:7" x14ac:dyDescent="0.25">
      <c r="A88">
        <v>81</v>
      </c>
    </row>
    <row r="89" spans="1:7" x14ac:dyDescent="0.25">
      <c r="A89">
        <v>82</v>
      </c>
      <c r="B89" t="s">
        <v>29</v>
      </c>
      <c r="E89" t="s">
        <v>294</v>
      </c>
      <c r="F89" t="s">
        <v>292</v>
      </c>
      <c r="G89" t="s">
        <v>252</v>
      </c>
    </row>
    <row r="90" spans="1:7" x14ac:dyDescent="0.25">
      <c r="A90">
        <v>83</v>
      </c>
      <c r="E90">
        <v>-1.4999999999999999E-2</v>
      </c>
      <c r="F90">
        <v>-1.2999999999999999E-2</v>
      </c>
      <c r="G90">
        <v>-1.2999999999999999E-2</v>
      </c>
    </row>
    <row r="91" spans="1:7" x14ac:dyDescent="0.25">
      <c r="A91">
        <v>84</v>
      </c>
    </row>
    <row r="92" spans="1:7" x14ac:dyDescent="0.25">
      <c r="A92">
        <v>85</v>
      </c>
      <c r="B92" t="s">
        <v>31</v>
      </c>
      <c r="E92" t="s">
        <v>295</v>
      </c>
      <c r="F92" t="s">
        <v>296</v>
      </c>
      <c r="G92" t="s">
        <v>297</v>
      </c>
    </row>
    <row r="93" spans="1:7" x14ac:dyDescent="0.25">
      <c r="A93">
        <v>86</v>
      </c>
      <c r="E93">
        <v>-7.0000000000000001E-3</v>
      </c>
      <c r="F93">
        <v>-7.0000000000000001E-3</v>
      </c>
      <c r="G93">
        <v>-6.0000000000000001E-3</v>
      </c>
    </row>
    <row r="94" spans="1:7" x14ac:dyDescent="0.25">
      <c r="A94">
        <v>87</v>
      </c>
    </row>
    <row r="95" spans="1:7" x14ac:dyDescent="0.25">
      <c r="A95">
        <v>88</v>
      </c>
      <c r="B95" t="s">
        <v>298</v>
      </c>
      <c r="E95">
        <v>-1.2E-2</v>
      </c>
      <c r="F95" t="s">
        <v>267</v>
      </c>
      <c r="G95">
        <v>4.0000000000000003E-5</v>
      </c>
    </row>
    <row r="96" spans="1:7" x14ac:dyDescent="0.25">
      <c r="A96">
        <v>89</v>
      </c>
      <c r="E96">
        <v>-1.6E-2</v>
      </c>
      <c r="F96">
        <v>-1.4E-2</v>
      </c>
      <c r="G96">
        <v>-1.4E-2</v>
      </c>
    </row>
    <row r="97" spans="1:7" x14ac:dyDescent="0.25">
      <c r="A97">
        <v>90</v>
      </c>
    </row>
    <row r="98" spans="1:7" x14ac:dyDescent="0.25">
      <c r="A98">
        <v>91</v>
      </c>
      <c r="B98" t="s">
        <v>299</v>
      </c>
      <c r="E98" t="s">
        <v>300</v>
      </c>
      <c r="F98" t="s">
        <v>301</v>
      </c>
      <c r="G98" t="s">
        <v>302</v>
      </c>
    </row>
    <row r="99" spans="1:7" x14ac:dyDescent="0.25">
      <c r="A99">
        <v>92</v>
      </c>
      <c r="E99">
        <v>-0.01</v>
      </c>
      <c r="F99">
        <v>-8.9999999999999993E-3</v>
      </c>
      <c r="G99">
        <v>-8.9999999999999993E-3</v>
      </c>
    </row>
    <row r="100" spans="1:7" x14ac:dyDescent="0.25">
      <c r="A100">
        <v>93</v>
      </c>
    </row>
    <row r="101" spans="1:7" x14ac:dyDescent="0.25">
      <c r="A101">
        <v>94</v>
      </c>
      <c r="B101" t="s">
        <v>303</v>
      </c>
      <c r="E101" t="s">
        <v>304</v>
      </c>
      <c r="F101" t="s">
        <v>305</v>
      </c>
      <c r="G101" t="s">
        <v>304</v>
      </c>
    </row>
    <row r="102" spans="1:7" x14ac:dyDescent="0.25">
      <c r="A102">
        <v>95</v>
      </c>
      <c r="E102">
        <v>-5.0000000000000001E-3</v>
      </c>
      <c r="F102">
        <v>-5.0000000000000001E-3</v>
      </c>
      <c r="G102">
        <v>-4.0000000000000001E-3</v>
      </c>
    </row>
    <row r="103" spans="1:7" x14ac:dyDescent="0.25">
      <c r="A103">
        <v>96</v>
      </c>
    </row>
    <row r="104" spans="1:7" x14ac:dyDescent="0.25">
      <c r="A104">
        <v>97</v>
      </c>
      <c r="B104" t="s">
        <v>306</v>
      </c>
      <c r="E104" t="s">
        <v>307</v>
      </c>
      <c r="F104" t="s">
        <v>294</v>
      </c>
      <c r="G104" t="s">
        <v>308</v>
      </c>
    </row>
    <row r="105" spans="1:7" x14ac:dyDescent="0.25">
      <c r="A105">
        <v>98</v>
      </c>
      <c r="E105">
        <v>-6.0000000000000001E-3</v>
      </c>
      <c r="F105">
        <v>-5.0000000000000001E-3</v>
      </c>
      <c r="G105">
        <v>-5.0000000000000001E-3</v>
      </c>
    </row>
    <row r="106" spans="1:7" x14ac:dyDescent="0.25">
      <c r="A106">
        <v>99</v>
      </c>
    </row>
    <row r="107" spans="1:7" x14ac:dyDescent="0.25">
      <c r="A107">
        <v>100</v>
      </c>
      <c r="B107" t="s">
        <v>309</v>
      </c>
      <c r="E107" t="s">
        <v>310</v>
      </c>
      <c r="F107" t="s">
        <v>311</v>
      </c>
      <c r="G107">
        <v>-8.9999999999999993E-3</v>
      </c>
    </row>
    <row r="108" spans="1:7" x14ac:dyDescent="0.25">
      <c r="A108">
        <v>101</v>
      </c>
      <c r="E108">
        <v>-0.01</v>
      </c>
      <c r="F108">
        <v>-8.9999999999999993E-3</v>
      </c>
      <c r="G108">
        <v>-8.0000000000000002E-3</v>
      </c>
    </row>
    <row r="109" spans="1:7" x14ac:dyDescent="0.25">
      <c r="A109">
        <v>102</v>
      </c>
    </row>
    <row r="110" spans="1:7" x14ac:dyDescent="0.25">
      <c r="A110">
        <v>103</v>
      </c>
      <c r="B110" t="s">
        <v>312</v>
      </c>
      <c r="E110" t="s">
        <v>313</v>
      </c>
      <c r="F110" t="s">
        <v>314</v>
      </c>
      <c r="G110">
        <v>4.0000000000000002E-4</v>
      </c>
    </row>
    <row r="111" spans="1:7" x14ac:dyDescent="0.25">
      <c r="A111">
        <v>104</v>
      </c>
      <c r="E111">
        <v>-7.0000000000000001E-3</v>
      </c>
      <c r="F111">
        <v>-7.0000000000000001E-3</v>
      </c>
      <c r="G111">
        <v>-7.0000000000000001E-3</v>
      </c>
    </row>
    <row r="112" spans="1:7" x14ac:dyDescent="0.25">
      <c r="A112">
        <v>105</v>
      </c>
    </row>
    <row r="113" spans="1:7" x14ac:dyDescent="0.25">
      <c r="A113">
        <v>106</v>
      </c>
      <c r="B113" t="s">
        <v>315</v>
      </c>
      <c r="E113" t="s">
        <v>316</v>
      </c>
      <c r="F113" t="s">
        <v>317</v>
      </c>
      <c r="G113" t="s">
        <v>318</v>
      </c>
    </row>
    <row r="114" spans="1:7" x14ac:dyDescent="0.25">
      <c r="A114">
        <v>107</v>
      </c>
      <c r="E114">
        <v>-1.2E-2</v>
      </c>
      <c r="F114">
        <v>-0.01</v>
      </c>
      <c r="G114">
        <v>-1.0999999999999999E-2</v>
      </c>
    </row>
    <row r="115" spans="1:7" x14ac:dyDescent="0.25">
      <c r="A115">
        <v>108</v>
      </c>
    </row>
    <row r="116" spans="1:7" x14ac:dyDescent="0.25">
      <c r="A116">
        <v>109</v>
      </c>
      <c r="B116" t="s">
        <v>167</v>
      </c>
      <c r="E116" t="s">
        <v>319</v>
      </c>
      <c r="F116" t="s">
        <v>320</v>
      </c>
      <c r="G116" t="s">
        <v>321</v>
      </c>
    </row>
    <row r="117" spans="1:7" x14ac:dyDescent="0.25">
      <c r="A117">
        <v>110</v>
      </c>
      <c r="E117">
        <v>-8.0000000000000002E-3</v>
      </c>
      <c r="F117">
        <v>-7.0000000000000001E-3</v>
      </c>
      <c r="G117">
        <v>-7.0000000000000001E-3</v>
      </c>
    </row>
    <row r="118" spans="1:7" x14ac:dyDescent="0.25">
      <c r="A118">
        <v>111</v>
      </c>
    </row>
    <row r="119" spans="1:7" x14ac:dyDescent="0.25">
      <c r="A119">
        <v>112</v>
      </c>
      <c r="B119" t="s">
        <v>168</v>
      </c>
      <c r="E119" t="s">
        <v>322</v>
      </c>
      <c r="F119" t="s">
        <v>323</v>
      </c>
      <c r="G119" t="s">
        <v>324</v>
      </c>
    </row>
    <row r="120" spans="1:7" x14ac:dyDescent="0.25">
      <c r="A120">
        <v>113</v>
      </c>
      <c r="E120">
        <v>-8.9999999999999993E-3</v>
      </c>
      <c r="F120">
        <v>-8.0000000000000002E-3</v>
      </c>
      <c r="G120">
        <v>-8.0000000000000002E-3</v>
      </c>
    </row>
    <row r="121" spans="1:7" x14ac:dyDescent="0.25">
      <c r="A121">
        <v>114</v>
      </c>
    </row>
    <row r="122" spans="1:7" x14ac:dyDescent="0.25">
      <c r="A122">
        <v>115</v>
      </c>
      <c r="B122" t="s">
        <v>169</v>
      </c>
      <c r="E122" t="s">
        <v>325</v>
      </c>
      <c r="F122" t="s">
        <v>326</v>
      </c>
      <c r="G122" t="s">
        <v>327</v>
      </c>
    </row>
    <row r="123" spans="1:7" x14ac:dyDescent="0.25">
      <c r="A123">
        <v>116</v>
      </c>
      <c r="E123">
        <v>-1.0999999999999999E-2</v>
      </c>
      <c r="F123">
        <v>-0.01</v>
      </c>
      <c r="G123">
        <v>-8.9999999999999993E-3</v>
      </c>
    </row>
    <row r="124" spans="1:7" x14ac:dyDescent="0.25">
      <c r="A124">
        <v>117</v>
      </c>
    </row>
    <row r="125" spans="1:7" x14ac:dyDescent="0.25">
      <c r="A125">
        <v>118</v>
      </c>
      <c r="B125" t="s">
        <v>170</v>
      </c>
      <c r="E125" t="s">
        <v>328</v>
      </c>
      <c r="F125" t="s">
        <v>329</v>
      </c>
      <c r="G125" t="s">
        <v>330</v>
      </c>
    </row>
    <row r="126" spans="1:7" x14ac:dyDescent="0.25">
      <c r="A126">
        <v>119</v>
      </c>
      <c r="E126">
        <v>-0.01</v>
      </c>
      <c r="F126">
        <v>-8.9999999999999993E-3</v>
      </c>
      <c r="G126">
        <v>-8.9999999999999993E-3</v>
      </c>
    </row>
    <row r="127" spans="1:7" x14ac:dyDescent="0.25">
      <c r="A127">
        <v>120</v>
      </c>
    </row>
    <row r="128" spans="1:7" x14ac:dyDescent="0.25">
      <c r="A128">
        <v>121</v>
      </c>
      <c r="B128" t="s">
        <v>171</v>
      </c>
      <c r="E128" t="s">
        <v>331</v>
      </c>
      <c r="F128" t="s">
        <v>332</v>
      </c>
      <c r="G128" t="s">
        <v>333</v>
      </c>
    </row>
    <row r="129" spans="1:7" x14ac:dyDescent="0.25">
      <c r="A129">
        <v>122</v>
      </c>
      <c r="E129">
        <v>-1.2E-2</v>
      </c>
      <c r="F129">
        <v>-1.0999999999999999E-2</v>
      </c>
      <c r="G129">
        <v>-1.0999999999999999E-2</v>
      </c>
    </row>
    <row r="130" spans="1:7" x14ac:dyDescent="0.25">
      <c r="A130">
        <v>123</v>
      </c>
    </row>
    <row r="131" spans="1:7" x14ac:dyDescent="0.25">
      <c r="A131">
        <v>124</v>
      </c>
      <c r="B131" t="s">
        <v>50</v>
      </c>
      <c r="E131" t="s">
        <v>334</v>
      </c>
      <c r="F131" t="s">
        <v>335</v>
      </c>
      <c r="G131">
        <v>1.0000000000000001E-5</v>
      </c>
    </row>
    <row r="132" spans="1:7" x14ac:dyDescent="0.25">
      <c r="A132">
        <v>125</v>
      </c>
      <c r="E132">
        <v>-3.0000000000000001E-5</v>
      </c>
      <c r="F132">
        <v>-3.0000000000000001E-5</v>
      </c>
      <c r="G132">
        <v>-3.0000000000000001E-5</v>
      </c>
    </row>
    <row r="133" spans="1:7" x14ac:dyDescent="0.25">
      <c r="A133">
        <v>126</v>
      </c>
    </row>
    <row r="134" spans="1:7" x14ac:dyDescent="0.25">
      <c r="A134">
        <v>127</v>
      </c>
      <c r="B134" t="s">
        <v>52</v>
      </c>
      <c r="E134" t="s">
        <v>336</v>
      </c>
      <c r="F134">
        <v>-2E-3</v>
      </c>
      <c r="G134">
        <v>3.0000000000000001E-3</v>
      </c>
    </row>
    <row r="135" spans="1:7" x14ac:dyDescent="0.25">
      <c r="A135">
        <v>128</v>
      </c>
      <c r="E135">
        <v>-3.0000000000000001E-3</v>
      </c>
      <c r="F135">
        <v>-3.0000000000000001E-3</v>
      </c>
      <c r="G135">
        <v>-3.0000000000000001E-3</v>
      </c>
    </row>
    <row r="136" spans="1:7" x14ac:dyDescent="0.25">
      <c r="A136">
        <v>129</v>
      </c>
    </row>
    <row r="137" spans="1:7" x14ac:dyDescent="0.25">
      <c r="A137">
        <v>130</v>
      </c>
      <c r="B137" t="s">
        <v>51</v>
      </c>
      <c r="E137" t="s">
        <v>211</v>
      </c>
      <c r="F137" t="s">
        <v>337</v>
      </c>
      <c r="G137" t="s">
        <v>338</v>
      </c>
    </row>
    <row r="138" spans="1:7" x14ac:dyDescent="0.25">
      <c r="A138">
        <v>131</v>
      </c>
      <c r="E138">
        <v>-1E-3</v>
      </c>
      <c r="F138">
        <v>-1E-3</v>
      </c>
      <c r="G138">
        <v>-1E-3</v>
      </c>
    </row>
    <row r="139" spans="1:7" x14ac:dyDescent="0.25">
      <c r="A139">
        <v>132</v>
      </c>
    </row>
    <row r="140" spans="1:7" x14ac:dyDescent="0.25">
      <c r="A140">
        <v>133</v>
      </c>
      <c r="B140" t="s">
        <v>165</v>
      </c>
      <c r="F140" t="s">
        <v>339</v>
      </c>
      <c r="G140" t="s">
        <v>340</v>
      </c>
    </row>
    <row r="141" spans="1:7" x14ac:dyDescent="0.25">
      <c r="A141">
        <v>134</v>
      </c>
      <c r="F141">
        <v>-1E-3</v>
      </c>
      <c r="G141">
        <v>-1E-3</v>
      </c>
    </row>
    <row r="142" spans="1:7" x14ac:dyDescent="0.25">
      <c r="A142">
        <v>135</v>
      </c>
    </row>
    <row r="143" spans="1:7" x14ac:dyDescent="0.25">
      <c r="A143">
        <v>136</v>
      </c>
      <c r="B143" t="s">
        <v>39</v>
      </c>
      <c r="F143" t="s">
        <v>341</v>
      </c>
      <c r="G143" t="s">
        <v>254</v>
      </c>
    </row>
    <row r="144" spans="1:7" x14ac:dyDescent="0.25">
      <c r="A144">
        <v>137</v>
      </c>
      <c r="F144">
        <v>-4.0000000000000001E-3</v>
      </c>
      <c r="G144">
        <v>-4.0000000000000001E-3</v>
      </c>
    </row>
    <row r="145" spans="1:7" x14ac:dyDescent="0.25">
      <c r="A145">
        <v>138</v>
      </c>
    </row>
    <row r="146" spans="1:7" x14ac:dyDescent="0.25">
      <c r="A146">
        <v>139</v>
      </c>
      <c r="B146" t="s">
        <v>40</v>
      </c>
      <c r="F146" t="s">
        <v>340</v>
      </c>
      <c r="G146" t="s">
        <v>342</v>
      </c>
    </row>
    <row r="147" spans="1:7" x14ac:dyDescent="0.25">
      <c r="A147">
        <v>140</v>
      </c>
      <c r="F147">
        <v>-1E-3</v>
      </c>
      <c r="G147">
        <v>-1E-3</v>
      </c>
    </row>
    <row r="148" spans="1:7" x14ac:dyDescent="0.25">
      <c r="A148">
        <v>141</v>
      </c>
    </row>
    <row r="149" spans="1:7" x14ac:dyDescent="0.25">
      <c r="A149">
        <v>142</v>
      </c>
      <c r="B149" t="s">
        <v>41</v>
      </c>
      <c r="F149" t="s">
        <v>343</v>
      </c>
      <c r="G149" t="s">
        <v>343</v>
      </c>
    </row>
    <row r="150" spans="1:7" x14ac:dyDescent="0.25">
      <c r="A150">
        <v>143</v>
      </c>
      <c r="F150">
        <v>-1E-3</v>
      </c>
      <c r="G150">
        <v>-5.0000000000000001E-4</v>
      </c>
    </row>
    <row r="151" spans="1:7" x14ac:dyDescent="0.25">
      <c r="A151">
        <v>144</v>
      </c>
    </row>
    <row r="152" spans="1:7" x14ac:dyDescent="0.25">
      <c r="A152">
        <v>145</v>
      </c>
      <c r="B152" t="s">
        <v>174</v>
      </c>
      <c r="F152" t="s">
        <v>344</v>
      </c>
      <c r="G152" t="s">
        <v>345</v>
      </c>
    </row>
    <row r="153" spans="1:7" x14ac:dyDescent="0.25">
      <c r="A153">
        <v>146</v>
      </c>
      <c r="F153">
        <v>-2.9999999999999997E-4</v>
      </c>
      <c r="G153">
        <v>-2.9999999999999997E-4</v>
      </c>
    </row>
    <row r="154" spans="1:7" x14ac:dyDescent="0.25">
      <c r="A154">
        <v>147</v>
      </c>
    </row>
    <row r="155" spans="1:7" x14ac:dyDescent="0.25">
      <c r="A155">
        <v>148</v>
      </c>
      <c r="B155" t="s">
        <v>175</v>
      </c>
      <c r="F155" t="s">
        <v>346</v>
      </c>
      <c r="G155" t="s">
        <v>347</v>
      </c>
    </row>
    <row r="156" spans="1:7" x14ac:dyDescent="0.25">
      <c r="A156">
        <v>149</v>
      </c>
      <c r="F156">
        <v>-1E-3</v>
      </c>
      <c r="G156">
        <v>-1E-3</v>
      </c>
    </row>
    <row r="157" spans="1:7" x14ac:dyDescent="0.25">
      <c r="A157">
        <v>150</v>
      </c>
    </row>
    <row r="158" spans="1:7" x14ac:dyDescent="0.25">
      <c r="A158">
        <v>151</v>
      </c>
      <c r="B158" t="s">
        <v>176</v>
      </c>
      <c r="F158" t="s">
        <v>348</v>
      </c>
      <c r="G158" t="s">
        <v>349</v>
      </c>
    </row>
    <row r="159" spans="1:7" x14ac:dyDescent="0.25">
      <c r="A159">
        <v>152</v>
      </c>
      <c r="F159">
        <v>-1E-3</v>
      </c>
      <c r="G159">
        <v>-1E-3</v>
      </c>
    </row>
    <row r="160" spans="1:7" x14ac:dyDescent="0.25">
      <c r="A160">
        <v>153</v>
      </c>
    </row>
    <row r="161" spans="1:7" x14ac:dyDescent="0.25">
      <c r="A161">
        <v>154</v>
      </c>
      <c r="B161" t="s">
        <v>53</v>
      </c>
      <c r="F161" t="s">
        <v>350</v>
      </c>
      <c r="G161" t="s">
        <v>351</v>
      </c>
    </row>
    <row r="162" spans="1:7" x14ac:dyDescent="0.25">
      <c r="A162">
        <v>155</v>
      </c>
      <c r="F162">
        <v>0</v>
      </c>
      <c r="G162">
        <v>0</v>
      </c>
    </row>
    <row r="163" spans="1:7" x14ac:dyDescent="0.25">
      <c r="A163">
        <v>156</v>
      </c>
    </row>
    <row r="164" spans="1:7" x14ac:dyDescent="0.25">
      <c r="A164">
        <v>157</v>
      </c>
      <c r="B164" t="s">
        <v>54</v>
      </c>
      <c r="F164" t="s">
        <v>350</v>
      </c>
      <c r="G164" t="s">
        <v>350</v>
      </c>
    </row>
    <row r="165" spans="1:7" x14ac:dyDescent="0.25">
      <c r="A165">
        <v>158</v>
      </c>
      <c r="F165">
        <v>0</v>
      </c>
      <c r="G165">
        <v>0</v>
      </c>
    </row>
    <row r="166" spans="1:7" x14ac:dyDescent="0.25">
      <c r="A166">
        <v>159</v>
      </c>
    </row>
    <row r="167" spans="1:7" x14ac:dyDescent="0.25">
      <c r="A167">
        <v>160</v>
      </c>
      <c r="B167" t="s">
        <v>43</v>
      </c>
      <c r="G167" t="s">
        <v>352</v>
      </c>
    </row>
    <row r="168" spans="1:7" x14ac:dyDescent="0.25">
      <c r="A168">
        <v>161</v>
      </c>
      <c r="G168">
        <v>-3.9E-2</v>
      </c>
    </row>
    <row r="169" spans="1:7" x14ac:dyDescent="0.25">
      <c r="A169">
        <v>162</v>
      </c>
    </row>
    <row r="170" spans="1:7" x14ac:dyDescent="0.25">
      <c r="A170">
        <v>163</v>
      </c>
      <c r="B170" t="s">
        <v>44</v>
      </c>
      <c r="G170" t="s">
        <v>353</v>
      </c>
    </row>
    <row r="171" spans="1:7" x14ac:dyDescent="0.25">
      <c r="A171">
        <v>164</v>
      </c>
      <c r="G171">
        <v>-8.0000000000000002E-3</v>
      </c>
    </row>
    <row r="172" spans="1:7" x14ac:dyDescent="0.25">
      <c r="A172">
        <v>165</v>
      </c>
    </row>
    <row r="173" spans="1:7" x14ac:dyDescent="0.25">
      <c r="A173">
        <v>166</v>
      </c>
      <c r="B173" t="s">
        <v>45</v>
      </c>
      <c r="G173" t="s">
        <v>354</v>
      </c>
    </row>
    <row r="174" spans="1:7" x14ac:dyDescent="0.25">
      <c r="A174">
        <v>167</v>
      </c>
      <c r="G174">
        <v>-1.4999999999999999E-2</v>
      </c>
    </row>
    <row r="175" spans="1:7" x14ac:dyDescent="0.25">
      <c r="A175">
        <v>168</v>
      </c>
    </row>
    <row r="176" spans="1:7" x14ac:dyDescent="0.25">
      <c r="A176">
        <v>169</v>
      </c>
      <c r="B176" t="s">
        <v>48</v>
      </c>
      <c r="G176" t="s">
        <v>355</v>
      </c>
    </row>
    <row r="177" spans="1:7" x14ac:dyDescent="0.25">
      <c r="A177">
        <v>170</v>
      </c>
      <c r="G177">
        <v>-8.0000000000000002E-3</v>
      </c>
    </row>
    <row r="178" spans="1:7" x14ac:dyDescent="0.25">
      <c r="A178">
        <v>171</v>
      </c>
    </row>
    <row r="179" spans="1:7" x14ac:dyDescent="0.25">
      <c r="A179">
        <v>172</v>
      </c>
      <c r="B179" t="s">
        <v>46</v>
      </c>
      <c r="G179" t="s">
        <v>356</v>
      </c>
    </row>
    <row r="180" spans="1:7" x14ac:dyDescent="0.25">
      <c r="A180">
        <v>173</v>
      </c>
      <c r="G180">
        <v>-1.0999999999999999E-2</v>
      </c>
    </row>
    <row r="181" spans="1:7" x14ac:dyDescent="0.25">
      <c r="A181">
        <v>174</v>
      </c>
    </row>
    <row r="182" spans="1:7" x14ac:dyDescent="0.25">
      <c r="A182">
        <v>175</v>
      </c>
      <c r="B182" t="s">
        <v>357</v>
      </c>
      <c r="C182" t="s">
        <v>358</v>
      </c>
      <c r="D182" t="s">
        <v>359</v>
      </c>
      <c r="E182" t="s">
        <v>360</v>
      </c>
      <c r="F182" t="s">
        <v>361</v>
      </c>
      <c r="G182" t="s">
        <v>362</v>
      </c>
    </row>
    <row r="183" spans="1:7" x14ac:dyDescent="0.25">
      <c r="A183">
        <v>176</v>
      </c>
      <c r="C183">
        <v>-8.0000000000000002E-3</v>
      </c>
      <c r="D183">
        <v>-8.9999999999999993E-3</v>
      </c>
      <c r="E183">
        <v>-1.2999999999999999E-2</v>
      </c>
      <c r="F183">
        <v>-0.85299999999999998</v>
      </c>
      <c r="G183">
        <v>-0.82899999999999996</v>
      </c>
    </row>
    <row r="184" spans="1:7" x14ac:dyDescent="0.25">
      <c r="A184">
        <v>177</v>
      </c>
    </row>
    <row r="185" spans="1:7" x14ac:dyDescent="0.25">
      <c r="A185">
        <v>178</v>
      </c>
      <c r="B185" t="s">
        <v>197</v>
      </c>
      <c r="C185" t="s">
        <v>200</v>
      </c>
      <c r="D185" t="s">
        <v>198</v>
      </c>
      <c r="E185" t="s">
        <v>198</v>
      </c>
      <c r="F185" t="s">
        <v>198</v>
      </c>
      <c r="G185" t="s">
        <v>198</v>
      </c>
    </row>
    <row r="186" spans="1:7" x14ac:dyDescent="0.25">
      <c r="A186">
        <v>179</v>
      </c>
      <c r="B186" t="s">
        <v>188</v>
      </c>
      <c r="C186" s="1">
        <v>50802</v>
      </c>
      <c r="D186" s="1">
        <v>50802</v>
      </c>
      <c r="E186" s="1">
        <v>50802</v>
      </c>
      <c r="F186" s="1">
        <v>50802</v>
      </c>
      <c r="G186" s="1">
        <v>50802</v>
      </c>
    </row>
    <row r="187" spans="1:7" x14ac:dyDescent="0.25">
      <c r="A187">
        <v>180</v>
      </c>
      <c r="B187" t="s">
        <v>363</v>
      </c>
      <c r="C187">
        <v>1.4999999999999999E-2</v>
      </c>
      <c r="D187">
        <v>0.63600000000000001</v>
      </c>
      <c r="E187">
        <v>0.71699999999999997</v>
      </c>
      <c r="F187">
        <v>0.78200000000000003</v>
      </c>
      <c r="G187">
        <v>0.80200000000000005</v>
      </c>
    </row>
    <row r="188" spans="1:7" x14ac:dyDescent="0.25">
      <c r="A188">
        <v>181</v>
      </c>
      <c r="B188" t="s">
        <v>364</v>
      </c>
      <c r="C188">
        <v>1.4999999999999999E-2</v>
      </c>
      <c r="D188">
        <v>0.63600000000000001</v>
      </c>
      <c r="E188">
        <v>0.71699999999999997</v>
      </c>
      <c r="F188">
        <v>0.78100000000000003</v>
      </c>
      <c r="G188">
        <v>0.80200000000000005</v>
      </c>
    </row>
    <row r="189" spans="1:7" x14ac:dyDescent="0.25">
      <c r="A189">
        <v>182</v>
      </c>
      <c r="B189" t="s">
        <v>365</v>
      </c>
      <c r="C189" t="s">
        <v>366</v>
      </c>
      <c r="D189" t="s">
        <v>367</v>
      </c>
      <c r="E189" t="s">
        <v>368</v>
      </c>
      <c r="F189" t="s">
        <v>369</v>
      </c>
      <c r="G189" t="s">
        <v>370</v>
      </c>
    </row>
    <row r="190" spans="1:7" x14ac:dyDescent="0.25">
      <c r="A190">
        <v>183</v>
      </c>
      <c r="B190" t="s">
        <v>371</v>
      </c>
      <c r="C190" t="s">
        <v>372</v>
      </c>
      <c r="D190" t="s">
        <v>373</v>
      </c>
      <c r="E190" t="s">
        <v>374</v>
      </c>
      <c r="F190" t="s">
        <v>375</v>
      </c>
      <c r="G190" t="s">
        <v>376</v>
      </c>
    </row>
    <row r="191" spans="1:7" x14ac:dyDescent="0.25">
      <c r="A191">
        <v>184</v>
      </c>
      <c r="B191" t="s">
        <v>193</v>
      </c>
      <c r="C191" t="s">
        <v>194</v>
      </c>
      <c r="D191" t="s">
        <v>195</v>
      </c>
      <c r="E191" t="s">
        <v>195</v>
      </c>
      <c r="F191" t="s">
        <v>195</v>
      </c>
      <c r="G191" t="s">
        <v>195</v>
      </c>
    </row>
    <row r="192" spans="1:7" x14ac:dyDescent="0.25">
      <c r="A192">
        <v>185</v>
      </c>
      <c r="B192" t="s">
        <v>377</v>
      </c>
      <c r="G192" t="s">
        <v>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227F-A2CB-47EC-A974-FC83C1BB4724}">
  <dimension ref="A1:G128"/>
  <sheetViews>
    <sheetView topLeftCell="B1" workbookViewId="0">
      <selection activeCell="I6" sqref="I6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7" width="26.28515625" bestFit="1" customWidth="1"/>
  </cols>
  <sheetData>
    <row r="1" spans="1:7" ht="15.75" thickBot="1" x14ac:dyDescent="0.3">
      <c r="C1" s="3">
        <v>3</v>
      </c>
      <c r="D1">
        <v>4</v>
      </c>
      <c r="E1">
        <v>5</v>
      </c>
      <c r="F1">
        <v>6</v>
      </c>
      <c r="G1" s="3">
        <v>7</v>
      </c>
    </row>
    <row r="2" spans="1:7" ht="23.25" x14ac:dyDescent="0.35">
      <c r="B2" s="35" t="s">
        <v>386</v>
      </c>
      <c r="C2" s="35"/>
      <c r="D2" s="35"/>
      <c r="E2" s="35"/>
      <c r="F2" s="35"/>
      <c r="G2" s="35"/>
    </row>
    <row r="3" spans="1:7" ht="21" x14ac:dyDescent="0.35">
      <c r="B3" s="34" t="s">
        <v>385</v>
      </c>
      <c r="C3" s="34"/>
      <c r="D3" s="34"/>
      <c r="E3" s="34"/>
      <c r="F3" s="34"/>
      <c r="G3" s="34"/>
    </row>
    <row r="4" spans="1:7" x14ac:dyDescent="0.25">
      <c r="B4" s="36" t="s">
        <v>384</v>
      </c>
      <c r="C4" s="37" t="s">
        <v>379</v>
      </c>
      <c r="D4" s="37" t="s">
        <v>380</v>
      </c>
      <c r="E4" s="37" t="s">
        <v>381</v>
      </c>
      <c r="F4" s="37" t="s">
        <v>382</v>
      </c>
      <c r="G4" s="37" t="s">
        <v>383</v>
      </c>
    </row>
    <row r="5" spans="1:7" x14ac:dyDescent="0.25">
      <c r="A5">
        <v>1</v>
      </c>
      <c r="B5" s="32" t="str">
        <f>Sheet2!B8</f>
        <v>Covid</v>
      </c>
      <c r="C5" s="33">
        <f>VLOOKUP($A5,Sheet2!$A:$G,C$1,0)</f>
        <v>3.3000000000000002E-2</v>
      </c>
      <c r="D5" s="33">
        <f>VLOOKUP($A5,Sheet2!$A:$G,D$1,0)</f>
        <v>1.2999999999999999E-2</v>
      </c>
      <c r="E5" s="33" t="str">
        <f>VLOOKUP($A5,Sheet2!$A:$G,E$1,0)</f>
        <v>0.020*</v>
      </c>
      <c r="F5" s="33" t="str">
        <f>VLOOKUP($A5,Sheet2!$A:$G,F$1,0)</f>
        <v>0.018*</v>
      </c>
      <c r="G5" s="33" t="str">
        <f>VLOOKUP($A5,Sheet2!$A:$G,G$1,0)</f>
        <v>0.019**</v>
      </c>
    </row>
    <row r="6" spans="1:7" x14ac:dyDescent="0.25">
      <c r="A6">
        <v>2</v>
      </c>
      <c r="C6" s="3" t="str">
        <f>_xlfn.CONCAT("(",ABS(VLOOKUP($A6,Sheet2!$A:$G,C$1,0)),")")</f>
        <v>(0.021)</v>
      </c>
      <c r="D6" s="3" t="str">
        <f>_xlfn.CONCAT("(",ABS(VLOOKUP($A6,Sheet2!$A:$G,D$1,0)),")")</f>
        <v>(0.013)</v>
      </c>
      <c r="E6" s="3" t="str">
        <f>_xlfn.CONCAT("(",ABS(VLOOKUP($A6,Sheet2!$A:$G,E$1,0)),")")</f>
        <v>(0.011)</v>
      </c>
      <c r="F6" s="3" t="str">
        <f>_xlfn.CONCAT("(",ABS(VLOOKUP($A6,Sheet2!$A:$G,F$1,0)),")")</f>
        <v>(0.01)</v>
      </c>
      <c r="G6" s="3" t="str">
        <f>_xlfn.CONCAT("(",ABS(VLOOKUP($A6,Sheet2!$A:$G,G$1,0)),")")</f>
        <v>(0.01)</v>
      </c>
    </row>
    <row r="7" spans="1:7" x14ac:dyDescent="0.25">
      <c r="A7">
        <f>A6+2</f>
        <v>4</v>
      </c>
      <c r="B7" t="s">
        <v>16</v>
      </c>
      <c r="C7" s="3" t="str">
        <f>VLOOKUP($A7,Sheet2!$A:$G,C$1,0)</f>
        <v>0.977***</v>
      </c>
      <c r="D7" s="3" t="str">
        <f>VLOOKUP($A7,Sheet2!$A:$G,D$1,0)</f>
        <v>0.061**</v>
      </c>
      <c r="E7" s="3" t="str">
        <f>VLOOKUP($A7,Sheet2!$A:$G,E$1,0)</f>
        <v>0.095***</v>
      </c>
      <c r="F7" s="3" t="str">
        <f>VLOOKUP($A7,Sheet2!$A:$G,F$1,0)</f>
        <v>0.042*</v>
      </c>
      <c r="G7" s="3">
        <f>VLOOKUP($A7,Sheet2!$A:$G,G$1,0)</f>
        <v>-1.2999999999999999E-2</v>
      </c>
    </row>
    <row r="8" spans="1:7" x14ac:dyDescent="0.25">
      <c r="A8">
        <f>A7+1</f>
        <v>5</v>
      </c>
      <c r="C8" s="3" t="str">
        <f>_xlfn.CONCAT("(",ABS(VLOOKUP($A8,Sheet2!$A:$G,C$1,0)),")")</f>
        <v>(0.046)</v>
      </c>
      <c r="D8" s="3" t="str">
        <f>_xlfn.CONCAT("(",ABS(VLOOKUP($A8,Sheet2!$A:$G,D$1,0)),")")</f>
        <v>(0.028)</v>
      </c>
      <c r="E8" s="3" t="str">
        <f>_xlfn.CONCAT("(",ABS(VLOOKUP($A8,Sheet2!$A:$G,E$1,0)),")")</f>
        <v>(0.025)</v>
      </c>
      <c r="F8" s="3" t="str">
        <f>_xlfn.CONCAT("(",ABS(VLOOKUP($A8,Sheet2!$A:$G,F$1,0)),")")</f>
        <v>(0.022)</v>
      </c>
      <c r="G8" s="3" t="str">
        <f>_xlfn.CONCAT("(",ABS(VLOOKUP($A8,Sheet2!$A:$G,G$1,0)),")")</f>
        <v>(0.021)</v>
      </c>
    </row>
    <row r="9" spans="1:7" x14ac:dyDescent="0.25">
      <c r="A9">
        <f t="shared" ref="A9" si="0">A8+2</f>
        <v>7</v>
      </c>
      <c r="B9" t="s">
        <v>208</v>
      </c>
      <c r="C9" s="3" t="str">
        <f>VLOOKUP($A9,Sheet2!$A:$G,C$1,0)</f>
        <v>0.055***</v>
      </c>
      <c r="D9" s="3" t="str">
        <f>VLOOKUP($A9,Sheet2!$A:$G,D$1,0)</f>
        <v>0.025***</v>
      </c>
      <c r="E9" s="3" t="str">
        <f>VLOOKUP($A9,Sheet2!$A:$G,E$1,0)</f>
        <v>0.022***</v>
      </c>
      <c r="F9" s="3" t="str">
        <f>VLOOKUP($A9,Sheet2!$A:$G,F$1,0)</f>
        <v>0.028***</v>
      </c>
      <c r="G9" s="3" t="str">
        <f>VLOOKUP($A9,Sheet2!$A:$G,G$1,0)</f>
        <v>0.028***</v>
      </c>
    </row>
    <row r="10" spans="1:7" x14ac:dyDescent="0.25">
      <c r="A10">
        <f t="shared" ref="A10" si="1">A9+1</f>
        <v>8</v>
      </c>
      <c r="C10" s="3" t="str">
        <f>_xlfn.CONCAT("(",ABS(VLOOKUP($A10,Sheet2!$A:$G,C$1,0)),")")</f>
        <v>(0.01)</v>
      </c>
      <c r="D10" s="3" t="str">
        <f>_xlfn.CONCAT("(",ABS(VLOOKUP($A10,Sheet2!$A:$G,D$1,0)),")")</f>
        <v>(0.006)</v>
      </c>
      <c r="E10" s="3" t="str">
        <f>_xlfn.CONCAT("(",ABS(VLOOKUP($A10,Sheet2!$A:$G,E$1,0)),")")</f>
        <v>(0.005)</v>
      </c>
      <c r="F10" s="3" t="str">
        <f>_xlfn.CONCAT("(",ABS(VLOOKUP($A10,Sheet2!$A:$G,F$1,0)),")")</f>
        <v>(0.005)</v>
      </c>
      <c r="G10" s="3" t="str">
        <f>_xlfn.CONCAT("(",ABS(VLOOKUP($A10,Sheet2!$A:$G,G$1,0)),")")</f>
        <v>(0.004)</v>
      </c>
    </row>
    <row r="11" spans="1:7" x14ac:dyDescent="0.25">
      <c r="A11">
        <f t="shared" ref="A11" si="2">A10+2</f>
        <v>10</v>
      </c>
      <c r="B11" t="s">
        <v>213</v>
      </c>
      <c r="C11" s="3" t="str">
        <f>VLOOKUP($A11,Sheet2!$A:$G,C$1,0)</f>
        <v>0.044***</v>
      </c>
      <c r="D11" s="3" t="str">
        <f>VLOOKUP($A11,Sheet2!$A:$G,D$1,0)</f>
        <v>0.026***</v>
      </c>
      <c r="E11" s="3" t="str">
        <f>VLOOKUP($A11,Sheet2!$A:$G,E$1,0)</f>
        <v>0.026***</v>
      </c>
      <c r="F11" s="3" t="str">
        <f>VLOOKUP($A11,Sheet2!$A:$G,F$1,0)</f>
        <v>0.037***</v>
      </c>
      <c r="G11" s="3" t="str">
        <f>VLOOKUP($A11,Sheet2!$A:$G,G$1,0)</f>
        <v>0.035***</v>
      </c>
    </row>
    <row r="12" spans="1:7" x14ac:dyDescent="0.25">
      <c r="A12">
        <f t="shared" ref="A12" si="3">A11+1</f>
        <v>11</v>
      </c>
      <c r="C12" s="3" t="str">
        <f>_xlfn.CONCAT("(",ABS(VLOOKUP($A12,Sheet2!$A:$G,C$1,0)),")")</f>
        <v>(0.01)</v>
      </c>
      <c r="D12" s="3" t="str">
        <f>_xlfn.CONCAT("(",ABS(VLOOKUP($A12,Sheet2!$A:$G,D$1,0)),")")</f>
        <v>(0.006)</v>
      </c>
      <c r="E12" s="3" t="str">
        <f>_xlfn.CONCAT("(",ABS(VLOOKUP($A12,Sheet2!$A:$G,E$1,0)),")")</f>
        <v>(0.005)</v>
      </c>
      <c r="F12" s="3" t="str">
        <f>_xlfn.CONCAT("(",ABS(VLOOKUP($A12,Sheet2!$A:$G,F$1,0)),")")</f>
        <v>(0.005)</v>
      </c>
      <c r="G12" s="3" t="str">
        <f>_xlfn.CONCAT("(",ABS(VLOOKUP($A12,Sheet2!$A:$G,G$1,0)),")")</f>
        <v>(0.005)</v>
      </c>
    </row>
    <row r="13" spans="1:7" x14ac:dyDescent="0.25">
      <c r="A13">
        <f t="shared" ref="A13" si="4">A12+2</f>
        <v>13</v>
      </c>
      <c r="B13" t="s">
        <v>218</v>
      </c>
      <c r="C13" s="3" t="str">
        <f>VLOOKUP($A13,Sheet2!$A:$G,C$1,0)</f>
        <v>0.037***</v>
      </c>
      <c r="D13" s="3" t="str">
        <f>VLOOKUP($A13,Sheet2!$A:$G,D$1,0)</f>
        <v>0.016***</v>
      </c>
      <c r="E13" s="3" t="str">
        <f>VLOOKUP($A13,Sheet2!$A:$G,E$1,0)</f>
        <v>0.010*</v>
      </c>
      <c r="F13" s="3" t="str">
        <f>VLOOKUP($A13,Sheet2!$A:$G,F$1,0)</f>
        <v>0.022***</v>
      </c>
      <c r="G13" s="3" t="str">
        <f>VLOOKUP($A13,Sheet2!$A:$G,G$1,0)</f>
        <v>0.022***</v>
      </c>
    </row>
    <row r="14" spans="1:7" x14ac:dyDescent="0.25">
      <c r="A14">
        <f t="shared" ref="A14" si="5">A13+1</f>
        <v>14</v>
      </c>
      <c r="C14" s="3" t="str">
        <f>_xlfn.CONCAT("(",ABS(VLOOKUP($A14,Sheet2!$A:$G,C$1,0)),")")</f>
        <v>(0.01)</v>
      </c>
      <c r="D14" s="3" t="str">
        <f>_xlfn.CONCAT("(",ABS(VLOOKUP($A14,Sheet2!$A:$G,D$1,0)),")")</f>
        <v>(0.006)</v>
      </c>
      <c r="E14" s="3" t="str">
        <f>_xlfn.CONCAT("(",ABS(VLOOKUP($A14,Sheet2!$A:$G,E$1,0)),")")</f>
        <v>(0.005)</v>
      </c>
      <c r="F14" s="3" t="str">
        <f>_xlfn.CONCAT("(",ABS(VLOOKUP($A14,Sheet2!$A:$G,F$1,0)),")")</f>
        <v>(0.005)</v>
      </c>
      <c r="G14" s="3" t="str">
        <f>_xlfn.CONCAT("(",ABS(VLOOKUP($A14,Sheet2!$A:$G,G$1,0)),")")</f>
        <v>(0.005)</v>
      </c>
    </row>
    <row r="15" spans="1:7" x14ac:dyDescent="0.25">
      <c r="A15">
        <f t="shared" ref="A15" si="6">A14+2</f>
        <v>16</v>
      </c>
      <c r="B15" t="s">
        <v>221</v>
      </c>
      <c r="C15" s="3">
        <f>VLOOKUP($A15,Sheet2!$A:$G,C$1,0)</f>
        <v>3.1E-2</v>
      </c>
      <c r="D15" s="3">
        <f>VLOOKUP($A15,Sheet2!$A:$G,D$1,0)</f>
        <v>4.0000000000000001E-3</v>
      </c>
      <c r="E15" s="3">
        <f>VLOOKUP($A15,Sheet2!$A:$G,E$1,0)</f>
        <v>-8.0000000000000002E-3</v>
      </c>
      <c r="F15" s="3">
        <f>VLOOKUP($A15,Sheet2!$A:$G,F$1,0)</f>
        <v>7.0000000000000001E-3</v>
      </c>
      <c r="G15" s="3">
        <f>VLOOKUP($A15,Sheet2!$A:$G,G$1,0)</f>
        <v>3.0000000000000001E-3</v>
      </c>
    </row>
    <row r="16" spans="1:7" x14ac:dyDescent="0.25">
      <c r="A16">
        <f t="shared" ref="A16" si="7">A15+1</f>
        <v>17</v>
      </c>
      <c r="C16" s="3" t="str">
        <f>_xlfn.CONCAT("(",ABS(VLOOKUP($A16,Sheet2!$A:$G,C$1,0)),")")</f>
        <v>(0.021)</v>
      </c>
      <c r="D16" s="3" t="str">
        <f>_xlfn.CONCAT("(",ABS(VLOOKUP($A16,Sheet2!$A:$G,D$1,0)),")")</f>
        <v>(0.013)</v>
      </c>
      <c r="E16" s="3" t="str">
        <f>_xlfn.CONCAT("(",ABS(VLOOKUP($A16,Sheet2!$A:$G,E$1,0)),")")</f>
        <v>(0.011)</v>
      </c>
      <c r="F16" s="3" t="str">
        <f>_xlfn.CONCAT("(",ABS(VLOOKUP($A16,Sheet2!$A:$G,F$1,0)),")")</f>
        <v>(0.01)</v>
      </c>
      <c r="G16" s="3" t="str">
        <f>_xlfn.CONCAT("(",ABS(VLOOKUP($A16,Sheet2!$A:$G,G$1,0)),")")</f>
        <v>(0.009)</v>
      </c>
    </row>
    <row r="17" spans="1:7" x14ac:dyDescent="0.25">
      <c r="A17">
        <f t="shared" ref="A17" si="8">A16+2</f>
        <v>19</v>
      </c>
      <c r="B17" t="s">
        <v>222</v>
      </c>
      <c r="C17" s="3" t="str">
        <f>VLOOKUP($A17,Sheet2!$A:$G,C$1,0)</f>
        <v>0.085***</v>
      </c>
      <c r="D17" s="3" t="str">
        <f>VLOOKUP($A17,Sheet2!$A:$G,D$1,0)</f>
        <v>0.071***</v>
      </c>
      <c r="E17" s="3" t="str">
        <f>VLOOKUP($A17,Sheet2!$A:$G,E$1,0)</f>
        <v>0.061***</v>
      </c>
      <c r="F17" s="3" t="str">
        <f>VLOOKUP($A17,Sheet2!$A:$G,F$1,0)</f>
        <v>0.076***</v>
      </c>
      <c r="G17" s="3" t="str">
        <f>VLOOKUP($A17,Sheet2!$A:$G,G$1,0)</f>
        <v>0.073***</v>
      </c>
    </row>
    <row r="18" spans="1:7" x14ac:dyDescent="0.25">
      <c r="A18">
        <f t="shared" ref="A18" si="9">A17+1</f>
        <v>20</v>
      </c>
      <c r="C18" s="3" t="str">
        <f>_xlfn.CONCAT("(",ABS(VLOOKUP($A18,Sheet2!$A:$G,C$1,0)),")")</f>
        <v>(0.023)</v>
      </c>
      <c r="D18" s="3" t="str">
        <f>_xlfn.CONCAT("(",ABS(VLOOKUP($A18,Sheet2!$A:$G,D$1,0)),")")</f>
        <v>(0.014)</v>
      </c>
      <c r="E18" s="3" t="str">
        <f>_xlfn.CONCAT("(",ABS(VLOOKUP($A18,Sheet2!$A:$G,E$1,0)),")")</f>
        <v>(0.013)</v>
      </c>
      <c r="F18" s="3" t="str">
        <f>_xlfn.CONCAT("(",ABS(VLOOKUP($A18,Sheet2!$A:$G,F$1,0)),")")</f>
        <v>(0.011)</v>
      </c>
      <c r="G18" s="3" t="str">
        <f>_xlfn.CONCAT("(",ABS(VLOOKUP($A18,Sheet2!$A:$G,G$1,0)),")")</f>
        <v>(0.01)</v>
      </c>
    </row>
    <row r="19" spans="1:7" x14ac:dyDescent="0.25">
      <c r="A19">
        <f t="shared" ref="A19:A79" si="10">A18+2</f>
        <v>22</v>
      </c>
      <c r="B19" t="s">
        <v>228</v>
      </c>
      <c r="C19" s="3" t="str">
        <f>VLOOKUP($A19,Sheet2!$A:$G,C$1,0)</f>
        <v>0.101***</v>
      </c>
      <c r="D19" s="3" t="str">
        <f>VLOOKUP($A19,Sheet2!$A:$G,D$1,0)</f>
        <v>0.107***</v>
      </c>
      <c r="E19" s="3" t="str">
        <f>VLOOKUP($A19,Sheet2!$A:$G,E$1,0)</f>
        <v>0.095***</v>
      </c>
      <c r="F19" s="3" t="str">
        <f>VLOOKUP($A19,Sheet2!$A:$G,F$1,0)</f>
        <v>0.117***</v>
      </c>
      <c r="G19" s="3" t="str">
        <f>VLOOKUP($A19,Sheet2!$A:$G,G$1,0)</f>
        <v>0.114***</v>
      </c>
    </row>
    <row r="20" spans="1:7" x14ac:dyDescent="0.25">
      <c r="A20">
        <f t="shared" ref="A20:A80" si="11">A19+1</f>
        <v>23</v>
      </c>
      <c r="C20" s="3" t="str">
        <f>_xlfn.CONCAT("(",ABS(VLOOKUP($A20,Sheet2!$A:$G,C$1,0)),")")</f>
        <v>(0.024)</v>
      </c>
      <c r="D20" s="3" t="str">
        <f>_xlfn.CONCAT("(",ABS(VLOOKUP($A20,Sheet2!$A:$G,D$1,0)),")")</f>
        <v>(0.014)</v>
      </c>
      <c r="E20" s="3" t="str">
        <f>_xlfn.CONCAT("(",ABS(VLOOKUP($A20,Sheet2!$A:$G,E$1,0)),")")</f>
        <v>(0.013)</v>
      </c>
      <c r="F20" s="3" t="str">
        <f>_xlfn.CONCAT("(",ABS(VLOOKUP($A20,Sheet2!$A:$G,F$1,0)),")")</f>
        <v>(0.011)</v>
      </c>
      <c r="G20" s="3" t="str">
        <f>_xlfn.CONCAT("(",ABS(VLOOKUP($A20,Sheet2!$A:$G,G$1,0)),")")</f>
        <v>(0.011)</v>
      </c>
    </row>
    <row r="21" spans="1:7" x14ac:dyDescent="0.25">
      <c r="A21">
        <f t="shared" ref="A21:A81" si="12">A20+2</f>
        <v>25</v>
      </c>
      <c r="B21" t="s">
        <v>233</v>
      </c>
      <c r="C21" s="3" t="str">
        <f>VLOOKUP($A21,Sheet2!$A:$G,C$1,0)</f>
        <v>0.421***</v>
      </c>
      <c r="D21" s="3" t="str">
        <f>VLOOKUP($A21,Sheet2!$A:$G,D$1,0)</f>
        <v>0.112***</v>
      </c>
      <c r="E21" s="3" t="str">
        <f>VLOOKUP($A21,Sheet2!$A:$G,E$1,0)</f>
        <v>0.043**</v>
      </c>
      <c r="F21" s="3" t="str">
        <f>VLOOKUP($A21,Sheet2!$A:$G,F$1,0)</f>
        <v>0.078***</v>
      </c>
      <c r="G21" s="3" t="str">
        <f>VLOOKUP($A21,Sheet2!$A:$G,G$1,0)</f>
        <v>0.086***</v>
      </c>
    </row>
    <row r="22" spans="1:7" x14ac:dyDescent="0.25">
      <c r="A22">
        <f t="shared" ref="A22:A82" si="13">A21+1</f>
        <v>26</v>
      </c>
      <c r="C22" s="3" t="str">
        <f>_xlfn.CONCAT("(",ABS(VLOOKUP($A22,Sheet2!$A:$G,C$1,0)),")")</f>
        <v>(0.04)</v>
      </c>
      <c r="D22" s="3" t="str">
        <f>_xlfn.CONCAT("(",ABS(VLOOKUP($A22,Sheet2!$A:$G,D$1,0)),")")</f>
        <v>(0.024)</v>
      </c>
      <c r="E22" s="3" t="str">
        <f>_xlfn.CONCAT("(",ABS(VLOOKUP($A22,Sheet2!$A:$G,E$1,0)),")")</f>
        <v>(0.021)</v>
      </c>
      <c r="F22" s="3" t="str">
        <f>_xlfn.CONCAT("(",ABS(VLOOKUP($A22,Sheet2!$A:$G,F$1,0)),")")</f>
        <v>(0.019)</v>
      </c>
      <c r="G22" s="3" t="str">
        <f>_xlfn.CONCAT("(",ABS(VLOOKUP($A22,Sheet2!$A:$G,G$1,0)),")")</f>
        <v>(0.018)</v>
      </c>
    </row>
    <row r="23" spans="1:7" x14ac:dyDescent="0.25">
      <c r="A23">
        <f t="shared" ref="A23:A83" si="14">A22+2</f>
        <v>28</v>
      </c>
      <c r="B23" t="s">
        <v>15</v>
      </c>
      <c r="D23" s="3" t="str">
        <f>VLOOKUP($A23,Sheet2!$A:$G,D$1,0)</f>
        <v>0.031***</v>
      </c>
      <c r="E23" s="3" t="str">
        <f>VLOOKUP($A23,Sheet2!$A:$G,E$1,0)</f>
        <v>-0.012***</v>
      </c>
      <c r="F23" s="3" t="str">
        <f>VLOOKUP($A23,Sheet2!$A:$G,F$1,0)</f>
        <v>0.015***</v>
      </c>
      <c r="G23" s="3" t="str">
        <f>VLOOKUP($A23,Sheet2!$A:$G,G$1,0)</f>
        <v>0.026***</v>
      </c>
    </row>
    <row r="24" spans="1:7" x14ac:dyDescent="0.25">
      <c r="A24">
        <f t="shared" ref="A24:A84" si="15">A23+1</f>
        <v>29</v>
      </c>
      <c r="D24" s="3" t="str">
        <f>_xlfn.CONCAT("(",ABS(VLOOKUP($A24,Sheet2!$A:$G,D$1,0)),")")</f>
        <v>(0.002)</v>
      </c>
      <c r="E24" s="3" t="str">
        <f>_xlfn.CONCAT("(",ABS(VLOOKUP($A24,Sheet2!$A:$G,E$1,0)),")")</f>
        <v>(0.002)</v>
      </c>
      <c r="F24" s="3" t="str">
        <f>_xlfn.CONCAT("(",ABS(VLOOKUP($A24,Sheet2!$A:$G,F$1,0)),")")</f>
        <v>(0.002)</v>
      </c>
      <c r="G24" s="3" t="str">
        <f>_xlfn.CONCAT("(",ABS(VLOOKUP($A24,Sheet2!$A:$G,G$1,0)),")")</f>
        <v>(0.002)</v>
      </c>
    </row>
    <row r="25" spans="1:7" x14ac:dyDescent="0.25">
      <c r="A25">
        <f t="shared" ref="A25:A85" si="16">A24+2</f>
        <v>31</v>
      </c>
      <c r="B25" t="s">
        <v>13</v>
      </c>
      <c r="D25" s="3" t="str">
        <f>VLOOKUP($A25,Sheet2!$A:$G,D$1,0)</f>
        <v>0.093***</v>
      </c>
      <c r="E25" s="3" t="str">
        <f>VLOOKUP($A25,Sheet2!$A:$G,E$1,0)</f>
        <v>0.087***</v>
      </c>
      <c r="F25" s="3" t="str">
        <f>VLOOKUP($A25,Sheet2!$A:$G,F$1,0)</f>
        <v>0.058***</v>
      </c>
      <c r="G25" s="3" t="str">
        <f>VLOOKUP($A25,Sheet2!$A:$G,G$1,0)</f>
        <v>0.049***</v>
      </c>
    </row>
    <row r="26" spans="1:7" x14ac:dyDescent="0.25">
      <c r="A26">
        <f t="shared" ref="A26:A86" si="17">A25+1</f>
        <v>32</v>
      </c>
      <c r="D26" s="3" t="str">
        <f>_xlfn.CONCAT("(",ABS(VLOOKUP($A26,Sheet2!$A:$G,D$1,0)),")")</f>
        <v>(0.004)</v>
      </c>
      <c r="E26" s="3" t="str">
        <f>_xlfn.CONCAT("(",ABS(VLOOKUP($A26,Sheet2!$A:$G,E$1,0)),")")</f>
        <v>(0.003)</v>
      </c>
      <c r="F26" s="3" t="str">
        <f>_xlfn.CONCAT("(",ABS(VLOOKUP($A26,Sheet2!$A:$G,F$1,0)),")")</f>
        <v>(0.003)</v>
      </c>
      <c r="G26" s="3" t="str">
        <f>_xlfn.CONCAT("(",ABS(VLOOKUP($A26,Sheet2!$A:$G,G$1,0)),")")</f>
        <v>(0.003)</v>
      </c>
    </row>
    <row r="27" spans="1:7" x14ac:dyDescent="0.25">
      <c r="A27">
        <f t="shared" ref="A27" si="18">A26+2</f>
        <v>34</v>
      </c>
      <c r="B27" t="s">
        <v>14</v>
      </c>
      <c r="D27" s="3" t="str">
        <f>VLOOKUP($A27,Sheet2!$A:$G,D$1,0)</f>
        <v>0.075***</v>
      </c>
      <c r="E27" s="3" t="str">
        <f>VLOOKUP($A27,Sheet2!$A:$G,E$1,0)</f>
        <v>0.059***</v>
      </c>
      <c r="F27" s="3" t="str">
        <f>VLOOKUP($A27,Sheet2!$A:$G,F$1,0)</f>
        <v>0.069***</v>
      </c>
      <c r="G27" s="3" t="str">
        <f>VLOOKUP($A27,Sheet2!$A:$G,G$1,0)</f>
        <v>0.069***</v>
      </c>
    </row>
    <row r="28" spans="1:7" x14ac:dyDescent="0.25">
      <c r="A28">
        <f t="shared" ref="A28" si="19">A27+1</f>
        <v>35</v>
      </c>
      <c r="D28" s="3" t="str">
        <f>_xlfn.CONCAT("(",ABS(VLOOKUP($A28,Sheet2!$A:$G,D$1,0)),")")</f>
        <v>(0.004)</v>
      </c>
      <c r="E28" s="3" t="str">
        <f>_xlfn.CONCAT("(",ABS(VLOOKUP($A28,Sheet2!$A:$G,E$1,0)),")")</f>
        <v>(0.004)</v>
      </c>
      <c r="F28" s="3" t="str">
        <f>_xlfn.CONCAT("(",ABS(VLOOKUP($A28,Sheet2!$A:$G,F$1,0)),")")</f>
        <v>(0.003)</v>
      </c>
      <c r="G28" s="3" t="str">
        <f>_xlfn.CONCAT("(",ABS(VLOOKUP($A28,Sheet2!$A:$G,G$1,0)),")")</f>
        <v>(0.003)</v>
      </c>
    </row>
    <row r="29" spans="1:7" x14ac:dyDescent="0.25">
      <c r="A29">
        <f t="shared" si="10"/>
        <v>37</v>
      </c>
      <c r="B29" t="s">
        <v>59</v>
      </c>
      <c r="D29" s="3" t="str">
        <f>VLOOKUP($A29,Sheet2!$A:$G,D$1,0)</f>
        <v>-0.199***</v>
      </c>
      <c r="E29" s="3" t="str">
        <f>VLOOKUP($A29,Sheet2!$A:$G,E$1,0)</f>
        <v>-0.121***</v>
      </c>
      <c r="F29" s="3" t="str">
        <f>VLOOKUP($A29,Sheet2!$A:$G,F$1,0)</f>
        <v>-0.112***</v>
      </c>
      <c r="G29" s="3" t="str">
        <f>VLOOKUP($A29,Sheet2!$A:$G,G$1,0)</f>
        <v>-0.109***</v>
      </c>
    </row>
    <row r="30" spans="1:7" x14ac:dyDescent="0.25">
      <c r="A30">
        <f t="shared" si="11"/>
        <v>38</v>
      </c>
      <c r="D30" s="3" t="str">
        <f>_xlfn.CONCAT("(",ABS(VLOOKUP($A30,Sheet2!$A:$G,D$1,0)),")")</f>
        <v>(0.004)</v>
      </c>
      <c r="E30" s="3" t="str">
        <f>_xlfn.CONCAT("(",ABS(VLOOKUP($A30,Sheet2!$A:$G,E$1,0)),")")</f>
        <v>(0.004)</v>
      </c>
      <c r="F30" s="3" t="str">
        <f>_xlfn.CONCAT("(",ABS(VLOOKUP($A30,Sheet2!$A:$G,F$1,0)),")")</f>
        <v>(0.004)</v>
      </c>
      <c r="G30" s="3" t="str">
        <f>_xlfn.CONCAT("(",ABS(VLOOKUP($A30,Sheet2!$A:$G,G$1,0)),")")</f>
        <v>(0.003)</v>
      </c>
    </row>
    <row r="31" spans="1:7" x14ac:dyDescent="0.25">
      <c r="A31">
        <f t="shared" si="12"/>
        <v>40</v>
      </c>
      <c r="B31" t="s">
        <v>60</v>
      </c>
      <c r="D31" s="3" t="str">
        <f>VLOOKUP($A31,Sheet2!$A:$G,D$1,0)</f>
        <v>-0.068***</v>
      </c>
      <c r="E31" s="3" t="str">
        <f>VLOOKUP($A31,Sheet2!$A:$G,E$1,0)</f>
        <v>-0.040***</v>
      </c>
      <c r="F31" s="3" t="str">
        <f>VLOOKUP($A31,Sheet2!$A:$G,F$1,0)</f>
        <v>-0.067***</v>
      </c>
      <c r="G31" s="3" t="str">
        <f>VLOOKUP($A31,Sheet2!$A:$G,G$1,0)</f>
        <v>-0.062***</v>
      </c>
    </row>
    <row r="32" spans="1:7" x14ac:dyDescent="0.25">
      <c r="A32">
        <f t="shared" si="13"/>
        <v>41</v>
      </c>
      <c r="D32" s="3" t="str">
        <f>_xlfn.CONCAT("(",ABS(VLOOKUP($A32,Sheet2!$A:$G,D$1,0)),")")</f>
        <v>(0.004)</v>
      </c>
      <c r="E32" s="3" t="str">
        <f>_xlfn.CONCAT("(",ABS(VLOOKUP($A32,Sheet2!$A:$G,E$1,0)),")")</f>
        <v>(0.005)</v>
      </c>
      <c r="F32" s="3" t="str">
        <f>_xlfn.CONCAT("(",ABS(VLOOKUP($A32,Sheet2!$A:$G,F$1,0)),")")</f>
        <v>(0.004)</v>
      </c>
      <c r="G32" s="3" t="str">
        <f>_xlfn.CONCAT("(",ABS(VLOOKUP($A32,Sheet2!$A:$G,G$1,0)),")")</f>
        <v>(0.004)</v>
      </c>
    </row>
    <row r="33" spans="1:7" x14ac:dyDescent="0.25">
      <c r="A33">
        <f t="shared" si="14"/>
        <v>43</v>
      </c>
      <c r="B33" t="s">
        <v>18</v>
      </c>
      <c r="D33" s="3" t="str">
        <f>VLOOKUP($A33,Sheet2!$A:$G,D$1,0)</f>
        <v>0.0003***</v>
      </c>
      <c r="E33" s="3" t="str">
        <f>VLOOKUP($A33,Sheet2!$A:$G,E$1,0)</f>
        <v>0.0003***</v>
      </c>
      <c r="F33" s="3" t="str">
        <f>VLOOKUP($A33,Sheet2!$A:$G,F$1,0)</f>
        <v>0.0002***</v>
      </c>
      <c r="G33" s="3" t="str">
        <f>VLOOKUP($A33,Sheet2!$A:$G,G$1,0)</f>
        <v>0.0002***</v>
      </c>
    </row>
    <row r="34" spans="1:7" x14ac:dyDescent="0.25">
      <c r="A34">
        <f t="shared" si="15"/>
        <v>44</v>
      </c>
      <c r="D34" s="3" t="str">
        <f>_xlfn.CONCAT("(",ABS(VLOOKUP($A34,Sheet2!$A:$G,D$1,0)),")")</f>
        <v>(0)</v>
      </c>
      <c r="E34" s="3" t="str">
        <f>_xlfn.CONCAT("(",ABS(VLOOKUP($A34,Sheet2!$A:$G,E$1,0)),")")</f>
        <v>(0)</v>
      </c>
      <c r="F34" s="3" t="str">
        <f>_xlfn.CONCAT("(",ABS(VLOOKUP($A34,Sheet2!$A:$G,F$1,0)),")")</f>
        <v>(0)</v>
      </c>
      <c r="G34" s="3" t="str">
        <f>_xlfn.CONCAT("(",ABS(VLOOKUP($A34,Sheet2!$A:$G,G$1,0)),")")</f>
        <v>(0)</v>
      </c>
    </row>
    <row r="35" spans="1:7" x14ac:dyDescent="0.25">
      <c r="A35">
        <f t="shared" si="16"/>
        <v>46</v>
      </c>
      <c r="B35" t="s">
        <v>33</v>
      </c>
      <c r="D35" s="3" t="str">
        <f>VLOOKUP($A35,Sheet2!$A:$G,D$1,0)</f>
        <v>-0.018***</v>
      </c>
      <c r="E35" s="3" t="str">
        <f>VLOOKUP($A35,Sheet2!$A:$G,E$1,0)</f>
        <v>-0.012***</v>
      </c>
      <c r="F35" s="3" t="str">
        <f>VLOOKUP($A35,Sheet2!$A:$G,F$1,0)</f>
        <v>-0.016***</v>
      </c>
      <c r="G35" s="3" t="str">
        <f>VLOOKUP($A35,Sheet2!$A:$G,G$1,0)</f>
        <v>-0.016***</v>
      </c>
    </row>
    <row r="36" spans="1:7" x14ac:dyDescent="0.25">
      <c r="A36">
        <f t="shared" si="17"/>
        <v>47</v>
      </c>
      <c r="D36" s="3" t="str">
        <f>_xlfn.CONCAT("(",ABS(VLOOKUP($A36,Sheet2!$A:$G,D$1,0)),")")</f>
        <v>(0.0003)</v>
      </c>
      <c r="E36" s="3" t="str">
        <f>_xlfn.CONCAT("(",ABS(VLOOKUP($A36,Sheet2!$A:$G,E$1,0)),")")</f>
        <v>(0.0003)</v>
      </c>
      <c r="F36" s="3" t="str">
        <f>_xlfn.CONCAT("(",ABS(VLOOKUP($A36,Sheet2!$A:$G,F$1,0)),")")</f>
        <v>(0.0002)</v>
      </c>
      <c r="G36" s="3" t="str">
        <f>_xlfn.CONCAT("(",ABS(VLOOKUP($A36,Sheet2!$A:$G,G$1,0)),")")</f>
        <v>(0.0002)</v>
      </c>
    </row>
    <row r="37" spans="1:7" x14ac:dyDescent="0.25">
      <c r="A37">
        <f t="shared" ref="A37" si="20">A36+2</f>
        <v>49</v>
      </c>
      <c r="B37" t="s">
        <v>34</v>
      </c>
      <c r="D37" s="3" t="str">
        <f>VLOOKUP($A37,Sheet2!$A:$G,D$1,0)</f>
        <v>0.222***</v>
      </c>
      <c r="E37" s="3" t="str">
        <f>VLOOKUP($A37,Sheet2!$A:$G,E$1,0)</f>
        <v>0.170***</v>
      </c>
      <c r="F37" s="3" t="str">
        <f>VLOOKUP($A37,Sheet2!$A:$G,F$1,0)</f>
        <v>0.179***</v>
      </c>
      <c r="G37" s="3" t="str">
        <f>VLOOKUP($A37,Sheet2!$A:$G,G$1,0)</f>
        <v>0.173***</v>
      </c>
    </row>
    <row r="38" spans="1:7" x14ac:dyDescent="0.25">
      <c r="A38">
        <f t="shared" ref="A38" si="21">A37+1</f>
        <v>50</v>
      </c>
      <c r="D38" s="3" t="str">
        <f>_xlfn.CONCAT("(",ABS(VLOOKUP($A38,Sheet2!$A:$G,D$1,0)),")")</f>
        <v>(0.003)</v>
      </c>
      <c r="E38" s="3" t="str">
        <f>_xlfn.CONCAT("(",ABS(VLOOKUP($A38,Sheet2!$A:$G,E$1,0)),")")</f>
        <v>(0.003)</v>
      </c>
      <c r="F38" s="3" t="str">
        <f>_xlfn.CONCAT("(",ABS(VLOOKUP($A38,Sheet2!$A:$G,F$1,0)),")")</f>
        <v>(0.003)</v>
      </c>
      <c r="G38" s="3" t="str">
        <f>_xlfn.CONCAT("(",ABS(VLOOKUP($A38,Sheet2!$A:$G,G$1,0)),")")</f>
        <v>(0.003)</v>
      </c>
    </row>
    <row r="39" spans="1:7" x14ac:dyDescent="0.25">
      <c r="A39">
        <f t="shared" si="10"/>
        <v>52</v>
      </c>
      <c r="B39" t="s">
        <v>21</v>
      </c>
      <c r="D39" s="3">
        <f>VLOOKUP($A39,Sheet2!$A:$G,D$1,0)</f>
        <v>-8.0000000000000002E-3</v>
      </c>
      <c r="E39" s="3" t="str">
        <f>VLOOKUP($A39,Sheet2!$A:$G,E$1,0)</f>
        <v>-0.029**</v>
      </c>
      <c r="F39" s="3" t="str">
        <f>VLOOKUP($A39,Sheet2!$A:$G,F$1,0)</f>
        <v>-0.056***</v>
      </c>
      <c r="G39" s="3" t="str">
        <f>VLOOKUP($A39,Sheet2!$A:$G,G$1,0)</f>
        <v>-0.044***</v>
      </c>
    </row>
    <row r="40" spans="1:7" x14ac:dyDescent="0.25">
      <c r="A40">
        <f t="shared" si="11"/>
        <v>53</v>
      </c>
      <c r="D40" s="3" t="str">
        <f>_xlfn.CONCAT("(",ABS(VLOOKUP($A40,Sheet2!$A:$G,D$1,0)),")")</f>
        <v>(0.015)</v>
      </c>
      <c r="E40" s="3" t="str">
        <f>_xlfn.CONCAT("(",ABS(VLOOKUP($A40,Sheet2!$A:$G,E$1,0)),")")</f>
        <v>(0.013)</v>
      </c>
      <c r="F40" s="3" t="str">
        <f>_xlfn.CONCAT("(",ABS(VLOOKUP($A40,Sheet2!$A:$G,F$1,0)),")")</f>
        <v>(0.011)</v>
      </c>
      <c r="G40" s="3" t="str">
        <f>_xlfn.CONCAT("(",ABS(VLOOKUP($A40,Sheet2!$A:$G,G$1,0)),")")</f>
        <v>(0.011)</v>
      </c>
    </row>
    <row r="41" spans="1:7" x14ac:dyDescent="0.25">
      <c r="A41">
        <f t="shared" si="12"/>
        <v>55</v>
      </c>
      <c r="B41" t="s">
        <v>268</v>
      </c>
      <c r="D41" s="3" t="str">
        <f>VLOOKUP($A41,Sheet2!$A:$G,D$1,0)</f>
        <v>0.153***</v>
      </c>
      <c r="E41" s="3" t="str">
        <f>VLOOKUP($A41,Sheet2!$A:$G,E$1,0)</f>
        <v>0.152***</v>
      </c>
      <c r="F41" s="3" t="str">
        <f>VLOOKUP($A41,Sheet2!$A:$G,F$1,0)</f>
        <v>0.120***</v>
      </c>
      <c r="G41" s="3" t="str">
        <f>VLOOKUP($A41,Sheet2!$A:$G,G$1,0)</f>
        <v>0.112***</v>
      </c>
    </row>
    <row r="42" spans="1:7" x14ac:dyDescent="0.25">
      <c r="A42">
        <f t="shared" si="13"/>
        <v>56</v>
      </c>
      <c r="D42" s="3" t="str">
        <f>_xlfn.CONCAT("(",ABS(VLOOKUP($A42,Sheet2!$A:$G,D$1,0)),")")</f>
        <v>(0.005)</v>
      </c>
      <c r="E42" s="3" t="str">
        <f>_xlfn.CONCAT("(",ABS(VLOOKUP($A42,Sheet2!$A:$G,E$1,0)),")")</f>
        <v>(0.004)</v>
      </c>
      <c r="F42" s="3" t="str">
        <f>_xlfn.CONCAT("(",ABS(VLOOKUP($A42,Sheet2!$A:$G,F$1,0)),")")</f>
        <v>(0.004)</v>
      </c>
      <c r="G42" s="3" t="str">
        <f>_xlfn.CONCAT("(",ABS(VLOOKUP($A42,Sheet2!$A:$G,G$1,0)),")")</f>
        <v>(0.004)</v>
      </c>
    </row>
    <row r="43" spans="1:7" x14ac:dyDescent="0.25">
      <c r="A43">
        <f t="shared" si="14"/>
        <v>58</v>
      </c>
      <c r="B43" t="s">
        <v>272</v>
      </c>
      <c r="D43" s="3" t="str">
        <f>VLOOKUP($A43,Sheet2!$A:$G,D$1,0)</f>
        <v>0.065***</v>
      </c>
      <c r="E43" s="3" t="str">
        <f>VLOOKUP($A43,Sheet2!$A:$G,E$1,0)</f>
        <v>0.068***</v>
      </c>
      <c r="F43" s="3" t="str">
        <f>VLOOKUP($A43,Sheet2!$A:$G,F$1,0)</f>
        <v>0.055***</v>
      </c>
      <c r="G43" s="3" t="str">
        <f>VLOOKUP($A43,Sheet2!$A:$G,G$1,0)</f>
        <v>0.052***</v>
      </c>
    </row>
    <row r="44" spans="1:7" x14ac:dyDescent="0.25">
      <c r="A44">
        <f t="shared" si="15"/>
        <v>59</v>
      </c>
      <c r="D44" s="3" t="str">
        <f>_xlfn.CONCAT("(",ABS(VLOOKUP($A44,Sheet2!$A:$G,D$1,0)),")")</f>
        <v>(0.004)</v>
      </c>
      <c r="E44" s="3" t="str">
        <f>_xlfn.CONCAT("(",ABS(VLOOKUP($A44,Sheet2!$A:$G,E$1,0)),")")</f>
        <v>(0.004)</v>
      </c>
      <c r="F44" s="3" t="str">
        <f>_xlfn.CONCAT("(",ABS(VLOOKUP($A44,Sheet2!$A:$G,F$1,0)),")")</f>
        <v>(0.004)</v>
      </c>
      <c r="G44" s="3" t="str">
        <f>_xlfn.CONCAT("(",ABS(VLOOKUP($A44,Sheet2!$A:$G,G$1,0)),")")</f>
        <v>(0.003)</v>
      </c>
    </row>
    <row r="45" spans="1:7" x14ac:dyDescent="0.25">
      <c r="A45">
        <f t="shared" si="16"/>
        <v>61</v>
      </c>
      <c r="B45" t="s">
        <v>276</v>
      </c>
      <c r="D45" s="3" t="str">
        <f>VLOOKUP($A45,Sheet2!$A:$G,D$1,0)</f>
        <v>-0.028***</v>
      </c>
      <c r="E45" s="3" t="str">
        <f>VLOOKUP($A45,Sheet2!$A:$G,E$1,0)</f>
        <v>-0.054***</v>
      </c>
      <c r="F45" s="3" t="str">
        <f>VLOOKUP($A45,Sheet2!$A:$G,F$1,0)</f>
        <v>-0.055***</v>
      </c>
      <c r="G45" s="3" t="str">
        <f>VLOOKUP($A45,Sheet2!$A:$G,G$1,0)</f>
        <v>-0.054***</v>
      </c>
    </row>
    <row r="46" spans="1:7" x14ac:dyDescent="0.25">
      <c r="A46">
        <f t="shared" si="17"/>
        <v>62</v>
      </c>
      <c r="D46" s="3" t="str">
        <f>_xlfn.CONCAT("(",ABS(VLOOKUP($A46,Sheet2!$A:$G,D$1,0)),")")</f>
        <v>(0.008)</v>
      </c>
      <c r="E46" s="3" t="str">
        <f>_xlfn.CONCAT("(",ABS(VLOOKUP($A46,Sheet2!$A:$G,E$1,0)),")")</f>
        <v>(0.007)</v>
      </c>
      <c r="F46" s="3" t="str">
        <f>_xlfn.CONCAT("(",ABS(VLOOKUP($A46,Sheet2!$A:$G,F$1,0)),")")</f>
        <v>(0.006)</v>
      </c>
      <c r="G46" s="3" t="str">
        <f>_xlfn.CONCAT("(",ABS(VLOOKUP($A46,Sheet2!$A:$G,G$1,0)),")")</f>
        <v>(0.006)</v>
      </c>
    </row>
    <row r="47" spans="1:7" x14ac:dyDescent="0.25">
      <c r="A47">
        <f t="shared" ref="A47" si="22">A46+2</f>
        <v>64</v>
      </c>
      <c r="B47" t="s">
        <v>22</v>
      </c>
      <c r="D47" s="3"/>
      <c r="E47" s="3" t="str">
        <f>VLOOKUP($A47,Sheet2!$A:$G,E$1,0)</f>
        <v>0.042***</v>
      </c>
      <c r="F47" s="3" t="str">
        <f>VLOOKUP($A47,Sheet2!$A:$G,F$1,0)</f>
        <v>0.020***</v>
      </c>
      <c r="G47" s="3" t="str">
        <f>VLOOKUP($A47,Sheet2!$A:$G,G$1,0)</f>
        <v>0.020***</v>
      </c>
    </row>
    <row r="48" spans="1:7" x14ac:dyDescent="0.25">
      <c r="A48">
        <f t="shared" ref="A48" si="23">A47+1</f>
        <v>65</v>
      </c>
      <c r="D48" s="3"/>
      <c r="E48" s="3" t="str">
        <f>_xlfn.CONCAT("(",ABS(VLOOKUP($A48,Sheet2!$A:$G,E$1,0)),")")</f>
        <v>(0.008)</v>
      </c>
      <c r="F48" s="3" t="str">
        <f>_xlfn.CONCAT("(",ABS(VLOOKUP($A48,Sheet2!$A:$G,F$1,0)),")")</f>
        <v>(0.007)</v>
      </c>
      <c r="G48" s="3" t="str">
        <f>_xlfn.CONCAT("(",ABS(VLOOKUP($A48,Sheet2!$A:$G,G$1,0)),")")</f>
        <v>(0.007)</v>
      </c>
    </row>
    <row r="49" spans="1:7" x14ac:dyDescent="0.25">
      <c r="A49">
        <f t="shared" si="10"/>
        <v>67</v>
      </c>
      <c r="B49" t="s">
        <v>23</v>
      </c>
      <c r="E49" s="3" t="str">
        <f>VLOOKUP($A49,Sheet2!$A:$G,E$1,0)</f>
        <v>-0.057***</v>
      </c>
      <c r="F49" s="3" t="str">
        <f>VLOOKUP($A49,Sheet2!$A:$G,F$1,0)</f>
        <v>-0.067***</v>
      </c>
      <c r="G49" s="3" t="str">
        <f>VLOOKUP($A49,Sheet2!$A:$G,G$1,0)</f>
        <v>-0.061***</v>
      </c>
    </row>
    <row r="50" spans="1:7" x14ac:dyDescent="0.25">
      <c r="A50">
        <f t="shared" si="11"/>
        <v>68</v>
      </c>
      <c r="E50" s="3" t="str">
        <f>_xlfn.CONCAT("(",ABS(VLOOKUP($A50,Sheet2!$A:$G,E$1,0)),")")</f>
        <v>(0.016)</v>
      </c>
      <c r="F50" s="3" t="str">
        <f>_xlfn.CONCAT("(",ABS(VLOOKUP($A50,Sheet2!$A:$G,F$1,0)),")")</f>
        <v>(0.014)</v>
      </c>
      <c r="G50" s="3" t="str">
        <f>_xlfn.CONCAT("(",ABS(VLOOKUP($A50,Sheet2!$A:$G,G$1,0)),")")</f>
        <v>(0.014)</v>
      </c>
    </row>
    <row r="51" spans="1:7" x14ac:dyDescent="0.25">
      <c r="A51">
        <f t="shared" si="12"/>
        <v>70</v>
      </c>
      <c r="B51" t="s">
        <v>24</v>
      </c>
      <c r="E51" s="3" t="str">
        <f>VLOOKUP($A51,Sheet2!$A:$G,E$1,0)</f>
        <v>-0.138***</v>
      </c>
      <c r="F51" s="3" t="str">
        <f>VLOOKUP($A51,Sheet2!$A:$G,F$1,0)</f>
        <v>-0.177***</v>
      </c>
      <c r="G51" s="3" t="str">
        <f>VLOOKUP($A51,Sheet2!$A:$G,G$1,0)</f>
        <v>-0.184***</v>
      </c>
    </row>
    <row r="52" spans="1:7" x14ac:dyDescent="0.25">
      <c r="A52">
        <f t="shared" si="13"/>
        <v>71</v>
      </c>
      <c r="E52" s="3" t="str">
        <f>_xlfn.CONCAT("(",ABS(VLOOKUP($A52,Sheet2!$A:$G,E$1,0)),")")</f>
        <v>(0.006)</v>
      </c>
      <c r="F52" s="3" t="str">
        <f>_xlfn.CONCAT("(",ABS(VLOOKUP($A52,Sheet2!$A:$G,F$1,0)),")")</f>
        <v>(0.006)</v>
      </c>
      <c r="G52" s="3" t="str">
        <f>_xlfn.CONCAT("(",ABS(VLOOKUP($A52,Sheet2!$A:$G,G$1,0)),")")</f>
        <v>(0.005)</v>
      </c>
    </row>
    <row r="53" spans="1:7" x14ac:dyDescent="0.25">
      <c r="A53">
        <f t="shared" si="14"/>
        <v>73</v>
      </c>
      <c r="B53" t="s">
        <v>25</v>
      </c>
      <c r="E53" s="3" t="str">
        <f>VLOOKUP($A53,Sheet2!$A:$G,E$1,0)</f>
        <v>-0.071***</v>
      </c>
      <c r="F53" s="3" t="str">
        <f>VLOOKUP($A53,Sheet2!$A:$G,F$1,0)</f>
        <v>-0.111***</v>
      </c>
      <c r="G53" s="3" t="str">
        <f>VLOOKUP($A53,Sheet2!$A:$G,G$1,0)</f>
        <v>-0.137***</v>
      </c>
    </row>
    <row r="54" spans="1:7" x14ac:dyDescent="0.25">
      <c r="A54">
        <f t="shared" si="15"/>
        <v>74</v>
      </c>
      <c r="E54" s="3" t="str">
        <f>_xlfn.CONCAT("(",ABS(VLOOKUP($A54,Sheet2!$A:$G,E$1,0)),")")</f>
        <v>(0.007)</v>
      </c>
      <c r="F54" s="3" t="str">
        <f>_xlfn.CONCAT("(",ABS(VLOOKUP($A54,Sheet2!$A:$G,F$1,0)),")")</f>
        <v>(0.006)</v>
      </c>
      <c r="G54" s="3" t="str">
        <f>_xlfn.CONCAT("(",ABS(VLOOKUP($A54,Sheet2!$A:$G,G$1,0)),")")</f>
        <v>(0.006)</v>
      </c>
    </row>
    <row r="55" spans="1:7" x14ac:dyDescent="0.25">
      <c r="A55">
        <f t="shared" si="16"/>
        <v>76</v>
      </c>
      <c r="B55" t="s">
        <v>26</v>
      </c>
      <c r="E55" s="3" t="str">
        <f>VLOOKUP($A55,Sheet2!$A:$G,E$1,0)</f>
        <v>-0.118***</v>
      </c>
      <c r="F55" s="3" t="str">
        <f>VLOOKUP($A55,Sheet2!$A:$G,F$1,0)</f>
        <v>-0.115***</v>
      </c>
      <c r="G55" s="3" t="str">
        <f>VLOOKUP($A55,Sheet2!$A:$G,G$1,0)</f>
        <v>-0.128***</v>
      </c>
    </row>
    <row r="56" spans="1:7" x14ac:dyDescent="0.25">
      <c r="A56">
        <f t="shared" si="17"/>
        <v>77</v>
      </c>
      <c r="E56" s="3" t="str">
        <f>_xlfn.CONCAT("(",ABS(VLOOKUP($A56,Sheet2!$A:$G,E$1,0)),")")</f>
        <v>(0.005)</v>
      </c>
      <c r="F56" s="3" t="str">
        <f>_xlfn.CONCAT("(",ABS(VLOOKUP($A56,Sheet2!$A:$G,F$1,0)),")")</f>
        <v>(0.004)</v>
      </c>
      <c r="G56" s="3" t="str">
        <f>_xlfn.CONCAT("(",ABS(VLOOKUP($A56,Sheet2!$A:$G,G$1,0)),")")</f>
        <v>(0.004)</v>
      </c>
    </row>
    <row r="57" spans="1:7" x14ac:dyDescent="0.25">
      <c r="A57">
        <f t="shared" ref="A57" si="24">A56+2</f>
        <v>79</v>
      </c>
      <c r="B57" t="s">
        <v>27</v>
      </c>
      <c r="E57" s="3" t="str">
        <f>VLOOKUP($A57,Sheet2!$A:$G,E$1,0)</f>
        <v>-0.109***</v>
      </c>
      <c r="F57" s="3" t="str">
        <f>VLOOKUP($A57,Sheet2!$A:$G,F$1,0)</f>
        <v>-0.121***</v>
      </c>
      <c r="G57" s="3" t="str">
        <f>VLOOKUP($A57,Sheet2!$A:$G,G$1,0)</f>
        <v>-0.144***</v>
      </c>
    </row>
    <row r="58" spans="1:7" x14ac:dyDescent="0.25">
      <c r="A58">
        <f t="shared" ref="A58" si="25">A57+1</f>
        <v>80</v>
      </c>
      <c r="E58" s="3" t="str">
        <f>_xlfn.CONCAT("(",ABS(VLOOKUP($A58,Sheet2!$A:$G,E$1,0)),")")</f>
        <v>(0.01)</v>
      </c>
      <c r="F58" s="3" t="str">
        <f>_xlfn.CONCAT("(",ABS(VLOOKUP($A58,Sheet2!$A:$G,F$1,0)),")")</f>
        <v>(0.009)</v>
      </c>
      <c r="G58" s="3" t="str">
        <f>_xlfn.CONCAT("(",ABS(VLOOKUP($A58,Sheet2!$A:$G,G$1,0)),")")</f>
        <v>(0.009)</v>
      </c>
    </row>
    <row r="59" spans="1:7" x14ac:dyDescent="0.25">
      <c r="A59">
        <f t="shared" si="10"/>
        <v>82</v>
      </c>
      <c r="B59" t="s">
        <v>29</v>
      </c>
      <c r="E59" s="3" t="str">
        <f>VLOOKUP($A59,Sheet2!$A:$G,E$1,0)</f>
        <v>-0.141***</v>
      </c>
      <c r="F59" s="3" t="str">
        <f>VLOOKUP($A59,Sheet2!$A:$G,F$1,0)</f>
        <v>-0.128***</v>
      </c>
      <c r="G59" s="3" t="str">
        <f>VLOOKUP($A59,Sheet2!$A:$G,G$1,0)</f>
        <v>-0.109***</v>
      </c>
    </row>
    <row r="60" spans="1:7" x14ac:dyDescent="0.25">
      <c r="A60">
        <f t="shared" si="11"/>
        <v>83</v>
      </c>
      <c r="E60" s="3" t="str">
        <f>_xlfn.CONCAT("(",ABS(VLOOKUP($A60,Sheet2!$A:$G,E$1,0)),")")</f>
        <v>(0.015)</v>
      </c>
      <c r="F60" s="3" t="str">
        <f>_xlfn.CONCAT("(",ABS(VLOOKUP($A60,Sheet2!$A:$G,F$1,0)),")")</f>
        <v>(0.013)</v>
      </c>
      <c r="G60" s="3" t="str">
        <f>_xlfn.CONCAT("(",ABS(VLOOKUP($A60,Sheet2!$A:$G,G$1,0)),")")</f>
        <v>(0.013)</v>
      </c>
    </row>
    <row r="61" spans="1:7" x14ac:dyDescent="0.25">
      <c r="A61">
        <f t="shared" si="12"/>
        <v>85</v>
      </c>
      <c r="B61" t="s">
        <v>31</v>
      </c>
      <c r="E61" s="3" t="str">
        <f>VLOOKUP($A61,Sheet2!$A:$G,E$1,0)</f>
        <v>-0.101***</v>
      </c>
      <c r="F61" s="3" t="str">
        <f>VLOOKUP($A61,Sheet2!$A:$G,F$1,0)</f>
        <v>-0.066***</v>
      </c>
      <c r="G61" s="3" t="str">
        <f>VLOOKUP($A61,Sheet2!$A:$G,G$1,0)</f>
        <v>-0.059***</v>
      </c>
    </row>
    <row r="62" spans="1:7" x14ac:dyDescent="0.25">
      <c r="A62">
        <f t="shared" si="13"/>
        <v>86</v>
      </c>
      <c r="E62" s="3" t="str">
        <f>_xlfn.CONCAT("(",ABS(VLOOKUP($A62,Sheet2!$A:$G,E$1,0)),")")</f>
        <v>(0.007)</v>
      </c>
      <c r="F62" s="3" t="str">
        <f>_xlfn.CONCAT("(",ABS(VLOOKUP($A62,Sheet2!$A:$G,F$1,0)),")")</f>
        <v>(0.007)</v>
      </c>
      <c r="G62" s="3" t="str">
        <f>_xlfn.CONCAT("(",ABS(VLOOKUP($A62,Sheet2!$A:$G,G$1,0)),")")</f>
        <v>(0.006)</v>
      </c>
    </row>
    <row r="63" spans="1:7" x14ac:dyDescent="0.25">
      <c r="A63">
        <f t="shared" si="14"/>
        <v>88</v>
      </c>
      <c r="B63" t="s">
        <v>298</v>
      </c>
      <c r="E63" s="3">
        <f>VLOOKUP($A63,Sheet2!$A:$G,E$1,0)</f>
        <v>-1.2E-2</v>
      </c>
      <c r="F63" s="3" t="str">
        <f>VLOOKUP($A63,Sheet2!$A:$G,F$1,0)</f>
        <v>-0.044***</v>
      </c>
      <c r="G63" s="3">
        <f>VLOOKUP($A63,Sheet2!$A:$G,G$1,0)</f>
        <v>4.0000000000000003E-5</v>
      </c>
    </row>
    <row r="64" spans="1:7" x14ac:dyDescent="0.25">
      <c r="A64">
        <f t="shared" si="15"/>
        <v>89</v>
      </c>
      <c r="E64" s="3" t="str">
        <f>_xlfn.CONCAT("(",ABS(VLOOKUP($A64,Sheet2!$A:$G,E$1,0)),")")</f>
        <v>(0.016)</v>
      </c>
      <c r="F64" s="3" t="str">
        <f>_xlfn.CONCAT("(",ABS(VLOOKUP($A64,Sheet2!$A:$G,F$1,0)),")")</f>
        <v>(0.014)</v>
      </c>
      <c r="G64" s="3" t="str">
        <f>_xlfn.CONCAT("(",ABS(VLOOKUP($A64,Sheet2!$A:$G,G$1,0)),")")</f>
        <v>(0.014)</v>
      </c>
    </row>
    <row r="65" spans="1:7" x14ac:dyDescent="0.25">
      <c r="A65">
        <f t="shared" si="16"/>
        <v>91</v>
      </c>
      <c r="B65" t="s">
        <v>299</v>
      </c>
      <c r="E65" s="3" t="str">
        <f>VLOOKUP($A65,Sheet2!$A:$G,E$1,0)</f>
        <v>-0.042***</v>
      </c>
      <c r="F65" s="3" t="str">
        <f>VLOOKUP($A65,Sheet2!$A:$G,F$1,0)</f>
        <v>-0.095***</v>
      </c>
      <c r="G65" s="3" t="str">
        <f>VLOOKUP($A65,Sheet2!$A:$G,G$1,0)</f>
        <v>-0.081***</v>
      </c>
    </row>
    <row r="66" spans="1:7" x14ac:dyDescent="0.25">
      <c r="A66">
        <f t="shared" si="17"/>
        <v>92</v>
      </c>
      <c r="E66" s="3" t="str">
        <f>_xlfn.CONCAT("(",ABS(VLOOKUP($A66,Sheet2!$A:$G,E$1,0)),")")</f>
        <v>(0.01)</v>
      </c>
      <c r="F66" s="3" t="str">
        <f>_xlfn.CONCAT("(",ABS(VLOOKUP($A66,Sheet2!$A:$G,F$1,0)),")")</f>
        <v>(0.009)</v>
      </c>
      <c r="G66" s="3" t="str">
        <f>_xlfn.CONCAT("(",ABS(VLOOKUP($A66,Sheet2!$A:$G,G$1,0)),")")</f>
        <v>(0.009)</v>
      </c>
    </row>
    <row r="67" spans="1:7" x14ac:dyDescent="0.25">
      <c r="A67">
        <f t="shared" ref="A67" si="26">A66+2</f>
        <v>94</v>
      </c>
      <c r="B67" t="s">
        <v>303</v>
      </c>
      <c r="E67" s="3" t="str">
        <f>VLOOKUP($A67,Sheet2!$A:$G,E$1,0)</f>
        <v>-0.084***</v>
      </c>
      <c r="F67" s="3" t="str">
        <f>VLOOKUP($A67,Sheet2!$A:$G,F$1,0)</f>
        <v>-0.063***</v>
      </c>
      <c r="G67" s="3" t="str">
        <f>VLOOKUP($A67,Sheet2!$A:$G,G$1,0)</f>
        <v>-0.084***</v>
      </c>
    </row>
    <row r="68" spans="1:7" x14ac:dyDescent="0.25">
      <c r="A68">
        <f t="shared" ref="A68" si="27">A67+1</f>
        <v>95</v>
      </c>
      <c r="E68" s="3" t="str">
        <f>_xlfn.CONCAT("(",ABS(VLOOKUP($A68,Sheet2!$A:$G,E$1,0)),")")</f>
        <v>(0.005)</v>
      </c>
      <c r="F68" s="3" t="str">
        <f>_xlfn.CONCAT("(",ABS(VLOOKUP($A68,Sheet2!$A:$G,F$1,0)),")")</f>
        <v>(0.005)</v>
      </c>
      <c r="G68" s="3" t="str">
        <f>_xlfn.CONCAT("(",ABS(VLOOKUP($A68,Sheet2!$A:$G,G$1,0)),")")</f>
        <v>(0.004)</v>
      </c>
    </row>
    <row r="69" spans="1:7" x14ac:dyDescent="0.25">
      <c r="A69">
        <f t="shared" si="10"/>
        <v>97</v>
      </c>
      <c r="B69" t="s">
        <v>306</v>
      </c>
      <c r="E69" s="3" t="str">
        <f>VLOOKUP($A69,Sheet2!$A:$G,E$1,0)</f>
        <v>-0.113***</v>
      </c>
      <c r="F69" s="3" t="str">
        <f>VLOOKUP($A69,Sheet2!$A:$G,F$1,0)</f>
        <v>-0.141***</v>
      </c>
      <c r="G69" s="3" t="str">
        <f>VLOOKUP($A69,Sheet2!$A:$G,G$1,0)</f>
        <v>-0.125***</v>
      </c>
    </row>
    <row r="70" spans="1:7" x14ac:dyDescent="0.25">
      <c r="A70">
        <f t="shared" si="11"/>
        <v>98</v>
      </c>
      <c r="E70" s="3" t="str">
        <f>_xlfn.CONCAT("(",ABS(VLOOKUP($A70,Sheet2!$A:$G,E$1,0)),")")</f>
        <v>(0.006)</v>
      </c>
      <c r="F70" s="3" t="str">
        <f>_xlfn.CONCAT("(",ABS(VLOOKUP($A70,Sheet2!$A:$G,F$1,0)),")")</f>
        <v>(0.005)</v>
      </c>
      <c r="G70" s="3" t="str">
        <f>_xlfn.CONCAT("(",ABS(VLOOKUP($A70,Sheet2!$A:$G,G$1,0)),")")</f>
        <v>(0.005)</v>
      </c>
    </row>
    <row r="71" spans="1:7" x14ac:dyDescent="0.25">
      <c r="A71">
        <f t="shared" si="12"/>
        <v>100</v>
      </c>
      <c r="B71" t="s">
        <v>309</v>
      </c>
      <c r="E71" s="3" t="str">
        <f>VLOOKUP($A71,Sheet2!$A:$G,E$1,0)</f>
        <v>0.047***</v>
      </c>
      <c r="F71" s="3" t="str">
        <f>VLOOKUP($A71,Sheet2!$A:$G,F$1,0)</f>
        <v>-0.046***</v>
      </c>
      <c r="G71" s="3">
        <f>VLOOKUP($A71,Sheet2!$A:$G,G$1,0)</f>
        <v>-8.9999999999999993E-3</v>
      </c>
    </row>
    <row r="72" spans="1:7" x14ac:dyDescent="0.25">
      <c r="A72">
        <f t="shared" si="13"/>
        <v>101</v>
      </c>
      <c r="E72" s="3" t="str">
        <f>_xlfn.CONCAT("(",ABS(VLOOKUP($A72,Sheet2!$A:$G,E$1,0)),")")</f>
        <v>(0.01)</v>
      </c>
      <c r="F72" s="3" t="str">
        <f>_xlfn.CONCAT("(",ABS(VLOOKUP($A72,Sheet2!$A:$G,F$1,0)),")")</f>
        <v>(0.009)</v>
      </c>
      <c r="G72" s="3" t="str">
        <f>_xlfn.CONCAT("(",ABS(VLOOKUP($A72,Sheet2!$A:$G,G$1,0)),")")</f>
        <v>(0.008)</v>
      </c>
    </row>
    <row r="73" spans="1:7" x14ac:dyDescent="0.25">
      <c r="A73">
        <f t="shared" si="14"/>
        <v>103</v>
      </c>
      <c r="B73" t="s">
        <v>312</v>
      </c>
      <c r="E73" s="3" t="str">
        <f>VLOOKUP($A73,Sheet2!$A:$G,E$1,0)</f>
        <v>0.155***</v>
      </c>
      <c r="F73" s="3" t="str">
        <f>VLOOKUP($A73,Sheet2!$A:$G,F$1,0)</f>
        <v>0.056***</v>
      </c>
      <c r="G73" s="3">
        <f>VLOOKUP($A73,Sheet2!$A:$G,G$1,0)</f>
        <v>4.0000000000000002E-4</v>
      </c>
    </row>
    <row r="74" spans="1:7" x14ac:dyDescent="0.25">
      <c r="A74">
        <f t="shared" si="15"/>
        <v>104</v>
      </c>
      <c r="E74" s="3" t="str">
        <f>_xlfn.CONCAT("(",ABS(VLOOKUP($A74,Sheet2!$A:$G,E$1,0)),")")</f>
        <v>(0.007)</v>
      </c>
      <c r="F74" s="3" t="str">
        <f>_xlfn.CONCAT("(",ABS(VLOOKUP($A74,Sheet2!$A:$G,F$1,0)),")")</f>
        <v>(0.007)</v>
      </c>
      <c r="G74" s="3" t="str">
        <f>_xlfn.CONCAT("(",ABS(VLOOKUP($A74,Sheet2!$A:$G,G$1,0)),")")</f>
        <v>(0.007)</v>
      </c>
    </row>
    <row r="75" spans="1:7" x14ac:dyDescent="0.25">
      <c r="A75">
        <f t="shared" si="16"/>
        <v>106</v>
      </c>
      <c r="B75" t="s">
        <v>315</v>
      </c>
      <c r="E75" s="3" t="str">
        <f>VLOOKUP($A75,Sheet2!$A:$G,E$1,0)</f>
        <v>0.595***</v>
      </c>
      <c r="F75" s="3" t="str">
        <f>VLOOKUP($A75,Sheet2!$A:$G,F$1,0)</f>
        <v>0.513***</v>
      </c>
      <c r="G75" s="3" t="str">
        <f>VLOOKUP($A75,Sheet2!$A:$G,G$1,0)</f>
        <v>0.229***</v>
      </c>
    </row>
    <row r="76" spans="1:7" x14ac:dyDescent="0.25">
      <c r="A76">
        <f t="shared" si="17"/>
        <v>107</v>
      </c>
      <c r="E76" s="3" t="str">
        <f>_xlfn.CONCAT("(",ABS(VLOOKUP($A76,Sheet2!$A:$G,E$1,0)),")")</f>
        <v>(0.012)</v>
      </c>
      <c r="F76" s="3" t="str">
        <f>_xlfn.CONCAT("(",ABS(VLOOKUP($A76,Sheet2!$A:$G,F$1,0)),")")</f>
        <v>(0.01)</v>
      </c>
      <c r="G76" s="3" t="str">
        <f>_xlfn.CONCAT("(",ABS(VLOOKUP($A76,Sheet2!$A:$G,G$1,0)),")")</f>
        <v>(0.011)</v>
      </c>
    </row>
    <row r="77" spans="1:7" x14ac:dyDescent="0.25">
      <c r="A77">
        <f t="shared" ref="A77" si="28">A76+2</f>
        <v>109</v>
      </c>
      <c r="B77" t="s">
        <v>167</v>
      </c>
      <c r="E77" s="3" t="str">
        <f>VLOOKUP($A77,Sheet2!$A:$G,E$1,0)</f>
        <v>0.356***</v>
      </c>
      <c r="F77" s="3" t="str">
        <f>VLOOKUP($A77,Sheet2!$A:$G,F$1,0)</f>
        <v>0.350***</v>
      </c>
      <c r="G77" s="3" t="str">
        <f>VLOOKUP($A77,Sheet2!$A:$G,G$1,0)</f>
        <v>0.395***</v>
      </c>
    </row>
    <row r="78" spans="1:7" x14ac:dyDescent="0.25">
      <c r="A78">
        <f t="shared" ref="A78" si="29">A77+1</f>
        <v>110</v>
      </c>
      <c r="E78" s="3" t="str">
        <f>_xlfn.CONCAT("(",ABS(VLOOKUP($A78,Sheet2!$A:$G,E$1,0)),")")</f>
        <v>(0.008)</v>
      </c>
      <c r="F78" s="3" t="str">
        <f>_xlfn.CONCAT("(",ABS(VLOOKUP($A78,Sheet2!$A:$G,F$1,0)),")")</f>
        <v>(0.007)</v>
      </c>
      <c r="G78" s="3" t="str">
        <f>_xlfn.CONCAT("(",ABS(VLOOKUP($A78,Sheet2!$A:$G,G$1,0)),")")</f>
        <v>(0.007)</v>
      </c>
    </row>
    <row r="79" spans="1:7" x14ac:dyDescent="0.25">
      <c r="A79">
        <f t="shared" si="10"/>
        <v>112</v>
      </c>
      <c r="B79" t="s">
        <v>168</v>
      </c>
      <c r="E79" s="3" t="str">
        <f>VLOOKUP($A79,Sheet2!$A:$G,E$1,0)</f>
        <v>0.612***</v>
      </c>
      <c r="F79" s="3" t="str">
        <f>VLOOKUP($A79,Sheet2!$A:$G,F$1,0)</f>
        <v>0.590***</v>
      </c>
      <c r="G79" s="3" t="str">
        <f>VLOOKUP($A79,Sheet2!$A:$G,G$1,0)</f>
        <v>0.633***</v>
      </c>
    </row>
    <row r="80" spans="1:7" x14ac:dyDescent="0.25">
      <c r="A80">
        <f t="shared" si="11"/>
        <v>113</v>
      </c>
      <c r="E80" s="3" t="str">
        <f>_xlfn.CONCAT("(",ABS(VLOOKUP($A80,Sheet2!$A:$G,E$1,0)),")")</f>
        <v>(0.009)</v>
      </c>
      <c r="F80" s="3" t="str">
        <f>_xlfn.CONCAT("(",ABS(VLOOKUP($A80,Sheet2!$A:$G,F$1,0)),")")</f>
        <v>(0.008)</v>
      </c>
      <c r="G80" s="3" t="str">
        <f>_xlfn.CONCAT("(",ABS(VLOOKUP($A80,Sheet2!$A:$G,G$1,0)),")")</f>
        <v>(0.008)</v>
      </c>
    </row>
    <row r="81" spans="1:7" x14ac:dyDescent="0.25">
      <c r="A81">
        <f t="shared" si="12"/>
        <v>115</v>
      </c>
      <c r="B81" t="s">
        <v>169</v>
      </c>
      <c r="E81" s="3" t="str">
        <f>VLOOKUP($A81,Sheet2!$A:$G,E$1,0)</f>
        <v>0.600***</v>
      </c>
      <c r="F81" s="3" t="str">
        <f>VLOOKUP($A81,Sheet2!$A:$G,F$1,0)</f>
        <v>0.587***</v>
      </c>
      <c r="G81" s="3" t="str">
        <f>VLOOKUP($A81,Sheet2!$A:$G,G$1,0)</f>
        <v>0.632***</v>
      </c>
    </row>
    <row r="82" spans="1:7" x14ac:dyDescent="0.25">
      <c r="A82">
        <f t="shared" si="13"/>
        <v>116</v>
      </c>
      <c r="E82" s="3" t="str">
        <f>_xlfn.CONCAT("(",ABS(VLOOKUP($A82,Sheet2!$A:$G,E$1,0)),")")</f>
        <v>(0.011)</v>
      </c>
      <c r="F82" s="3" t="str">
        <f>_xlfn.CONCAT("(",ABS(VLOOKUP($A82,Sheet2!$A:$G,F$1,0)),")")</f>
        <v>(0.01)</v>
      </c>
      <c r="G82" s="3" t="str">
        <f>_xlfn.CONCAT("(",ABS(VLOOKUP($A82,Sheet2!$A:$G,G$1,0)),")")</f>
        <v>(0.009)</v>
      </c>
    </row>
    <row r="83" spans="1:7" x14ac:dyDescent="0.25">
      <c r="A83">
        <f t="shared" si="14"/>
        <v>118</v>
      </c>
      <c r="B83" t="s">
        <v>170</v>
      </c>
      <c r="E83" s="3" t="str">
        <f>VLOOKUP($A83,Sheet2!$A:$G,E$1,0)</f>
        <v>0.623***</v>
      </c>
      <c r="F83" s="3" t="str">
        <f>VLOOKUP($A83,Sheet2!$A:$G,F$1,0)</f>
        <v>0.615***</v>
      </c>
      <c r="G83" s="3" t="str">
        <f>VLOOKUP($A83,Sheet2!$A:$G,G$1,0)</f>
        <v>0.657***</v>
      </c>
    </row>
    <row r="84" spans="1:7" x14ac:dyDescent="0.25">
      <c r="A84">
        <f t="shared" si="15"/>
        <v>119</v>
      </c>
      <c r="E84" s="3" t="str">
        <f>_xlfn.CONCAT("(",ABS(VLOOKUP($A84,Sheet2!$A:$G,E$1,0)),")")</f>
        <v>(0.01)</v>
      </c>
      <c r="F84" s="3" t="str">
        <f>_xlfn.CONCAT("(",ABS(VLOOKUP($A84,Sheet2!$A:$G,F$1,0)),")")</f>
        <v>(0.009)</v>
      </c>
      <c r="G84" s="3" t="str">
        <f>_xlfn.CONCAT("(",ABS(VLOOKUP($A84,Sheet2!$A:$G,G$1,0)),")")</f>
        <v>(0.009)</v>
      </c>
    </row>
    <row r="85" spans="1:7" x14ac:dyDescent="0.25">
      <c r="A85">
        <f t="shared" si="16"/>
        <v>121</v>
      </c>
      <c r="B85" t="s">
        <v>171</v>
      </c>
      <c r="E85" s="3" t="str">
        <f>VLOOKUP($A85,Sheet2!$A:$G,E$1,0)</f>
        <v>0.532***</v>
      </c>
      <c r="F85" s="3" t="str">
        <f>VLOOKUP($A85,Sheet2!$A:$G,F$1,0)</f>
        <v>0.530***</v>
      </c>
      <c r="G85" s="3" t="str">
        <f>VLOOKUP($A85,Sheet2!$A:$G,G$1,0)</f>
        <v>0.581***</v>
      </c>
    </row>
    <row r="86" spans="1:7" x14ac:dyDescent="0.25">
      <c r="A86">
        <f t="shared" si="17"/>
        <v>122</v>
      </c>
      <c r="E86" s="3" t="str">
        <f>_xlfn.CONCAT("(",ABS(VLOOKUP($A86,Sheet2!$A:$G,E$1,0)),")")</f>
        <v>(0.012)</v>
      </c>
      <c r="F86" s="3" t="str">
        <f>_xlfn.CONCAT("(",ABS(VLOOKUP($A86,Sheet2!$A:$G,F$1,0)),")")</f>
        <v>(0.011)</v>
      </c>
      <c r="G86" s="3" t="str">
        <f>_xlfn.CONCAT("(",ABS(VLOOKUP($A86,Sheet2!$A:$G,G$1,0)),")")</f>
        <v>(0.011)</v>
      </c>
    </row>
    <row r="87" spans="1:7" x14ac:dyDescent="0.25">
      <c r="A87">
        <f t="shared" ref="A87" si="30">A86+2</f>
        <v>124</v>
      </c>
      <c r="B87" t="s">
        <v>50</v>
      </c>
      <c r="E87" s="3" t="str">
        <f>VLOOKUP($A87,Sheet2!$A:$G,E$1,0)</f>
        <v>-0.0002***</v>
      </c>
      <c r="F87" s="3" t="str">
        <f>VLOOKUP($A87,Sheet2!$A:$G,F$1,0)</f>
        <v>0.0001***</v>
      </c>
      <c r="G87" s="3">
        <f>VLOOKUP($A87,Sheet2!$A:$G,G$1,0)</f>
        <v>1.0000000000000001E-5</v>
      </c>
    </row>
    <row r="88" spans="1:7" x14ac:dyDescent="0.25">
      <c r="A88">
        <f t="shared" ref="A88" si="31">A87+1</f>
        <v>125</v>
      </c>
      <c r="E88" s="3" t="str">
        <f>_xlfn.CONCAT("(",ABS(VLOOKUP($A88,Sheet2!$A:$G,E$1,0)),")")</f>
        <v>(0.00003)</v>
      </c>
      <c r="F88" s="3" t="str">
        <f>_xlfn.CONCAT("(",ABS(VLOOKUP($A88,Sheet2!$A:$G,F$1,0)),")")</f>
        <v>(0.00003)</v>
      </c>
      <c r="G88" s="3" t="str">
        <f>_xlfn.CONCAT("(",ABS(VLOOKUP($A88,Sheet2!$A:$G,G$1,0)),")")</f>
        <v>(0.00003)</v>
      </c>
    </row>
    <row r="89" spans="1:7" x14ac:dyDescent="0.25">
      <c r="A89">
        <f t="shared" ref="A89:A99" si="32">A88+2</f>
        <v>127</v>
      </c>
      <c r="B89" t="s">
        <v>52</v>
      </c>
      <c r="E89" s="3" t="str">
        <f>VLOOKUP($A89,Sheet2!$A:$G,E$1,0)</f>
        <v>-0.011***</v>
      </c>
      <c r="F89" s="3">
        <f>VLOOKUP($A89,Sheet2!$A:$G,F$1,0)</f>
        <v>-2E-3</v>
      </c>
      <c r="G89" s="3">
        <f>VLOOKUP($A89,Sheet2!$A:$G,G$1,0)</f>
        <v>3.0000000000000001E-3</v>
      </c>
    </row>
    <row r="90" spans="1:7" x14ac:dyDescent="0.25">
      <c r="A90">
        <f t="shared" ref="A90:A100" si="33">A89+1</f>
        <v>128</v>
      </c>
      <c r="E90" s="3" t="str">
        <f>_xlfn.CONCAT("(",ABS(VLOOKUP($A90,Sheet2!$A:$G,E$1,0)),")")</f>
        <v>(0.003)</v>
      </c>
      <c r="F90" s="3" t="str">
        <f>_xlfn.CONCAT("(",ABS(VLOOKUP($A90,Sheet2!$A:$G,F$1,0)),")")</f>
        <v>(0.003)</v>
      </c>
      <c r="G90" s="3" t="str">
        <f>_xlfn.CONCAT("(",ABS(VLOOKUP($A90,Sheet2!$A:$G,G$1,0)),")")</f>
        <v>(0.003)</v>
      </c>
    </row>
    <row r="91" spans="1:7" x14ac:dyDescent="0.25">
      <c r="A91">
        <f t="shared" ref="A91:A101" si="34">A90+2</f>
        <v>130</v>
      </c>
      <c r="B91" t="s">
        <v>51</v>
      </c>
      <c r="E91" s="3" t="str">
        <f>VLOOKUP($A91,Sheet2!$A:$G,E$1,0)</f>
        <v>0.022***</v>
      </c>
      <c r="F91" s="3" t="str">
        <f>VLOOKUP($A91,Sheet2!$A:$G,F$1,0)</f>
        <v>0.017***</v>
      </c>
      <c r="G91" s="3" t="str">
        <f>VLOOKUP($A91,Sheet2!$A:$G,G$1,0)</f>
        <v>0.013***</v>
      </c>
    </row>
    <row r="92" spans="1:7" x14ac:dyDescent="0.25">
      <c r="A92">
        <f t="shared" ref="A92:A102" si="35">A91+1</f>
        <v>131</v>
      </c>
      <c r="E92" s="3" t="str">
        <f>_xlfn.CONCAT("(",ABS(VLOOKUP($A92,Sheet2!$A:$G,E$1,0)),")")</f>
        <v>(0.001)</v>
      </c>
      <c r="F92" s="3" t="str">
        <f>_xlfn.CONCAT("(",ABS(VLOOKUP($A92,Sheet2!$A:$G,F$1,0)),")")</f>
        <v>(0.001)</v>
      </c>
      <c r="G92" s="3" t="str">
        <f>_xlfn.CONCAT("(",ABS(VLOOKUP($A92,Sheet2!$A:$G,G$1,0)),")")</f>
        <v>(0.001)</v>
      </c>
    </row>
    <row r="93" spans="1:7" x14ac:dyDescent="0.25">
      <c r="A93">
        <f t="shared" ref="A93:A103" si="36">A92+2</f>
        <v>133</v>
      </c>
      <c r="B93" t="s">
        <v>165</v>
      </c>
      <c r="E93" s="3"/>
      <c r="F93" s="3" t="str">
        <f>VLOOKUP($A93,Sheet2!$A:$G,F$1,0)</f>
        <v>-0.010***</v>
      </c>
      <c r="G93" s="3" t="str">
        <f>VLOOKUP($A93,Sheet2!$A:$G,G$1,0)</f>
        <v>-0.007***</v>
      </c>
    </row>
    <row r="94" spans="1:7" x14ac:dyDescent="0.25">
      <c r="A94">
        <f t="shared" ref="A94:A104" si="37">A93+1</f>
        <v>134</v>
      </c>
      <c r="E94" s="3"/>
      <c r="F94" s="3" t="str">
        <f>_xlfn.CONCAT("(",ABS(VLOOKUP($A94,Sheet2!$A:$G,F$1,0)),")")</f>
        <v>(0.001)</v>
      </c>
      <c r="G94" s="3" t="str">
        <f>_xlfn.CONCAT("(",ABS(VLOOKUP($A94,Sheet2!$A:$G,G$1,0)),")")</f>
        <v>(0.001)</v>
      </c>
    </row>
    <row r="95" spans="1:7" x14ac:dyDescent="0.25">
      <c r="A95">
        <f t="shared" ref="A95:A119" si="38">A94+2</f>
        <v>136</v>
      </c>
      <c r="B95" t="s">
        <v>39</v>
      </c>
      <c r="F95" s="3" t="str">
        <f>VLOOKUP($A95,Sheet2!$A:$G,F$1,0)</f>
        <v>-0.026***</v>
      </c>
      <c r="G95" s="3" t="str">
        <f>VLOOKUP($A95,Sheet2!$A:$G,G$1,0)</f>
        <v>-0.040***</v>
      </c>
    </row>
    <row r="96" spans="1:7" x14ac:dyDescent="0.25">
      <c r="A96">
        <f t="shared" ref="A96:A120" si="39">A95+1</f>
        <v>137</v>
      </c>
      <c r="F96" s="3" t="str">
        <f>_xlfn.CONCAT("(",ABS(VLOOKUP($A96,Sheet2!$A:$G,F$1,0)),")")</f>
        <v>(0.004)</v>
      </c>
      <c r="G96" s="3" t="str">
        <f>_xlfn.CONCAT("(",ABS(VLOOKUP($A96,Sheet2!$A:$G,G$1,0)),")")</f>
        <v>(0.004)</v>
      </c>
    </row>
    <row r="97" spans="1:7" x14ac:dyDescent="0.25">
      <c r="A97">
        <f t="shared" ref="A97" si="40">A96+2</f>
        <v>139</v>
      </c>
      <c r="B97" t="s">
        <v>40</v>
      </c>
      <c r="F97" s="3" t="str">
        <f>VLOOKUP($A97,Sheet2!$A:$G,F$1,0)</f>
        <v>-0.007***</v>
      </c>
      <c r="G97" s="3" t="str">
        <f>VLOOKUP($A97,Sheet2!$A:$G,G$1,0)</f>
        <v>-0.009***</v>
      </c>
    </row>
    <row r="98" spans="1:7" x14ac:dyDescent="0.25">
      <c r="A98">
        <f t="shared" ref="A98" si="41">A97+1</f>
        <v>140</v>
      </c>
      <c r="F98" s="3" t="str">
        <f>_xlfn.CONCAT("(",ABS(VLOOKUP($A98,Sheet2!$A:$G,F$1,0)),")")</f>
        <v>(0.001)</v>
      </c>
      <c r="G98" s="3" t="str">
        <f>_xlfn.CONCAT("(",ABS(VLOOKUP($A98,Sheet2!$A:$G,G$1,0)),")")</f>
        <v>(0.001)</v>
      </c>
    </row>
    <row r="99" spans="1:7" x14ac:dyDescent="0.25">
      <c r="A99">
        <f t="shared" si="32"/>
        <v>142</v>
      </c>
      <c r="B99" t="s">
        <v>41</v>
      </c>
      <c r="F99" s="3" t="str">
        <f>VLOOKUP($A99,Sheet2!$A:$G,F$1,0)</f>
        <v>-0.006***</v>
      </c>
      <c r="G99" s="3" t="str">
        <f>VLOOKUP($A99,Sheet2!$A:$G,G$1,0)</f>
        <v>-0.006***</v>
      </c>
    </row>
    <row r="100" spans="1:7" x14ac:dyDescent="0.25">
      <c r="A100">
        <f t="shared" si="33"/>
        <v>143</v>
      </c>
      <c r="F100" s="3" t="str">
        <f>_xlfn.CONCAT("(",ABS(VLOOKUP($A100,Sheet2!$A:$G,F$1,0)),")")</f>
        <v>(0.001)</v>
      </c>
      <c r="G100" s="3" t="str">
        <f>_xlfn.CONCAT("(",ABS(VLOOKUP($A100,Sheet2!$A:$G,G$1,0)),")")</f>
        <v>(0.0005)</v>
      </c>
    </row>
    <row r="101" spans="1:7" x14ac:dyDescent="0.25">
      <c r="A101">
        <f t="shared" si="34"/>
        <v>145</v>
      </c>
      <c r="B101" t="s">
        <v>174</v>
      </c>
      <c r="F101" s="3" t="str">
        <f>VLOOKUP($A101,Sheet2!$A:$G,F$1,0)</f>
        <v>-0.001*</v>
      </c>
      <c r="G101" s="3" t="str">
        <f>VLOOKUP($A101,Sheet2!$A:$G,G$1,0)</f>
        <v>-0.001***</v>
      </c>
    </row>
    <row r="102" spans="1:7" x14ac:dyDescent="0.25">
      <c r="A102">
        <f t="shared" si="35"/>
        <v>146</v>
      </c>
      <c r="F102" s="3" t="str">
        <f>_xlfn.CONCAT("(",ABS(VLOOKUP($A102,Sheet2!$A:$G,F$1,0)),")")</f>
        <v>(0.0003)</v>
      </c>
      <c r="G102" s="3" t="str">
        <f>_xlfn.CONCAT("(",ABS(VLOOKUP($A102,Sheet2!$A:$G,G$1,0)),")")</f>
        <v>(0.0003)</v>
      </c>
    </row>
    <row r="103" spans="1:7" x14ac:dyDescent="0.25">
      <c r="A103">
        <f t="shared" si="36"/>
        <v>148</v>
      </c>
      <c r="B103" t="s">
        <v>175</v>
      </c>
      <c r="F103" s="3" t="str">
        <f>VLOOKUP($A103,Sheet2!$A:$G,F$1,0)</f>
        <v>0.027***</v>
      </c>
      <c r="G103" s="3" t="str">
        <f>VLOOKUP($A103,Sheet2!$A:$G,G$1,0)</f>
        <v>0.021***</v>
      </c>
    </row>
    <row r="104" spans="1:7" x14ac:dyDescent="0.25">
      <c r="A104">
        <f t="shared" si="37"/>
        <v>149</v>
      </c>
      <c r="F104" s="3" t="str">
        <f>_xlfn.CONCAT("(",ABS(VLOOKUP($A104,Sheet2!$A:$G,F$1,0)),")")</f>
        <v>(0.001)</v>
      </c>
      <c r="G104" s="3" t="str">
        <f>_xlfn.CONCAT("(",ABS(VLOOKUP($A104,Sheet2!$A:$G,G$1,0)),")")</f>
        <v>(0.001)</v>
      </c>
    </row>
    <row r="105" spans="1:7" x14ac:dyDescent="0.25">
      <c r="A105">
        <f t="shared" si="38"/>
        <v>151</v>
      </c>
      <c r="B105" t="s">
        <v>176</v>
      </c>
      <c r="F105" s="3" t="str">
        <f>VLOOKUP($A105,Sheet2!$A:$G,F$1,0)</f>
        <v>0.012***</v>
      </c>
      <c r="G105" s="3" t="str">
        <f>VLOOKUP($A105,Sheet2!$A:$G,G$1,0)</f>
        <v>0.007***</v>
      </c>
    </row>
    <row r="106" spans="1:7" x14ac:dyDescent="0.25">
      <c r="A106">
        <f t="shared" si="39"/>
        <v>152</v>
      </c>
      <c r="F106" s="3" t="str">
        <f>_xlfn.CONCAT("(",ABS(VLOOKUP($A106,Sheet2!$A:$G,F$1,0)),")")</f>
        <v>(0.001)</v>
      </c>
      <c r="G106" s="3" t="str">
        <f>_xlfn.CONCAT("(",ABS(VLOOKUP($A106,Sheet2!$A:$G,G$1,0)),")")</f>
        <v>(0.001)</v>
      </c>
    </row>
    <row r="107" spans="1:7" x14ac:dyDescent="0.25">
      <c r="A107">
        <f t="shared" si="38"/>
        <v>154</v>
      </c>
      <c r="B107" t="s">
        <v>53</v>
      </c>
      <c r="F107" s="3" t="str">
        <f>VLOOKUP($A107,Sheet2!$A:$G,F$1,0)</f>
        <v>0.00001***</v>
      </c>
      <c r="G107" s="3" t="str">
        <f>VLOOKUP($A107,Sheet2!$A:$G,G$1,0)</f>
        <v>0.00000***</v>
      </c>
    </row>
    <row r="108" spans="1:7" x14ac:dyDescent="0.25">
      <c r="A108">
        <f t="shared" si="39"/>
        <v>155</v>
      </c>
      <c r="F108" s="3" t="str">
        <f>_xlfn.CONCAT("(",ABS(VLOOKUP($A108,Sheet2!$A:$G,F$1,0)),")")</f>
        <v>(0)</v>
      </c>
      <c r="G108" s="3" t="str">
        <f>_xlfn.CONCAT("(",ABS(VLOOKUP($A108,Sheet2!$A:$G,G$1,0)),")")</f>
        <v>(0)</v>
      </c>
    </row>
    <row r="109" spans="1:7" x14ac:dyDescent="0.25">
      <c r="A109">
        <f t="shared" ref="A109:A122" si="42">A108+2</f>
        <v>157</v>
      </c>
      <c r="B109" t="s">
        <v>54</v>
      </c>
      <c r="F109" s="3" t="str">
        <f>VLOOKUP($A109,Sheet2!$A:$G,F$1,0)</f>
        <v>0.00001***</v>
      </c>
      <c r="G109" s="3" t="str">
        <f>VLOOKUP($A109,Sheet2!$A:$G,G$1,0)</f>
        <v>0.00001***</v>
      </c>
    </row>
    <row r="110" spans="1:7" x14ac:dyDescent="0.25">
      <c r="A110">
        <f t="shared" ref="A110:A122" si="43">A109+1</f>
        <v>158</v>
      </c>
      <c r="F110" s="3" t="str">
        <f>_xlfn.CONCAT("(",ABS(VLOOKUP($A110,Sheet2!$A:$G,F$1,0)),")")</f>
        <v>(0)</v>
      </c>
      <c r="G110" s="3" t="str">
        <f>_xlfn.CONCAT("(",ABS(VLOOKUP($A110,Sheet2!$A:$G,G$1,0)),")")</f>
        <v>(0)</v>
      </c>
    </row>
    <row r="111" spans="1:7" x14ac:dyDescent="0.25">
      <c r="A111">
        <f t="shared" si="38"/>
        <v>160</v>
      </c>
      <c r="B111" t="s">
        <v>43</v>
      </c>
      <c r="F111" s="3"/>
      <c r="G111" s="3" t="str">
        <f>VLOOKUP($A111,Sheet2!$A:$G,G$1,0)</f>
        <v>-0.512***</v>
      </c>
    </row>
    <row r="112" spans="1:7" x14ac:dyDescent="0.25">
      <c r="A112">
        <f t="shared" si="39"/>
        <v>161</v>
      </c>
      <c r="F112" s="3"/>
      <c r="G112" s="3" t="str">
        <f>_xlfn.CONCAT("(",ABS(VLOOKUP($A112,Sheet2!$A:$G,G$1,0)),")")</f>
        <v>(0.039)</v>
      </c>
    </row>
    <row r="113" spans="1:7" x14ac:dyDescent="0.25">
      <c r="A113">
        <f t="shared" si="42"/>
        <v>163</v>
      </c>
      <c r="B113" t="s">
        <v>44</v>
      </c>
      <c r="G113" s="3" t="str">
        <f>VLOOKUP($A113,Sheet2!$A:$G,G$1,0)</f>
        <v>-0.157***</v>
      </c>
    </row>
    <row r="114" spans="1:7" x14ac:dyDescent="0.25">
      <c r="A114">
        <f t="shared" si="43"/>
        <v>164</v>
      </c>
      <c r="G114" s="3" t="str">
        <f>_xlfn.CONCAT("(",ABS(VLOOKUP($A114,Sheet2!$A:$G,G$1,0)),")")</f>
        <v>(0.008)</v>
      </c>
    </row>
    <row r="115" spans="1:7" x14ac:dyDescent="0.25">
      <c r="A115">
        <f t="shared" si="38"/>
        <v>166</v>
      </c>
      <c r="B115" t="s">
        <v>45</v>
      </c>
      <c r="G115" s="3" t="str">
        <f>VLOOKUP($A115,Sheet2!$A:$G,G$1,0)</f>
        <v>-0.382***</v>
      </c>
    </row>
    <row r="116" spans="1:7" x14ac:dyDescent="0.25">
      <c r="A116">
        <f t="shared" si="39"/>
        <v>167</v>
      </c>
      <c r="G116" s="3" t="str">
        <f>_xlfn.CONCAT("(",ABS(VLOOKUP($A116,Sheet2!$A:$G,G$1,0)),")")</f>
        <v>(0.015)</v>
      </c>
    </row>
    <row r="117" spans="1:7" x14ac:dyDescent="0.25">
      <c r="A117">
        <f t="shared" si="42"/>
        <v>169</v>
      </c>
      <c r="B117" t="s">
        <v>48</v>
      </c>
      <c r="G117" s="3" t="str">
        <f>VLOOKUP($A117,Sheet2!$A:$G,G$1,0)</f>
        <v>0.204***</v>
      </c>
    </row>
    <row r="118" spans="1:7" x14ac:dyDescent="0.25">
      <c r="A118">
        <f t="shared" si="43"/>
        <v>170</v>
      </c>
      <c r="G118" s="3" t="str">
        <f>_xlfn.CONCAT("(",ABS(VLOOKUP($A118,Sheet2!$A:$G,G$1,0)),")")</f>
        <v>(0.008)</v>
      </c>
    </row>
    <row r="119" spans="1:7" x14ac:dyDescent="0.25">
      <c r="A119">
        <f t="shared" si="38"/>
        <v>172</v>
      </c>
      <c r="B119" t="s">
        <v>46</v>
      </c>
      <c r="G119" s="3" t="str">
        <f>VLOOKUP($A119,Sheet2!$A:$G,G$1,0)</f>
        <v>-0.603***</v>
      </c>
    </row>
    <row r="120" spans="1:7" x14ac:dyDescent="0.25">
      <c r="A120">
        <f t="shared" si="39"/>
        <v>173</v>
      </c>
      <c r="G120" s="3" t="str">
        <f>_xlfn.CONCAT("(",ABS(VLOOKUP($A120,Sheet2!$A:$G,G$1,0)),")")</f>
        <v>(0.011)</v>
      </c>
    </row>
    <row r="121" spans="1:7" x14ac:dyDescent="0.25">
      <c r="A121">
        <f t="shared" si="42"/>
        <v>175</v>
      </c>
      <c r="B121" t="s">
        <v>357</v>
      </c>
      <c r="C121" s="3" t="str">
        <f>VLOOKUP($A121,Sheet2!$A:$G,C$1,0)</f>
        <v>13.447***</v>
      </c>
      <c r="D121" s="3" t="str">
        <f>VLOOKUP($A121,Sheet2!$A:$G,D$1,0)</f>
        <v>13.024***</v>
      </c>
      <c r="E121" s="3" t="str">
        <f>VLOOKUP($A121,Sheet2!$A:$G,E$1,0)</f>
        <v>12.582***</v>
      </c>
      <c r="F121" s="3" t="str">
        <f>VLOOKUP($A121,Sheet2!$A:$G,F$1,0)</f>
        <v>-7.871***</v>
      </c>
      <c r="G121" s="3" t="str">
        <f>VLOOKUP($A121,Sheet2!$A:$G,G$1,0)</f>
        <v>-5.312***</v>
      </c>
    </row>
    <row r="122" spans="1:7" ht="15.75" thickBot="1" x14ac:dyDescent="0.3">
      <c r="A122">
        <f t="shared" si="43"/>
        <v>176</v>
      </c>
      <c r="C122" s="3" t="str">
        <f>_xlfn.CONCAT("(",ABS(VLOOKUP($A122,Sheet2!$A:$G,C$1,0)),")")</f>
        <v>(0.008)</v>
      </c>
      <c r="D122" s="3" t="str">
        <f>_xlfn.CONCAT("(",ABS(VLOOKUP($A122,Sheet2!$A:$G,D$1,0)),")")</f>
        <v>(0.009)</v>
      </c>
      <c r="E122" s="3" t="str">
        <f>_xlfn.CONCAT("(",ABS(VLOOKUP($A122,Sheet2!$A:$G,E$1,0)),")")</f>
        <v>(0.013)</v>
      </c>
      <c r="F122" s="3" t="str">
        <f>_xlfn.CONCAT("(",ABS(VLOOKUP($A122,Sheet2!$A:$G,F$1,0)),")")</f>
        <v>(0.853)</v>
      </c>
      <c r="G122" s="3" t="str">
        <f>_xlfn.CONCAT("(",ABS(VLOOKUP($A122,Sheet2!$A:$G,G$1,0)),")")</f>
        <v>(0.829)</v>
      </c>
    </row>
    <row r="123" spans="1:7" x14ac:dyDescent="0.25">
      <c r="A123">
        <v>179</v>
      </c>
      <c r="B123" s="26" t="s">
        <v>188</v>
      </c>
      <c r="C123" s="27">
        <f>VLOOKUP($A123,Sheet2!$A:$G,'Table Two'!C$1,0)</f>
        <v>50802</v>
      </c>
      <c r="D123" s="27">
        <f>VLOOKUP($A123,Sheet2!$A:$G,'Table Two'!D$1,0)</f>
        <v>50802</v>
      </c>
      <c r="E123" s="27">
        <f>VLOOKUP($A123,Sheet2!$A:$G,'Table Two'!E$1,0)</f>
        <v>50802</v>
      </c>
      <c r="F123" s="27">
        <f>VLOOKUP($A123,Sheet2!$A:$G,'Table Two'!F$1,0)</f>
        <v>50802</v>
      </c>
      <c r="G123" s="27">
        <f>VLOOKUP($A123,Sheet2!$A:$G,'Table Two'!G$1,0)</f>
        <v>50802</v>
      </c>
    </row>
    <row r="124" spans="1:7" ht="17.25" x14ac:dyDescent="0.25">
      <c r="A124">
        <v>180</v>
      </c>
      <c r="B124" s="28" t="s">
        <v>387</v>
      </c>
      <c r="C124" s="29">
        <f>VLOOKUP($A124,Sheet2!$A:$G,'Table Two'!C$1,0)</f>
        <v>1.4999999999999999E-2</v>
      </c>
      <c r="D124" s="29">
        <f>VLOOKUP($A124,Sheet2!$A:$G,'Table Two'!D$1,0)</f>
        <v>0.63600000000000001</v>
      </c>
      <c r="E124" s="29">
        <f>VLOOKUP($A124,Sheet2!$A:$G,'Table Two'!E$1,0)</f>
        <v>0.71699999999999997</v>
      </c>
      <c r="F124" s="29">
        <f>VLOOKUP($A124,Sheet2!$A:$G,'Table Two'!F$1,0)</f>
        <v>0.78200000000000003</v>
      </c>
      <c r="G124" s="29">
        <f>VLOOKUP($A124,Sheet2!$A:$G,'Table Two'!G$1,0)</f>
        <v>0.80200000000000005</v>
      </c>
    </row>
    <row r="125" spans="1:7" ht="17.25" x14ac:dyDescent="0.25">
      <c r="A125">
        <v>181</v>
      </c>
      <c r="B125" s="28" t="s">
        <v>388</v>
      </c>
      <c r="C125" s="29">
        <f>VLOOKUP($A125,Sheet2!$A:$G,'Table Two'!C$1,0)</f>
        <v>1.4999999999999999E-2</v>
      </c>
      <c r="D125" s="29">
        <f>VLOOKUP($A125,Sheet2!$A:$G,'Table Two'!D$1,0)</f>
        <v>0.63600000000000001</v>
      </c>
      <c r="E125" s="29">
        <f>VLOOKUP($A125,Sheet2!$A:$G,'Table Two'!E$1,0)</f>
        <v>0.71699999999999997</v>
      </c>
      <c r="F125" s="29">
        <f>VLOOKUP($A125,Sheet2!$A:$G,'Table Two'!F$1,0)</f>
        <v>0.78100000000000003</v>
      </c>
      <c r="G125" s="29">
        <f>VLOOKUP($A125,Sheet2!$A:$G,'Table Two'!G$1,0)</f>
        <v>0.80200000000000005</v>
      </c>
    </row>
    <row r="126" spans="1:7" x14ac:dyDescent="0.25">
      <c r="A126">
        <v>182</v>
      </c>
      <c r="B126" t="s">
        <v>365</v>
      </c>
      <c r="C126" s="3" t="str">
        <f>VLOOKUP($A126,Sheet2!$A:$G,'Table Two'!C$1,0)</f>
        <v>0.587 (df = 50792)</v>
      </c>
      <c r="D126" s="3" t="str">
        <f>VLOOKUP($A126,Sheet2!$A:$G,'Table Two'!D$1,0)</f>
        <v>0.356 (df = 50780)</v>
      </c>
      <c r="E126" s="3" t="str">
        <f>VLOOKUP($A126,Sheet2!$A:$G,'Table Two'!E$1,0)</f>
        <v>0.315 (df = 50757)</v>
      </c>
      <c r="F126" s="3" t="str">
        <f>VLOOKUP($A126,Sheet2!$A:$G,'Table Two'!F$1,0)</f>
        <v>0.276 (df = 50748)</v>
      </c>
      <c r="G126" s="3" t="str">
        <f>VLOOKUP($A126,Sheet2!$A:$G,'Table Two'!G$1,0)</f>
        <v>0.263 (df = 50743)</v>
      </c>
    </row>
    <row r="127" spans="1:7" ht="15.75" thickBot="1" x14ac:dyDescent="0.3">
      <c r="A127">
        <v>183</v>
      </c>
      <c r="B127" s="30" t="s">
        <v>371</v>
      </c>
      <c r="C127" s="31" t="str">
        <f>VLOOKUP($A127,Sheet2!$A:$G,'Table Two'!C$1,0)</f>
        <v>84.147*** (df = 9; 50792)</v>
      </c>
      <c r="D127" s="31" t="str">
        <f>VLOOKUP($A127,Sheet2!$A:$G,'Table Two'!D$1,0)</f>
        <v>4,234.002*** (df = 21; 50780)</v>
      </c>
      <c r="E127" s="31" t="str">
        <f>VLOOKUP($A127,Sheet2!$A:$G,'Table Two'!E$1,0)</f>
        <v>2,924.298*** (df = 44; 50757)</v>
      </c>
      <c r="F127" s="31" t="str">
        <f>VLOOKUP($A127,Sheet2!$A:$G,'Table Two'!F$1,0)</f>
        <v>3,425.596*** (df = 53; 50748)</v>
      </c>
      <c r="G127" s="31" t="str">
        <f>VLOOKUP($A127,Sheet2!$A:$G,'Table Two'!G$1,0)</f>
        <v>3,546.647*** (df = 58; 50743)</v>
      </c>
    </row>
    <row r="128" spans="1:7" x14ac:dyDescent="0.25">
      <c r="B128" t="s">
        <v>377</v>
      </c>
    </row>
  </sheetData>
  <mergeCells count="2">
    <mergeCell ref="B3:G3"/>
    <mergeCell ref="B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C465-6BC5-4558-8D24-956F59F55AA9}">
  <dimension ref="A1:AF61"/>
  <sheetViews>
    <sheetView topLeftCell="I40" workbookViewId="0">
      <selection activeCell="AA2" sqref="AA2:AF72"/>
    </sheetView>
  </sheetViews>
  <sheetFormatPr defaultColWidth="11.42578125" defaultRowHeight="15" x14ac:dyDescent="0.25"/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 x14ac:dyDescent="0.25">
      <c r="A2" t="s">
        <v>390</v>
      </c>
      <c r="B2" t="s">
        <v>391</v>
      </c>
      <c r="C2" t="s">
        <v>392</v>
      </c>
      <c r="D2" t="s">
        <v>393</v>
      </c>
      <c r="E2" t="s">
        <v>394</v>
      </c>
      <c r="F2" t="s">
        <v>395</v>
      </c>
      <c r="G2" t="s">
        <v>396</v>
      </c>
      <c r="H2" t="s">
        <v>397</v>
      </c>
      <c r="I2" t="s">
        <v>398</v>
      </c>
      <c r="J2" t="s">
        <v>399</v>
      </c>
      <c r="K2" t="s">
        <v>400</v>
      </c>
      <c r="L2" t="s">
        <v>401</v>
      </c>
      <c r="M2" t="s">
        <v>402</v>
      </c>
      <c r="N2" t="s">
        <v>403</v>
      </c>
      <c r="O2" t="s">
        <v>404</v>
      </c>
      <c r="P2" t="s">
        <v>405</v>
      </c>
      <c r="Q2" t="s">
        <v>406</v>
      </c>
      <c r="R2" t="s">
        <v>407</v>
      </c>
      <c r="S2" t="s">
        <v>408</v>
      </c>
      <c r="T2" t="s">
        <v>409</v>
      </c>
      <c r="U2" t="s">
        <v>410</v>
      </c>
      <c r="V2" t="s">
        <v>411</v>
      </c>
      <c r="W2" t="s">
        <v>412</v>
      </c>
      <c r="X2" t="s">
        <v>413</v>
      </c>
      <c r="Y2" t="s">
        <v>414</v>
      </c>
      <c r="AA2" s="38" t="s">
        <v>415</v>
      </c>
      <c r="AB2" s="38"/>
      <c r="AC2" s="38"/>
      <c r="AD2" s="38"/>
      <c r="AE2" s="38"/>
      <c r="AF2" s="38"/>
    </row>
    <row r="3" spans="1:32" x14ac:dyDescent="0.25">
      <c r="A3" t="s">
        <v>389</v>
      </c>
      <c r="B3">
        <v>-5.3119429780415199</v>
      </c>
      <c r="C3">
        <v>13.657327140393599</v>
      </c>
      <c r="D3">
        <v>-0.38894455140718098</v>
      </c>
      <c r="E3">
        <v>0.70398201616081701</v>
      </c>
      <c r="F3">
        <v>-7.8712804113132098</v>
      </c>
      <c r="G3">
        <v>16.689900565382601</v>
      </c>
      <c r="H3">
        <v>-0.47161937127651099</v>
      </c>
      <c r="I3">
        <v>0.64627237388079195</v>
      </c>
      <c r="J3">
        <v>12.5824364226582</v>
      </c>
      <c r="K3">
        <v>0.10805974647582101</v>
      </c>
      <c r="L3">
        <v>116.439625605392</v>
      </c>
      <c r="M3">
        <v>2.0352429574508101E-13</v>
      </c>
      <c r="N3">
        <v>13.0239078595524</v>
      </c>
      <c r="O3">
        <v>0.161708453683126</v>
      </c>
      <c r="P3">
        <v>80.539437258321598</v>
      </c>
      <c r="Q3">
        <v>1.98674079033308E-22</v>
      </c>
      <c r="R3">
        <v>13.4466377627214</v>
      </c>
      <c r="S3">
        <v>5.3913619650101399E-2</v>
      </c>
      <c r="T3">
        <v>249.41077690553701</v>
      </c>
      <c r="U3">
        <v>3.4934576171254598E-28</v>
      </c>
      <c r="V3">
        <v>13.530676876027901</v>
      </c>
      <c r="W3">
        <v>6.17895218283641E-2</v>
      </c>
      <c r="X3">
        <v>218.980119535683</v>
      </c>
      <c r="Y3">
        <v>1.2436791722855501E-27</v>
      </c>
      <c r="AA3" t="str">
        <f>IF(E3&lt;0.001,"***",IF(E3&lt;0.01,"**",IF(E3&lt;0.05,"*",IF(E3&lt;0.1,"^",""))))</f>
        <v/>
      </c>
      <c r="AB3" t="str">
        <f>IF(I3&lt;0.001,"***",IF(I3&lt;0.01,"**",IF(I3&lt;0.05,"*",IF(I3&lt;0.1,"^",""))))</f>
        <v/>
      </c>
      <c r="AC3" t="str">
        <f>IF(M3&lt;0.001,"***",IF(M3&lt;0.01,"**",IF(M3&lt;0.05,"*",IF(M3&lt;0.1,"^",""))))</f>
        <v>***</v>
      </c>
      <c r="AD3" t="str">
        <f>IF(Q3&lt;0.001,"***",IF(Q3&lt;0.01,"**",IF(Q3&lt;0.05,"*",IF(Q3&lt;0.1,"^",""))))</f>
        <v>***</v>
      </c>
      <c r="AE3" t="str">
        <f>IF(U3&lt;0.001,"***",IF(U3&lt;0.01,"**",IF(U3&lt;0.05,"*",IF(U3&lt;0.1,"^",""))))</f>
        <v>***</v>
      </c>
      <c r="AF3" t="str">
        <f>IF(V3&lt;0.001,"***",IF(V3&lt;0.01,"**",IF(V3&lt;0.05,"*",IF(V3&lt;0.1,"^",""))))</f>
        <v/>
      </c>
    </row>
    <row r="4" spans="1:32" x14ac:dyDescent="0.25">
      <c r="A4" t="s">
        <v>11</v>
      </c>
      <c r="B4">
        <v>1.9195134004526201E-2</v>
      </c>
      <c r="C4">
        <v>1.00897253354882E-2</v>
      </c>
      <c r="D4">
        <v>1.9024436608806199</v>
      </c>
      <c r="E4">
        <v>7.7612474082776106E-2</v>
      </c>
      <c r="F4">
        <v>1.79735389660289E-2</v>
      </c>
      <c r="G4">
        <v>1.16205574219171E-2</v>
      </c>
      <c r="H4">
        <v>1.5467019621734901</v>
      </c>
      <c r="I4">
        <v>0.143949768066266</v>
      </c>
      <c r="J4">
        <v>2.0295490779976701E-2</v>
      </c>
      <c r="K4">
        <v>1.16018661499216E-2</v>
      </c>
      <c r="L4">
        <v>1.7493298507080099</v>
      </c>
      <c r="M4">
        <v>0.101825271903855</v>
      </c>
      <c r="N4">
        <v>1.25453143386456E-2</v>
      </c>
      <c r="O4">
        <v>1.2050211152950199E-2</v>
      </c>
      <c r="P4">
        <v>1.0410866813378801</v>
      </c>
      <c r="Q4">
        <v>0.315261170090468</v>
      </c>
      <c r="R4">
        <v>3.3491247436910399E-2</v>
      </c>
      <c r="S4">
        <v>2.4872183939459402E-2</v>
      </c>
      <c r="T4">
        <v>1.34653424558255</v>
      </c>
      <c r="U4">
        <v>0.19925956828996599</v>
      </c>
      <c r="V4">
        <v>6.4420951976986204E-2</v>
      </c>
      <c r="W4">
        <v>2.8546743581097302E-2</v>
      </c>
      <c r="X4">
        <v>2.25668303615701</v>
      </c>
      <c r="Y4">
        <v>3.8955262231338598E-2</v>
      </c>
      <c r="AA4" t="str">
        <f t="shared" ref="AA4:AA61" si="0">IF(E4&lt;0.001,"***",IF(E4&lt;0.01,"**",IF(E4&lt;0.05,"*",IF(E4&lt;0.1,"^",""))))</f>
        <v>^</v>
      </c>
      <c r="AB4" t="str">
        <f t="shared" ref="AB4:AB61" si="1">IF(I4&lt;0.001,"***",IF(I4&lt;0.01,"**",IF(I4&lt;0.05,"*",IF(I4&lt;0.1,"^",""))))</f>
        <v/>
      </c>
      <c r="AC4" t="str">
        <f t="shared" ref="AC4:AC61" si="2">IF(M4&lt;0.001,"***",IF(M4&lt;0.01,"**",IF(M4&lt;0.05,"*",IF(M4&lt;0.1,"^",""))))</f>
        <v/>
      </c>
      <c r="AD4" t="str">
        <f t="shared" ref="AD4:AD61" si="3">IF(Q4&lt;0.001,"***",IF(Q4&lt;0.01,"**",IF(Q4&lt;0.05,"*",IF(Q4&lt;0.1,"^",""))))</f>
        <v/>
      </c>
      <c r="AE4" t="str">
        <f t="shared" ref="AE4:AE61" si="4">IF(U4&lt;0.001,"***",IF(U4&lt;0.01,"**",IF(U4&lt;0.05,"*",IF(U4&lt;0.1,"^",""))))</f>
        <v/>
      </c>
      <c r="AF4" t="str">
        <f t="shared" ref="AF4:AF61" si="5">IF(V4&lt;0.001,"***",IF(V4&lt;0.01,"**",IF(V4&lt;0.05,"*",IF(V4&lt;0.1,"^",""))))</f>
        <v>^</v>
      </c>
    </row>
    <row r="5" spans="1:32" x14ac:dyDescent="0.25">
      <c r="A5" t="s">
        <v>16</v>
      </c>
      <c r="B5">
        <v>-1.29509287349637E-5</v>
      </c>
      <c r="C5">
        <v>7.9572624003493994E-5</v>
      </c>
      <c r="D5">
        <v>-0.16275608473581399</v>
      </c>
      <c r="E5">
        <v>0.87385087758184898</v>
      </c>
      <c r="F5">
        <v>4.2472636500775998E-5</v>
      </c>
      <c r="G5">
        <v>6.6462099811141694E-5</v>
      </c>
      <c r="H5">
        <v>0.63905047570669704</v>
      </c>
      <c r="I5">
        <v>0.53661203029361904</v>
      </c>
      <c r="J5">
        <v>9.4774296200072198E-5</v>
      </c>
      <c r="K5">
        <v>1.06802797239542E-4</v>
      </c>
      <c r="L5">
        <v>0.88737653553687201</v>
      </c>
      <c r="M5">
        <v>0.39488486057013</v>
      </c>
      <c r="N5">
        <v>6.07352927858742E-5</v>
      </c>
      <c r="O5">
        <v>1.5843796783713201E-4</v>
      </c>
      <c r="P5">
        <v>0.38333799413728797</v>
      </c>
      <c r="Q5">
        <v>0.70926436407268401</v>
      </c>
      <c r="R5">
        <v>9.7724421683166194E-4</v>
      </c>
      <c r="S5">
        <v>2.78878445319001E-4</v>
      </c>
      <c r="T5">
        <v>3.5041941506588001</v>
      </c>
      <c r="U5">
        <v>5.4826983597544704E-3</v>
      </c>
      <c r="AA5" t="str">
        <f t="shared" si="0"/>
        <v/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>**</v>
      </c>
      <c r="AF5" t="str">
        <f t="shared" si="5"/>
        <v>***</v>
      </c>
    </row>
    <row r="6" spans="1:32" x14ac:dyDescent="0.25">
      <c r="A6" t="s">
        <v>208</v>
      </c>
      <c r="B6">
        <v>2.8004377053353301E-2</v>
      </c>
      <c r="C6">
        <v>8.0016792635790104E-3</v>
      </c>
      <c r="D6">
        <v>3.4998124932125099</v>
      </c>
      <c r="E6">
        <v>3.2214705924792099E-3</v>
      </c>
      <c r="F6">
        <v>2.7868892719133301E-2</v>
      </c>
      <c r="G6">
        <v>7.4724564975971897E-3</v>
      </c>
      <c r="H6">
        <v>3.7295490081601201</v>
      </c>
      <c r="I6">
        <v>2.0182936537500801E-3</v>
      </c>
      <c r="J6">
        <v>2.18627481878798E-2</v>
      </c>
      <c r="K6">
        <v>9.8940499399615706E-3</v>
      </c>
      <c r="L6">
        <v>2.20968646009934</v>
      </c>
      <c r="M6">
        <v>4.3118649089599198E-2</v>
      </c>
      <c r="N6">
        <v>2.4783447857391901E-2</v>
      </c>
      <c r="O6">
        <v>1.1077741633985901E-2</v>
      </c>
      <c r="P6">
        <v>2.23722927255838</v>
      </c>
      <c r="Q6">
        <v>4.09080118299599E-2</v>
      </c>
      <c r="R6">
        <v>5.5236886018593702E-2</v>
      </c>
      <c r="S6">
        <v>1.18997506666823E-2</v>
      </c>
      <c r="T6">
        <v>4.6418523854663203</v>
      </c>
      <c r="U6">
        <v>3.2158712212150699E-4</v>
      </c>
      <c r="AA6" t="str">
        <f t="shared" si="0"/>
        <v>**</v>
      </c>
      <c r="AB6" t="str">
        <f t="shared" si="1"/>
        <v>**</v>
      </c>
      <c r="AC6" t="str">
        <f t="shared" si="2"/>
        <v>*</v>
      </c>
      <c r="AD6" t="str">
        <f t="shared" si="3"/>
        <v>*</v>
      </c>
      <c r="AE6" t="str">
        <f t="shared" si="4"/>
        <v>***</v>
      </c>
      <c r="AF6" t="str">
        <f t="shared" si="5"/>
        <v>***</v>
      </c>
    </row>
    <row r="7" spans="1:32" x14ac:dyDescent="0.25">
      <c r="A7" t="s">
        <v>213</v>
      </c>
      <c r="B7">
        <v>3.5193900232549397E-2</v>
      </c>
      <c r="C7">
        <v>1.01863865186489E-2</v>
      </c>
      <c r="D7">
        <v>3.4549936003427302</v>
      </c>
      <c r="E7">
        <v>3.5814435841402099E-3</v>
      </c>
      <c r="F7">
        <v>3.6510904347600098E-2</v>
      </c>
      <c r="G7">
        <v>9.4760895440345605E-3</v>
      </c>
      <c r="H7">
        <v>3.8529505423030401</v>
      </c>
      <c r="I7">
        <v>1.59138424075623E-3</v>
      </c>
      <c r="J7">
        <v>2.5998250263629799E-2</v>
      </c>
      <c r="K7">
        <v>1.1949858754489701E-2</v>
      </c>
      <c r="L7">
        <v>2.1756115112123799</v>
      </c>
      <c r="M7">
        <v>4.6150877262421001E-2</v>
      </c>
      <c r="N7">
        <v>2.5934939072278899E-2</v>
      </c>
      <c r="O7">
        <v>1.4118989397811499E-2</v>
      </c>
      <c r="P7">
        <v>1.8368835290930201</v>
      </c>
      <c r="Q7">
        <v>8.6338860538681395E-2</v>
      </c>
      <c r="R7">
        <v>4.3941414153187697E-2</v>
      </c>
      <c r="S7">
        <v>2.0231583274334001E-2</v>
      </c>
      <c r="T7">
        <v>2.1719216710504399</v>
      </c>
      <c r="U7">
        <v>4.6507043941802502E-2</v>
      </c>
      <c r="AA7" t="str">
        <f t="shared" si="0"/>
        <v>**</v>
      </c>
      <c r="AB7" t="str">
        <f t="shared" si="1"/>
        <v>**</v>
      </c>
      <c r="AC7" t="str">
        <f t="shared" si="2"/>
        <v>*</v>
      </c>
      <c r="AD7" t="str">
        <f t="shared" si="3"/>
        <v>^</v>
      </c>
      <c r="AE7" t="str">
        <f t="shared" si="4"/>
        <v>*</v>
      </c>
      <c r="AF7" t="str">
        <f t="shared" si="5"/>
        <v>***</v>
      </c>
    </row>
    <row r="8" spans="1:32" x14ac:dyDescent="0.25">
      <c r="A8" t="s">
        <v>218</v>
      </c>
      <c r="B8">
        <v>2.2039666730333501E-2</v>
      </c>
      <c r="C8">
        <v>1.45274983885501E-2</v>
      </c>
      <c r="D8">
        <v>1.5170999260068201</v>
      </c>
      <c r="E8">
        <v>0.149778945646449</v>
      </c>
      <c r="F8">
        <v>2.2194662557799401E-2</v>
      </c>
      <c r="G8">
        <v>1.2721664676160699E-2</v>
      </c>
      <c r="H8">
        <v>1.74463508689946</v>
      </c>
      <c r="I8">
        <v>0.101254457630251</v>
      </c>
      <c r="J8">
        <v>1.04018057144629E-2</v>
      </c>
      <c r="K8">
        <v>1.2915823813208299E-2</v>
      </c>
      <c r="L8">
        <v>0.80535363945004901</v>
      </c>
      <c r="M8">
        <v>0.43305119232026601</v>
      </c>
      <c r="N8">
        <v>1.5936049793926099E-2</v>
      </c>
      <c r="O8">
        <v>1.34933943507872E-2</v>
      </c>
      <c r="P8">
        <v>1.1810260175932901</v>
      </c>
      <c r="Q8">
        <v>0.25578020429173798</v>
      </c>
      <c r="R8">
        <v>3.7188969754443302E-2</v>
      </c>
      <c r="S8">
        <v>2.0658119787153699E-2</v>
      </c>
      <c r="T8">
        <v>1.8002107712420901</v>
      </c>
      <c r="U8">
        <v>9.1758768467724905E-2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>^</v>
      </c>
      <c r="AF8" t="str">
        <f t="shared" si="5"/>
        <v>***</v>
      </c>
    </row>
    <row r="9" spans="1:32" x14ac:dyDescent="0.25">
      <c r="A9" t="s">
        <v>221</v>
      </c>
      <c r="B9">
        <v>3.2905878597925299E-3</v>
      </c>
      <c r="C9">
        <v>1.5800415639770301E-2</v>
      </c>
      <c r="D9">
        <v>0.208259575875332</v>
      </c>
      <c r="E9">
        <v>0.83801518058013102</v>
      </c>
      <c r="F9">
        <v>6.5872682901208304E-3</v>
      </c>
      <c r="G9">
        <v>1.52502925455015E-2</v>
      </c>
      <c r="H9">
        <v>0.431943732913106</v>
      </c>
      <c r="I9">
        <v>0.67233933796400203</v>
      </c>
      <c r="J9">
        <v>-7.9866274902464507E-3</v>
      </c>
      <c r="K9">
        <v>1.40526320977393E-2</v>
      </c>
      <c r="L9">
        <v>-0.56833676671371003</v>
      </c>
      <c r="M9">
        <v>0.57877958868566604</v>
      </c>
      <c r="N9">
        <v>3.8127185836198301E-3</v>
      </c>
      <c r="O9">
        <v>1.78338290650925E-2</v>
      </c>
      <c r="P9">
        <v>0.21379136077303501</v>
      </c>
      <c r="Q9">
        <v>0.83378390078428799</v>
      </c>
      <c r="R9">
        <v>3.1173697568035098E-2</v>
      </c>
      <c r="S9">
        <v>2.9811144155615001E-2</v>
      </c>
      <c r="T9">
        <v>1.0457061763650399</v>
      </c>
      <c r="U9">
        <v>0.313374182545261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>***</v>
      </c>
    </row>
    <row r="10" spans="1:32" x14ac:dyDescent="0.25">
      <c r="A10" t="s">
        <v>222</v>
      </c>
      <c r="B10">
        <v>7.2805378959375402E-2</v>
      </c>
      <c r="C10">
        <v>2.3679926816835201E-2</v>
      </c>
      <c r="D10">
        <v>3.0745609782718901</v>
      </c>
      <c r="E10">
        <v>8.0204259781459595E-3</v>
      </c>
      <c r="F10">
        <v>7.5914793733261904E-2</v>
      </c>
      <c r="G10">
        <v>2.2342710622535199E-2</v>
      </c>
      <c r="H10">
        <v>3.3977432289121201</v>
      </c>
      <c r="I10">
        <v>4.1856310262599304E-3</v>
      </c>
      <c r="J10">
        <v>6.1040756930293899E-2</v>
      </c>
      <c r="K10">
        <v>2.0574789852510801E-2</v>
      </c>
      <c r="L10">
        <v>2.9667742595604198</v>
      </c>
      <c r="M10">
        <v>9.9554611422489805E-3</v>
      </c>
      <c r="N10">
        <v>7.0587791913238496E-2</v>
      </c>
      <c r="O10">
        <v>2.5166276165769601E-2</v>
      </c>
      <c r="P10">
        <v>2.8048564455177498</v>
      </c>
      <c r="Q10">
        <v>1.3763609101408E-2</v>
      </c>
      <c r="R10">
        <v>8.47939502910149E-2</v>
      </c>
      <c r="S10">
        <v>5.4199228343820301E-2</v>
      </c>
      <c r="T10">
        <v>1.56448630141213</v>
      </c>
      <c r="U10">
        <v>0.139476463342948</v>
      </c>
      <c r="AA10" t="str">
        <f t="shared" si="0"/>
        <v>**</v>
      </c>
      <c r="AB10" t="str">
        <f t="shared" si="1"/>
        <v>**</v>
      </c>
      <c r="AC10" t="str">
        <f t="shared" si="2"/>
        <v>**</v>
      </c>
      <c r="AD10" t="str">
        <f t="shared" si="3"/>
        <v>*</v>
      </c>
      <c r="AE10" t="str">
        <f t="shared" si="4"/>
        <v/>
      </c>
      <c r="AF10" t="str">
        <f t="shared" si="5"/>
        <v>***</v>
      </c>
    </row>
    <row r="11" spans="1:32" x14ac:dyDescent="0.25">
      <c r="A11" t="s">
        <v>228</v>
      </c>
      <c r="B11">
        <v>0.114038051803627</v>
      </c>
      <c r="C11">
        <v>2.6498083226168399E-2</v>
      </c>
      <c r="D11">
        <v>4.3036339961000598</v>
      </c>
      <c r="E11">
        <v>6.8339819885543905E-4</v>
      </c>
      <c r="F11">
        <v>0.117484683889198</v>
      </c>
      <c r="G11">
        <v>2.5450524124667601E-2</v>
      </c>
      <c r="H11">
        <v>4.6161989951054796</v>
      </c>
      <c r="I11">
        <v>3.7135320082906501E-4</v>
      </c>
      <c r="J11">
        <v>9.5250537922768996E-2</v>
      </c>
      <c r="K11">
        <v>2.32183728150877E-2</v>
      </c>
      <c r="L11">
        <v>4.1023778316141799</v>
      </c>
      <c r="M11">
        <v>1.0174248961336799E-3</v>
      </c>
      <c r="N11">
        <v>0.10669619506932899</v>
      </c>
      <c r="O11">
        <v>2.9573308573961302E-2</v>
      </c>
      <c r="P11">
        <v>3.6078545220088398</v>
      </c>
      <c r="Q11">
        <v>2.7389598230820201E-3</v>
      </c>
      <c r="R11">
        <v>0.101460592855642</v>
      </c>
      <c r="S11">
        <v>5.7293718470171201E-2</v>
      </c>
      <c r="T11">
        <v>1.7708851086086399</v>
      </c>
      <c r="U11">
        <v>9.7772205785100305E-2</v>
      </c>
      <c r="AA11" t="str">
        <f t="shared" si="0"/>
        <v>***</v>
      </c>
      <c r="AB11" t="str">
        <f t="shared" si="1"/>
        <v>***</v>
      </c>
      <c r="AC11" t="str">
        <f t="shared" si="2"/>
        <v>**</v>
      </c>
      <c r="AD11" t="str">
        <f t="shared" si="3"/>
        <v>**</v>
      </c>
      <c r="AE11" t="str">
        <f t="shared" si="4"/>
        <v>^</v>
      </c>
      <c r="AF11" t="str">
        <f t="shared" si="5"/>
        <v>***</v>
      </c>
    </row>
    <row r="12" spans="1:32" x14ac:dyDescent="0.25">
      <c r="A12" t="s">
        <v>233</v>
      </c>
      <c r="B12">
        <v>8.5631728636025403E-2</v>
      </c>
      <c r="C12">
        <v>2.8778834598010401E-2</v>
      </c>
      <c r="D12">
        <v>2.9755106428786902</v>
      </c>
      <c r="E12">
        <v>9.2366401109040507E-3</v>
      </c>
      <c r="F12">
        <v>7.8001089695041895E-2</v>
      </c>
      <c r="G12">
        <v>2.9868272184874801E-2</v>
      </c>
      <c r="H12">
        <v>2.6115032437176402</v>
      </c>
      <c r="I12">
        <v>1.93603578511134E-2</v>
      </c>
      <c r="J12">
        <v>4.3363092927297203E-2</v>
      </c>
      <c r="K12">
        <v>3.9450410237038901E-2</v>
      </c>
      <c r="L12">
        <v>1.0991797719402401</v>
      </c>
      <c r="M12">
        <v>0.28861846857387702</v>
      </c>
      <c r="N12">
        <v>0.111643609566925</v>
      </c>
      <c r="O12">
        <v>4.1652452319441702E-2</v>
      </c>
      <c r="P12">
        <v>2.6803610195794998</v>
      </c>
      <c r="Q12">
        <v>1.68952787562591E-2</v>
      </c>
      <c r="R12">
        <v>0.42125763885974798</v>
      </c>
      <c r="S12">
        <v>6.5901069959474506E-2</v>
      </c>
      <c r="T12">
        <v>6.3922731318140604</v>
      </c>
      <c r="U12">
        <v>1.09711066442451E-5</v>
      </c>
      <c r="AA12" t="str">
        <f t="shared" si="0"/>
        <v>**</v>
      </c>
      <c r="AB12" t="str">
        <f t="shared" si="1"/>
        <v>*</v>
      </c>
      <c r="AC12" t="str">
        <f t="shared" si="2"/>
        <v/>
      </c>
      <c r="AD12" t="str">
        <f t="shared" si="3"/>
        <v>*</v>
      </c>
      <c r="AE12" t="str">
        <f t="shared" si="4"/>
        <v>***</v>
      </c>
      <c r="AF12" t="str">
        <f t="shared" si="5"/>
        <v>***</v>
      </c>
    </row>
    <row r="13" spans="1:32" x14ac:dyDescent="0.25">
      <c r="A13" t="s">
        <v>15</v>
      </c>
      <c r="B13">
        <v>2.6054963841575001E-2</v>
      </c>
      <c r="C13">
        <v>2.26016684537436E-2</v>
      </c>
      <c r="D13">
        <v>1.1527894011408399</v>
      </c>
      <c r="E13">
        <v>0.26368095131706099</v>
      </c>
      <c r="F13">
        <v>1.54037235864033E-2</v>
      </c>
      <c r="G13">
        <v>2.4438426743270601E-2</v>
      </c>
      <c r="H13">
        <v>0.63030749680500098</v>
      </c>
      <c r="I13">
        <v>0.53622467484030401</v>
      </c>
      <c r="J13">
        <v>-1.1748764334494601E-2</v>
      </c>
      <c r="K13">
        <v>2.3919724927396101E-2</v>
      </c>
      <c r="L13">
        <v>-0.49117472588651601</v>
      </c>
      <c r="M13">
        <v>0.629109836119363</v>
      </c>
      <c r="N13">
        <v>3.10005322275115E-2</v>
      </c>
      <c r="O13">
        <v>1.8226268967591299E-2</v>
      </c>
      <c r="P13">
        <v>1.7008709946415499</v>
      </c>
      <c r="Q13">
        <v>0.10620152443842</v>
      </c>
      <c r="AA13" t="str">
        <f t="shared" si="0"/>
        <v/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>***</v>
      </c>
      <c r="AF13" t="str">
        <f t="shared" si="5"/>
        <v>***</v>
      </c>
    </row>
    <row r="14" spans="1:32" x14ac:dyDescent="0.25">
      <c r="A14" t="s">
        <v>13</v>
      </c>
      <c r="B14">
        <v>4.8836117591249402E-2</v>
      </c>
      <c r="C14">
        <v>1.6675923808721599E-2</v>
      </c>
      <c r="D14">
        <v>2.9285404605715399</v>
      </c>
      <c r="E14">
        <v>8.97704705628578E-3</v>
      </c>
      <c r="F14">
        <v>5.7532175138864203E-2</v>
      </c>
      <c r="G14">
        <v>1.9082967932939499E-2</v>
      </c>
      <c r="H14">
        <v>3.0148441972465299</v>
      </c>
      <c r="I14">
        <v>7.4362813965176203E-3</v>
      </c>
      <c r="J14">
        <v>8.6611530495497593E-2</v>
      </c>
      <c r="K14">
        <v>2.6104111640198699E-2</v>
      </c>
      <c r="L14">
        <v>3.3179267576423199</v>
      </c>
      <c r="M14">
        <v>3.8499261692990301E-3</v>
      </c>
      <c r="N14">
        <v>9.2698748928710703E-2</v>
      </c>
      <c r="O14">
        <v>2.7924062944216E-2</v>
      </c>
      <c r="P14">
        <v>3.3196726820841</v>
      </c>
      <c r="Q14">
        <v>3.7963046926654301E-3</v>
      </c>
      <c r="AA14" t="str">
        <f t="shared" si="0"/>
        <v>**</v>
      </c>
      <c r="AB14" t="str">
        <f t="shared" si="1"/>
        <v>**</v>
      </c>
      <c r="AC14" t="str">
        <f t="shared" si="2"/>
        <v>**</v>
      </c>
      <c r="AD14" t="str">
        <f t="shared" si="3"/>
        <v>**</v>
      </c>
      <c r="AE14" t="str">
        <f t="shared" si="4"/>
        <v>***</v>
      </c>
      <c r="AF14" t="str">
        <f t="shared" si="5"/>
        <v>***</v>
      </c>
    </row>
    <row r="15" spans="1:32" x14ac:dyDescent="0.25">
      <c r="A15" t="s">
        <v>14</v>
      </c>
      <c r="B15">
        <v>6.8926890688419298E-2</v>
      </c>
      <c r="C15">
        <v>1.93005942316339E-2</v>
      </c>
      <c r="D15">
        <v>3.5712315310710698</v>
      </c>
      <c r="E15">
        <v>2.69144831997191E-3</v>
      </c>
      <c r="F15">
        <v>6.9060641819888094E-2</v>
      </c>
      <c r="G15">
        <v>1.8212460786262302E-2</v>
      </c>
      <c r="H15">
        <v>3.7919445719263098</v>
      </c>
      <c r="I15">
        <v>1.7036990727930599E-3</v>
      </c>
      <c r="J15">
        <v>5.9150705237565201E-2</v>
      </c>
      <c r="K15">
        <v>1.9529382976830999E-2</v>
      </c>
      <c r="L15">
        <v>3.0288056364985798</v>
      </c>
      <c r="M15">
        <v>8.3068872264115898E-3</v>
      </c>
      <c r="N15">
        <v>7.5096822260272006E-2</v>
      </c>
      <c r="O15">
        <v>2.0239837209672699E-2</v>
      </c>
      <c r="P15">
        <v>3.7103471476728598</v>
      </c>
      <c r="Q15">
        <v>2.0675050937772198E-3</v>
      </c>
      <c r="AA15" t="str">
        <f t="shared" si="0"/>
        <v>**</v>
      </c>
      <c r="AB15" t="str">
        <f t="shared" si="1"/>
        <v>**</v>
      </c>
      <c r="AC15" t="str">
        <f t="shared" si="2"/>
        <v>**</v>
      </c>
      <c r="AD15" t="str">
        <f t="shared" si="3"/>
        <v>**</v>
      </c>
      <c r="AE15" t="str">
        <f t="shared" si="4"/>
        <v>***</v>
      </c>
      <c r="AF15" t="str">
        <f t="shared" si="5"/>
        <v>***</v>
      </c>
    </row>
    <row r="16" spans="1:32" x14ac:dyDescent="0.25">
      <c r="A16" t="s">
        <v>59</v>
      </c>
      <c r="B16">
        <v>-0.10901250887641301</v>
      </c>
      <c r="C16">
        <v>3.5055560096605203E-2</v>
      </c>
      <c r="D16">
        <v>-3.1097066649626699</v>
      </c>
      <c r="E16">
        <v>7.3225376764827496E-3</v>
      </c>
      <c r="F16">
        <v>-0.111758107868939</v>
      </c>
      <c r="G16">
        <v>3.42383541033058E-2</v>
      </c>
      <c r="H16">
        <v>-3.26412033509953</v>
      </c>
      <c r="I16">
        <v>5.4191297901836303E-3</v>
      </c>
      <c r="J16">
        <v>-0.120767185981767</v>
      </c>
      <c r="K16">
        <v>3.8987854137142001E-2</v>
      </c>
      <c r="L16">
        <v>-3.0975591925875499</v>
      </c>
      <c r="M16">
        <v>7.5022589502761602E-3</v>
      </c>
      <c r="N16">
        <v>-0.19858720471694799</v>
      </c>
      <c r="O16">
        <v>5.68275567505876E-2</v>
      </c>
      <c r="P16">
        <v>-3.4945582050717801</v>
      </c>
      <c r="Q16">
        <v>3.1716686308483001E-3</v>
      </c>
      <c r="AA16" t="str">
        <f t="shared" si="0"/>
        <v>**</v>
      </c>
      <c r="AB16" t="str">
        <f t="shared" si="1"/>
        <v>**</v>
      </c>
      <c r="AC16" t="str">
        <f t="shared" si="2"/>
        <v>**</v>
      </c>
      <c r="AD16" t="str">
        <f t="shared" si="3"/>
        <v>**</v>
      </c>
      <c r="AE16" t="str">
        <f t="shared" si="4"/>
        <v>***</v>
      </c>
      <c r="AF16" t="str">
        <f t="shared" si="5"/>
        <v>***</v>
      </c>
    </row>
    <row r="17" spans="1:32" x14ac:dyDescent="0.25">
      <c r="A17" t="s">
        <v>60</v>
      </c>
      <c r="B17">
        <v>-6.1702915538246597E-2</v>
      </c>
      <c r="C17">
        <v>1.2644870972045001E-2</v>
      </c>
      <c r="D17">
        <v>-4.8796793320120004</v>
      </c>
      <c r="E17">
        <v>3.6520472438751698E-4</v>
      </c>
      <c r="F17">
        <v>-6.7168138150445297E-2</v>
      </c>
      <c r="G17">
        <v>1.37935626856067E-2</v>
      </c>
      <c r="H17">
        <v>-4.8695278864055798</v>
      </c>
      <c r="I17">
        <v>3.6835159070329899E-4</v>
      </c>
      <c r="J17">
        <v>-4.0370318685107397E-2</v>
      </c>
      <c r="K17">
        <v>1.4397801360674801E-2</v>
      </c>
      <c r="L17">
        <v>-2.8039224652294599</v>
      </c>
      <c r="M17">
        <v>1.5709823184716299E-2</v>
      </c>
      <c r="N17">
        <v>-6.8344955157965806E-2</v>
      </c>
      <c r="O17">
        <v>6.2506626627313502E-2</v>
      </c>
      <c r="P17">
        <v>-1.0934033533030401</v>
      </c>
      <c r="Q17">
        <v>0.29167999480117801</v>
      </c>
      <c r="AA17" t="str">
        <f t="shared" si="0"/>
        <v>***</v>
      </c>
      <c r="AB17" t="str">
        <f t="shared" si="1"/>
        <v>***</v>
      </c>
      <c r="AC17" t="str">
        <f t="shared" si="2"/>
        <v>*</v>
      </c>
      <c r="AD17" t="str">
        <f t="shared" si="3"/>
        <v/>
      </c>
      <c r="AE17" t="str">
        <f t="shared" si="4"/>
        <v>***</v>
      </c>
      <c r="AF17" t="str">
        <f t="shared" si="5"/>
        <v>***</v>
      </c>
    </row>
    <row r="18" spans="1:32" x14ac:dyDescent="0.25">
      <c r="A18" t="s">
        <v>18</v>
      </c>
      <c r="B18">
        <v>2.2680191208038E-4</v>
      </c>
      <c r="C18">
        <v>2.43780839964455E-5</v>
      </c>
      <c r="D18">
        <v>9.3035167207336595</v>
      </c>
      <c r="E18">
        <v>1.3390691665505899E-7</v>
      </c>
      <c r="F18">
        <v>2.4591612209892098E-4</v>
      </c>
      <c r="G18">
        <v>2.5154357735050899E-5</v>
      </c>
      <c r="H18">
        <v>9.7762830873734892</v>
      </c>
      <c r="I18">
        <v>7.66346884427493E-8</v>
      </c>
      <c r="J18">
        <v>3.01181366077549E-4</v>
      </c>
      <c r="K18">
        <v>2.82218243512897E-5</v>
      </c>
      <c r="L18">
        <v>10.671931138420099</v>
      </c>
      <c r="M18">
        <v>2.0922715747405901E-8</v>
      </c>
      <c r="N18">
        <v>3.3872454919924299E-4</v>
      </c>
      <c r="O18">
        <v>2.2508148338053299E-5</v>
      </c>
      <c r="P18">
        <v>15.0489744474707</v>
      </c>
      <c r="Q18">
        <v>1.7211671494107801E-10</v>
      </c>
      <c r="AA18" t="str">
        <f t="shared" si="0"/>
        <v>***</v>
      </c>
      <c r="AB18" t="str">
        <f t="shared" si="1"/>
        <v>***</v>
      </c>
      <c r="AC18" t="str">
        <f t="shared" si="2"/>
        <v>***</v>
      </c>
      <c r="AD18" t="str">
        <f t="shared" si="3"/>
        <v>***</v>
      </c>
      <c r="AE18" t="str">
        <f t="shared" si="4"/>
        <v>***</v>
      </c>
      <c r="AF18" t="str">
        <f t="shared" si="5"/>
        <v>***</v>
      </c>
    </row>
    <row r="19" spans="1:32" x14ac:dyDescent="0.25">
      <c r="A19" t="s">
        <v>33</v>
      </c>
      <c r="B19">
        <v>-1.61204169628738E-2</v>
      </c>
      <c r="C19">
        <v>5.9560452514539203E-3</v>
      </c>
      <c r="D19">
        <v>-2.7065638829622198</v>
      </c>
      <c r="E19">
        <v>1.6514300194493001E-2</v>
      </c>
      <c r="F19">
        <v>-1.62021016713574E-2</v>
      </c>
      <c r="G19">
        <v>5.14392724707252E-3</v>
      </c>
      <c r="H19">
        <v>-3.1497532708259599</v>
      </c>
      <c r="I19">
        <v>6.74782675006171E-3</v>
      </c>
      <c r="J19">
        <v>-1.20529331001439E-2</v>
      </c>
      <c r="K19">
        <v>5.9563145340072498E-3</v>
      </c>
      <c r="L19">
        <v>-2.0235555109335301</v>
      </c>
      <c r="M19">
        <v>6.1516710689289003E-2</v>
      </c>
      <c r="N19">
        <v>-1.8174639759523901E-2</v>
      </c>
      <c r="O19">
        <v>6.8970494606988599E-3</v>
      </c>
      <c r="P19">
        <v>-2.6351325828657002</v>
      </c>
      <c r="Q19">
        <v>1.9638926406803099E-2</v>
      </c>
      <c r="AA19" t="str">
        <f t="shared" si="0"/>
        <v>*</v>
      </c>
      <c r="AB19" t="str">
        <f t="shared" si="1"/>
        <v>**</v>
      </c>
      <c r="AC19" t="str">
        <f t="shared" si="2"/>
        <v>^</v>
      </c>
      <c r="AD19" t="str">
        <f t="shared" si="3"/>
        <v>*</v>
      </c>
      <c r="AE19" t="str">
        <f t="shared" si="4"/>
        <v>***</v>
      </c>
      <c r="AF19" t="str">
        <f t="shared" si="5"/>
        <v>***</v>
      </c>
    </row>
    <row r="20" spans="1:32" x14ac:dyDescent="0.25">
      <c r="A20" t="s">
        <v>34</v>
      </c>
      <c r="B20">
        <v>0.17320997412824499</v>
      </c>
      <c r="C20">
        <v>5.9533167121118599E-2</v>
      </c>
      <c r="D20">
        <v>2.9094701744298899</v>
      </c>
      <c r="E20">
        <v>1.0987746703026101E-2</v>
      </c>
      <c r="F20">
        <v>0.17898894809764199</v>
      </c>
      <c r="G20">
        <v>5.3512248393033299E-2</v>
      </c>
      <c r="H20">
        <v>3.3448220449085899</v>
      </c>
      <c r="I20">
        <v>4.4870495423994404E-3</v>
      </c>
      <c r="J20">
        <v>0.169674584597995</v>
      </c>
      <c r="K20">
        <v>5.93410991350585E-2</v>
      </c>
      <c r="L20">
        <v>2.8593097713242699</v>
      </c>
      <c r="M20">
        <v>1.21093713561812E-2</v>
      </c>
      <c r="N20">
        <v>0.22219302189661999</v>
      </c>
      <c r="O20">
        <v>6.2524539073554306E-2</v>
      </c>
      <c r="P20">
        <v>3.5536930809714602</v>
      </c>
      <c r="Q20">
        <v>2.9592440947997902E-3</v>
      </c>
      <c r="AA20" t="str">
        <f t="shared" si="0"/>
        <v>*</v>
      </c>
      <c r="AB20" t="str">
        <f t="shared" si="1"/>
        <v>**</v>
      </c>
      <c r="AC20" t="str">
        <f t="shared" si="2"/>
        <v>*</v>
      </c>
      <c r="AD20" t="str">
        <f t="shared" si="3"/>
        <v>**</v>
      </c>
      <c r="AE20" t="str">
        <f t="shared" si="4"/>
        <v>***</v>
      </c>
      <c r="AF20" t="str">
        <f t="shared" si="5"/>
        <v>***</v>
      </c>
    </row>
    <row r="21" spans="1:32" x14ac:dyDescent="0.25">
      <c r="A21" t="s">
        <v>21</v>
      </c>
      <c r="B21">
        <v>-4.3684581469553299E-2</v>
      </c>
      <c r="C21">
        <v>1.94135324171156E-2</v>
      </c>
      <c r="D21">
        <v>-2.25021292008865</v>
      </c>
      <c r="E21">
        <v>4.7799361705798502E-2</v>
      </c>
      <c r="F21">
        <v>-5.5598267805462301E-2</v>
      </c>
      <c r="G21">
        <v>2.0631922869065102E-2</v>
      </c>
      <c r="H21">
        <v>-2.6947690798526902</v>
      </c>
      <c r="I21">
        <v>2.2219122027572102E-2</v>
      </c>
      <c r="J21">
        <v>-2.9078949469911498E-2</v>
      </c>
      <c r="K21">
        <v>3.8623718106862097E-2</v>
      </c>
      <c r="L21">
        <v>-0.75287804735570396</v>
      </c>
      <c r="M21">
        <v>0.468683487539518</v>
      </c>
      <c r="N21">
        <v>-8.1281969323649395E-3</v>
      </c>
      <c r="O21">
        <v>4.1520598297454199E-2</v>
      </c>
      <c r="P21">
        <v>-0.19576300115269099</v>
      </c>
      <c r="Q21">
        <v>0.84867804956790005</v>
      </c>
      <c r="AA21" t="str">
        <f t="shared" si="0"/>
        <v>*</v>
      </c>
      <c r="AB21" t="str">
        <f t="shared" si="1"/>
        <v>*</v>
      </c>
      <c r="AC21" t="str">
        <f t="shared" si="2"/>
        <v/>
      </c>
      <c r="AD21" t="str">
        <f t="shared" si="3"/>
        <v/>
      </c>
      <c r="AE21" t="str">
        <f t="shared" si="4"/>
        <v>***</v>
      </c>
      <c r="AF21" t="str">
        <f t="shared" si="5"/>
        <v>***</v>
      </c>
    </row>
    <row r="22" spans="1:32" x14ac:dyDescent="0.25">
      <c r="A22" t="s">
        <v>268</v>
      </c>
      <c r="B22">
        <v>0.111746711900355</v>
      </c>
      <c r="C22">
        <v>1.2736937707437E-2</v>
      </c>
      <c r="D22">
        <v>8.7734363209696191</v>
      </c>
      <c r="E22">
        <v>1.8572348448884599E-7</v>
      </c>
      <c r="F22">
        <v>0.119743707943837</v>
      </c>
      <c r="G22">
        <v>1.4747279016111101E-2</v>
      </c>
      <c r="H22">
        <v>8.1197153598992209</v>
      </c>
      <c r="I22">
        <v>5.1421654388493605E-7</v>
      </c>
      <c r="J22">
        <v>0.151730793952466</v>
      </c>
      <c r="K22">
        <v>1.8801264314627801E-2</v>
      </c>
      <c r="L22">
        <v>8.0702441821647</v>
      </c>
      <c r="M22">
        <v>5.4037046471917603E-7</v>
      </c>
      <c r="N22">
        <v>0.15307581354389299</v>
      </c>
      <c r="O22">
        <v>2.4856208908533201E-2</v>
      </c>
      <c r="P22">
        <v>6.1584537733484002</v>
      </c>
      <c r="Q22">
        <v>1.4257303234912401E-5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5"/>
        <v>***</v>
      </c>
    </row>
    <row r="23" spans="1:32" x14ac:dyDescent="0.25">
      <c r="A23" t="s">
        <v>272</v>
      </c>
      <c r="B23">
        <v>5.2387580323470198E-2</v>
      </c>
      <c r="C23">
        <v>5.2820631428545503E-3</v>
      </c>
      <c r="D23">
        <v>9.9180147807091092</v>
      </c>
      <c r="E23">
        <v>2.55288010129789E-8</v>
      </c>
      <c r="F23">
        <v>5.5306878908648903E-2</v>
      </c>
      <c r="G23">
        <v>7.29745959866707E-3</v>
      </c>
      <c r="H23">
        <v>7.5789222483329803</v>
      </c>
      <c r="I23">
        <v>9.7679590737245604E-7</v>
      </c>
      <c r="J23">
        <v>6.8373210845737206E-2</v>
      </c>
      <c r="K23">
        <v>1.2297981829185799E-2</v>
      </c>
      <c r="L23">
        <v>5.55970986096861</v>
      </c>
      <c r="M23">
        <v>4.0019680891322699E-5</v>
      </c>
      <c r="N23">
        <v>6.5195164716054396E-2</v>
      </c>
      <c r="O23">
        <v>1.49387761579959E-2</v>
      </c>
      <c r="P23">
        <v>4.3641570116946298</v>
      </c>
      <c r="Q23">
        <v>4.5710356382459101E-4</v>
      </c>
      <c r="AA23" t="str">
        <f t="shared" si="0"/>
        <v>***</v>
      </c>
      <c r="AB23" t="str">
        <f t="shared" si="1"/>
        <v>***</v>
      </c>
      <c r="AC23" t="str">
        <f t="shared" si="2"/>
        <v>***</v>
      </c>
      <c r="AD23" t="str">
        <f t="shared" si="3"/>
        <v>***</v>
      </c>
      <c r="AE23" t="str">
        <f t="shared" si="4"/>
        <v>***</v>
      </c>
      <c r="AF23" t="str">
        <f t="shared" si="5"/>
        <v>***</v>
      </c>
    </row>
    <row r="24" spans="1:32" x14ac:dyDescent="0.25">
      <c r="A24" t="s">
        <v>276</v>
      </c>
      <c r="B24">
        <v>-5.38706379291033E-2</v>
      </c>
      <c r="C24">
        <v>9.8633445555543695E-3</v>
      </c>
      <c r="D24">
        <v>-5.4617009094310696</v>
      </c>
      <c r="E24">
        <v>3.3581073729893097E-5</v>
      </c>
      <c r="F24">
        <v>-5.5456525673582099E-2</v>
      </c>
      <c r="G24">
        <v>9.7129062665018504E-3</v>
      </c>
      <c r="H24">
        <v>-5.7095707661508204</v>
      </c>
      <c r="I24">
        <v>1.9913604864268898E-5</v>
      </c>
      <c r="J24">
        <v>-5.44892546725851E-2</v>
      </c>
      <c r="K24">
        <v>1.5514772015294101E-2</v>
      </c>
      <c r="L24">
        <v>-3.5120886480878402</v>
      </c>
      <c r="M24">
        <v>2.4648240254725E-3</v>
      </c>
      <c r="N24">
        <v>-2.80271229858578E-2</v>
      </c>
      <c r="O24">
        <v>1.6467423804572601E-2</v>
      </c>
      <c r="P24">
        <v>-1.7019737463777</v>
      </c>
      <c r="Q24">
        <v>0.10581807099646701</v>
      </c>
      <c r="AA24" t="str">
        <f t="shared" si="0"/>
        <v>***</v>
      </c>
      <c r="AB24" t="str">
        <f t="shared" si="1"/>
        <v>***</v>
      </c>
      <c r="AC24" t="str">
        <f t="shared" si="2"/>
        <v>**</v>
      </c>
      <c r="AD24" t="str">
        <f t="shared" si="3"/>
        <v/>
      </c>
      <c r="AE24" t="str">
        <f t="shared" si="4"/>
        <v>***</v>
      </c>
      <c r="AF24" t="str">
        <f t="shared" si="5"/>
        <v>***</v>
      </c>
    </row>
    <row r="25" spans="1:32" x14ac:dyDescent="0.25">
      <c r="A25" t="s">
        <v>22</v>
      </c>
      <c r="B25">
        <v>1.9967538245024199E-2</v>
      </c>
      <c r="C25">
        <v>1.36765767466715E-2</v>
      </c>
      <c r="D25">
        <v>1.4599807111734899</v>
      </c>
      <c r="E25">
        <v>0.166297390493161</v>
      </c>
      <c r="F25">
        <v>1.96989219525152E-2</v>
      </c>
      <c r="G25">
        <v>1.4546178394046301E-2</v>
      </c>
      <c r="H25">
        <v>1.35423349136003</v>
      </c>
      <c r="I25">
        <v>0.197047803727218</v>
      </c>
      <c r="J25">
        <v>4.1626216915945501E-2</v>
      </c>
      <c r="K25">
        <v>2.1111908335176201E-2</v>
      </c>
      <c r="L25">
        <v>1.9716937121496001</v>
      </c>
      <c r="M25">
        <v>6.8657708742460397E-2</v>
      </c>
      <c r="AA25" t="str">
        <f t="shared" si="0"/>
        <v/>
      </c>
      <c r="AB25" t="str">
        <f t="shared" si="1"/>
        <v/>
      </c>
      <c r="AC25" t="str">
        <f t="shared" si="2"/>
        <v>^</v>
      </c>
      <c r="AD25" t="str">
        <f t="shared" si="3"/>
        <v>***</v>
      </c>
      <c r="AE25" t="str">
        <f t="shared" si="4"/>
        <v>***</v>
      </c>
      <c r="AF25" t="str">
        <f t="shared" si="5"/>
        <v>***</v>
      </c>
    </row>
    <row r="26" spans="1:32" x14ac:dyDescent="0.25">
      <c r="A26" t="s">
        <v>23</v>
      </c>
      <c r="B26">
        <v>-6.12632391033592E-2</v>
      </c>
      <c r="C26">
        <v>2.65373810925616E-2</v>
      </c>
      <c r="D26">
        <v>-2.3085638665577002</v>
      </c>
      <c r="E26">
        <v>5.99013683002338E-2</v>
      </c>
      <c r="F26">
        <v>-6.7205527906065404E-2</v>
      </c>
      <c r="G26">
        <v>3.0868055786678301E-2</v>
      </c>
      <c r="H26">
        <v>-2.1771869394854799</v>
      </c>
      <c r="I26">
        <v>7.1816482668917297E-2</v>
      </c>
      <c r="J26">
        <v>-5.6595879340571899E-2</v>
      </c>
      <c r="K26">
        <v>3.45813233082077E-2</v>
      </c>
      <c r="L26">
        <v>-1.6366024757398201</v>
      </c>
      <c r="M26">
        <v>0.15224328415918501</v>
      </c>
      <c r="AA26" t="str">
        <f t="shared" si="0"/>
        <v>^</v>
      </c>
      <c r="AB26" t="str">
        <f t="shared" si="1"/>
        <v>^</v>
      </c>
      <c r="AC26" t="str">
        <f t="shared" si="2"/>
        <v/>
      </c>
      <c r="AD26" t="str">
        <f t="shared" si="3"/>
        <v>***</v>
      </c>
      <c r="AE26" t="str">
        <f t="shared" si="4"/>
        <v>***</v>
      </c>
      <c r="AF26" t="str">
        <f t="shared" si="5"/>
        <v>***</v>
      </c>
    </row>
    <row r="27" spans="1:32" x14ac:dyDescent="0.25">
      <c r="A27" t="s">
        <v>24</v>
      </c>
      <c r="B27">
        <v>-0.184316899235651</v>
      </c>
      <c r="C27">
        <v>4.1323444796438499E-2</v>
      </c>
      <c r="D27">
        <v>-4.4603469082407399</v>
      </c>
      <c r="E27">
        <v>7.3414151795335599E-4</v>
      </c>
      <c r="F27">
        <v>-0.17734544101966401</v>
      </c>
      <c r="G27">
        <v>4.2754729650112198E-2</v>
      </c>
      <c r="H27">
        <v>-4.1479724575734398</v>
      </c>
      <c r="I27">
        <v>1.30716123748963E-3</v>
      </c>
      <c r="J27">
        <v>-0.13825408220421101</v>
      </c>
      <c r="K27">
        <v>4.9456334616794898E-2</v>
      </c>
      <c r="L27">
        <v>-2.79547773354924</v>
      </c>
      <c r="M27">
        <v>1.59500945931411E-2</v>
      </c>
      <c r="AA27" t="str">
        <f t="shared" si="0"/>
        <v>***</v>
      </c>
      <c r="AB27" t="str">
        <f t="shared" si="1"/>
        <v>**</v>
      </c>
      <c r="AC27" t="str">
        <f t="shared" si="2"/>
        <v>*</v>
      </c>
      <c r="AD27" t="str">
        <f t="shared" si="3"/>
        <v>***</v>
      </c>
      <c r="AE27" t="str">
        <f t="shared" si="4"/>
        <v>***</v>
      </c>
      <c r="AF27" t="str">
        <f t="shared" si="5"/>
        <v>***</v>
      </c>
    </row>
    <row r="28" spans="1:32" x14ac:dyDescent="0.25">
      <c r="A28" t="s">
        <v>25</v>
      </c>
      <c r="B28">
        <v>-0.137233993696569</v>
      </c>
      <c r="C28">
        <v>8.0836160021663397E-2</v>
      </c>
      <c r="D28">
        <v>-1.69768076142894</v>
      </c>
      <c r="E28">
        <v>0.119776130103089</v>
      </c>
      <c r="F28">
        <v>-0.111477918651283</v>
      </c>
      <c r="G28">
        <v>8.5363860605860001E-2</v>
      </c>
      <c r="H28">
        <v>-1.30591467935121</v>
      </c>
      <c r="I28">
        <v>0.220074019080366</v>
      </c>
      <c r="J28">
        <v>-7.1089122127143606E-2</v>
      </c>
      <c r="K28">
        <v>9.0261484317496796E-2</v>
      </c>
      <c r="L28">
        <v>-0.78759088291841095</v>
      </c>
      <c r="M28">
        <v>0.44834719758852798</v>
      </c>
      <c r="AA28" t="str">
        <f t="shared" si="0"/>
        <v/>
      </c>
      <c r="AB28" t="str">
        <f t="shared" si="1"/>
        <v/>
      </c>
      <c r="AC28" t="str">
        <f t="shared" si="2"/>
        <v/>
      </c>
      <c r="AD28" t="str">
        <f t="shared" si="3"/>
        <v>***</v>
      </c>
      <c r="AE28" t="str">
        <f t="shared" si="4"/>
        <v>***</v>
      </c>
      <c r="AF28" t="str">
        <f t="shared" si="5"/>
        <v>***</v>
      </c>
    </row>
    <row r="29" spans="1:32" x14ac:dyDescent="0.25">
      <c r="A29" t="s">
        <v>26</v>
      </c>
      <c r="B29">
        <v>-0.12812893795508701</v>
      </c>
      <c r="C29">
        <v>3.7696284700629398E-2</v>
      </c>
      <c r="D29">
        <v>-3.3989805354199198</v>
      </c>
      <c r="E29">
        <v>8.9253710280131696E-3</v>
      </c>
      <c r="F29">
        <v>-0.11484278433153999</v>
      </c>
      <c r="G29">
        <v>3.4140501430844898E-2</v>
      </c>
      <c r="H29">
        <v>-3.3638282836637798</v>
      </c>
      <c r="I29">
        <v>9.6568566713012994E-3</v>
      </c>
      <c r="J29">
        <v>-0.11825903029514299</v>
      </c>
      <c r="K29">
        <v>3.88838340499938E-2</v>
      </c>
      <c r="L29">
        <v>-3.0413418116920998</v>
      </c>
      <c r="M29">
        <v>1.5711183072108399E-2</v>
      </c>
      <c r="AA29" t="str">
        <f t="shared" si="0"/>
        <v>**</v>
      </c>
      <c r="AB29" t="str">
        <f t="shared" si="1"/>
        <v>**</v>
      </c>
      <c r="AC29" t="str">
        <f t="shared" si="2"/>
        <v>*</v>
      </c>
      <c r="AD29" t="str">
        <f t="shared" si="3"/>
        <v>***</v>
      </c>
      <c r="AE29" t="str">
        <f t="shared" si="4"/>
        <v>***</v>
      </c>
      <c r="AF29" t="str">
        <f t="shared" si="5"/>
        <v>***</v>
      </c>
    </row>
    <row r="30" spans="1:32" x14ac:dyDescent="0.25">
      <c r="A30" t="s">
        <v>27</v>
      </c>
      <c r="B30">
        <v>-0.14419760432189599</v>
      </c>
      <c r="C30">
        <v>0.18639586199468999</v>
      </c>
      <c r="D30">
        <v>-0.77360947168453498</v>
      </c>
      <c r="E30">
        <v>0.53832270140560301</v>
      </c>
      <c r="F30">
        <v>-0.12106050060229</v>
      </c>
      <c r="G30">
        <v>0.20204747848989901</v>
      </c>
      <c r="H30">
        <v>-0.59916857912355304</v>
      </c>
      <c r="I30">
        <v>0.624432863918857</v>
      </c>
      <c r="J30">
        <v>-0.10944837458518999</v>
      </c>
      <c r="K30">
        <v>0.20567312303339699</v>
      </c>
      <c r="L30">
        <v>-0.53214719050781001</v>
      </c>
      <c r="M30">
        <v>0.66073776531737205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>***</v>
      </c>
      <c r="AE30" t="str">
        <f t="shared" si="4"/>
        <v>***</v>
      </c>
      <c r="AF30" t="str">
        <f t="shared" si="5"/>
        <v>***</v>
      </c>
    </row>
    <row r="31" spans="1:32" x14ac:dyDescent="0.25">
      <c r="A31" t="s">
        <v>29</v>
      </c>
      <c r="B31">
        <v>-0.10855254702045</v>
      </c>
      <c r="C31">
        <v>2.9101637045404399E-2</v>
      </c>
      <c r="D31">
        <v>-3.7301182353104698</v>
      </c>
      <c r="E31">
        <v>2.1618040608102598E-3</v>
      </c>
      <c r="F31">
        <v>-0.128322822830823</v>
      </c>
      <c r="G31">
        <v>2.8783495021417301E-2</v>
      </c>
      <c r="H31">
        <v>-4.4582085231602404</v>
      </c>
      <c r="I31">
        <v>5.1148635761816405E-4</v>
      </c>
      <c r="J31">
        <v>-0.14061774010813</v>
      </c>
      <c r="K31">
        <v>3.8751637819703602E-2</v>
      </c>
      <c r="L31">
        <v>-3.6286915345970701</v>
      </c>
      <c r="M31">
        <v>2.6597780034987701E-3</v>
      </c>
      <c r="AA31" t="str">
        <f t="shared" si="0"/>
        <v>**</v>
      </c>
      <c r="AB31" t="str">
        <f t="shared" si="1"/>
        <v>***</v>
      </c>
      <c r="AC31" t="str">
        <f t="shared" si="2"/>
        <v>**</v>
      </c>
      <c r="AD31" t="str">
        <f t="shared" si="3"/>
        <v>***</v>
      </c>
      <c r="AE31" t="str">
        <f t="shared" si="4"/>
        <v>***</v>
      </c>
      <c r="AF31" t="str">
        <f t="shared" si="5"/>
        <v>***</v>
      </c>
    </row>
    <row r="32" spans="1:32" x14ac:dyDescent="0.25">
      <c r="A32" t="s">
        <v>31</v>
      </c>
      <c r="B32">
        <v>-5.9079888239252198E-2</v>
      </c>
      <c r="C32">
        <v>2.65551733511772E-2</v>
      </c>
      <c r="D32">
        <v>-2.22479768661097</v>
      </c>
      <c r="E32">
        <v>4.5496437360500998E-2</v>
      </c>
      <c r="F32">
        <v>-6.6223109318197401E-2</v>
      </c>
      <c r="G32">
        <v>2.8710928016104802E-2</v>
      </c>
      <c r="H32">
        <v>-2.3065471544859499</v>
      </c>
      <c r="I32">
        <v>3.9212014717476998E-2</v>
      </c>
      <c r="J32">
        <v>-0.101230683239336</v>
      </c>
      <c r="K32">
        <v>3.9056800553909497E-2</v>
      </c>
      <c r="L32">
        <v>-2.59188366183781</v>
      </c>
      <c r="M32">
        <v>2.31459471421093E-2</v>
      </c>
      <c r="AA32" t="str">
        <f t="shared" si="0"/>
        <v>*</v>
      </c>
      <c r="AB32" t="str">
        <f t="shared" si="1"/>
        <v>*</v>
      </c>
      <c r="AC32" t="str">
        <f t="shared" si="2"/>
        <v>*</v>
      </c>
      <c r="AD32" t="str">
        <f t="shared" si="3"/>
        <v>***</v>
      </c>
      <c r="AE32" t="str">
        <f t="shared" si="4"/>
        <v>***</v>
      </c>
      <c r="AF32" t="str">
        <f t="shared" si="5"/>
        <v>***</v>
      </c>
    </row>
    <row r="33" spans="1:32" x14ac:dyDescent="0.25">
      <c r="A33" t="s">
        <v>298</v>
      </c>
      <c r="B33">
        <v>3.70754340167931E-5</v>
      </c>
      <c r="C33">
        <v>9.7101457985838399E-2</v>
      </c>
      <c r="D33">
        <v>3.8182159965301801E-4</v>
      </c>
      <c r="E33">
        <v>0.99972673324627603</v>
      </c>
      <c r="F33">
        <v>-4.36777962256567E-2</v>
      </c>
      <c r="G33">
        <v>0.112055783715759</v>
      </c>
      <c r="H33">
        <v>-0.38978618307155</v>
      </c>
      <c r="I33">
        <v>0.73100443107643398</v>
      </c>
      <c r="J33">
        <v>-1.2032126203913E-2</v>
      </c>
      <c r="K33">
        <v>4.7158232406048002E-2</v>
      </c>
      <c r="L33">
        <v>-0.25514370641190198</v>
      </c>
      <c r="M33">
        <v>0.82390053528944796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5"/>
        <v>***</v>
      </c>
    </row>
    <row r="34" spans="1:32" x14ac:dyDescent="0.25">
      <c r="A34" t="s">
        <v>299</v>
      </c>
      <c r="B34">
        <v>-8.1189523371150499E-2</v>
      </c>
      <c r="C34">
        <v>5.8413874135477203E-2</v>
      </c>
      <c r="D34">
        <v>-1.3899013645773699</v>
      </c>
      <c r="E34">
        <v>0.20341843486231401</v>
      </c>
      <c r="F34">
        <v>-9.4585763141758594E-2</v>
      </c>
      <c r="G34">
        <v>5.6326188949789698E-2</v>
      </c>
      <c r="H34">
        <v>-1.67925018371249</v>
      </c>
      <c r="I34">
        <v>0.134172477346298</v>
      </c>
      <c r="J34">
        <v>-4.2025079662207497E-2</v>
      </c>
      <c r="K34">
        <v>6.3061747901591997E-2</v>
      </c>
      <c r="L34">
        <v>-0.66641158960242797</v>
      </c>
      <c r="M34">
        <v>0.52566832009711095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5"/>
        <v>***</v>
      </c>
    </row>
    <row r="35" spans="1:32" x14ac:dyDescent="0.25">
      <c r="A35" t="s">
        <v>303</v>
      </c>
      <c r="B35">
        <v>-8.3515025514179705E-2</v>
      </c>
      <c r="C35">
        <v>2.7974617784048899E-2</v>
      </c>
      <c r="D35">
        <v>-2.9853857578636802</v>
      </c>
      <c r="E35">
        <v>2.46025320553983E-2</v>
      </c>
      <c r="F35">
        <v>-6.2522500096575506E-2</v>
      </c>
      <c r="G35">
        <v>3.0399375968132299E-2</v>
      </c>
      <c r="H35">
        <v>-2.05670340608695</v>
      </c>
      <c r="I35">
        <v>8.5306604425611499E-2</v>
      </c>
      <c r="J35">
        <v>-8.4015822867254106E-2</v>
      </c>
      <c r="K35">
        <v>4.7120187961869099E-2</v>
      </c>
      <c r="L35">
        <v>-1.7830111996845599</v>
      </c>
      <c r="M35">
        <v>0.12558379053392599</v>
      </c>
      <c r="AA35" t="str">
        <f t="shared" si="0"/>
        <v>*</v>
      </c>
      <c r="AB35" t="str">
        <f t="shared" si="1"/>
        <v>^</v>
      </c>
      <c r="AC35" t="str">
        <f t="shared" si="2"/>
        <v/>
      </c>
      <c r="AD35" t="str">
        <f t="shared" si="3"/>
        <v>***</v>
      </c>
      <c r="AE35" t="str">
        <f t="shared" si="4"/>
        <v>***</v>
      </c>
      <c r="AF35" t="str">
        <f t="shared" si="5"/>
        <v>***</v>
      </c>
    </row>
    <row r="36" spans="1:32" x14ac:dyDescent="0.25">
      <c r="A36" t="s">
        <v>306</v>
      </c>
      <c r="B36">
        <v>-0.12467607289610801</v>
      </c>
      <c r="C36">
        <v>4.9933989408923303E-2</v>
      </c>
      <c r="D36">
        <v>-2.49681778627982</v>
      </c>
      <c r="E36">
        <v>2.43958205241608E-2</v>
      </c>
      <c r="F36">
        <v>-0.14122028498759001</v>
      </c>
      <c r="G36">
        <v>4.5753894502047102E-2</v>
      </c>
      <c r="H36">
        <v>-3.0865194433070902</v>
      </c>
      <c r="I36">
        <v>7.2293138352635504E-3</v>
      </c>
      <c r="J36">
        <v>-0.113491559405487</v>
      </c>
      <c r="K36">
        <v>4.9190624611739099E-2</v>
      </c>
      <c r="L36">
        <v>-2.3071786605938498</v>
      </c>
      <c r="M36">
        <v>3.6226657887372102E-2</v>
      </c>
      <c r="AA36" t="str">
        <f t="shared" si="0"/>
        <v>*</v>
      </c>
      <c r="AB36" t="str">
        <f t="shared" si="1"/>
        <v>**</v>
      </c>
      <c r="AC36" t="str">
        <f t="shared" si="2"/>
        <v>*</v>
      </c>
      <c r="AD36" t="str">
        <f t="shared" si="3"/>
        <v>***</v>
      </c>
      <c r="AE36" t="str">
        <f t="shared" si="4"/>
        <v>***</v>
      </c>
      <c r="AF36" t="str">
        <f t="shared" si="5"/>
        <v>***</v>
      </c>
    </row>
    <row r="37" spans="1:32" x14ac:dyDescent="0.25">
      <c r="A37" t="s">
        <v>309</v>
      </c>
      <c r="B37">
        <v>-9.3070638457631305E-3</v>
      </c>
      <c r="C37">
        <v>6.3091337983370896E-2</v>
      </c>
      <c r="D37">
        <v>-0.14751730020714099</v>
      </c>
      <c r="E37">
        <v>0.88686424468710001</v>
      </c>
      <c r="F37">
        <v>-4.5985388173157199E-2</v>
      </c>
      <c r="G37">
        <v>8.3905139666820103E-2</v>
      </c>
      <c r="H37">
        <v>-0.54806402034203305</v>
      </c>
      <c r="I37">
        <v>0.60103496252907396</v>
      </c>
      <c r="J37">
        <v>4.7494281967536203E-2</v>
      </c>
      <c r="K37">
        <v>8.3969318335895701E-2</v>
      </c>
      <c r="L37">
        <v>0.56561471390715201</v>
      </c>
      <c r="M37">
        <v>0.59072732265261896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5"/>
        <v>***</v>
      </c>
    </row>
    <row r="38" spans="1:32" x14ac:dyDescent="0.25">
      <c r="A38" t="s">
        <v>312</v>
      </c>
      <c r="B38">
        <v>4.1276223068145099E-4</v>
      </c>
      <c r="C38">
        <v>0.16652420437349499</v>
      </c>
      <c r="D38">
        <v>2.4786921050568198E-3</v>
      </c>
      <c r="E38">
        <v>0.99806440747532599</v>
      </c>
      <c r="F38">
        <v>5.5688615161691601E-2</v>
      </c>
      <c r="G38">
        <v>0.164848730637837</v>
      </c>
      <c r="H38">
        <v>0.33781646328861398</v>
      </c>
      <c r="I38">
        <v>0.74190297707484798</v>
      </c>
      <c r="J38">
        <v>0.15459394445485</v>
      </c>
      <c r="K38">
        <v>0.176111909450301</v>
      </c>
      <c r="L38">
        <v>0.87781652551144695</v>
      </c>
      <c r="M38">
        <v>0.399805893396044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5"/>
        <v>***</v>
      </c>
    </row>
    <row r="39" spans="1:32" x14ac:dyDescent="0.25">
      <c r="A39" t="s">
        <v>315</v>
      </c>
      <c r="B39">
        <v>0.22919788687721801</v>
      </c>
      <c r="C39">
        <v>0.13265151009762399</v>
      </c>
      <c r="D39">
        <v>1.72781965850627</v>
      </c>
      <c r="E39">
        <v>0.19342044911599701</v>
      </c>
      <c r="F39">
        <v>0.51335521430652797</v>
      </c>
      <c r="G39">
        <v>0.18905971690360199</v>
      </c>
      <c r="H39">
        <v>2.7153072199313599</v>
      </c>
      <c r="I39">
        <v>9.1445601959915301E-2</v>
      </c>
      <c r="J39">
        <v>0.594819092068397</v>
      </c>
      <c r="K39">
        <v>0.13209675180677899</v>
      </c>
      <c r="L39">
        <v>4.5029047567986602</v>
      </c>
      <c r="M39">
        <v>3.3134902620313197E-2</v>
      </c>
      <c r="AA39" t="str">
        <f t="shared" si="0"/>
        <v/>
      </c>
      <c r="AB39" t="str">
        <f t="shared" si="1"/>
        <v>^</v>
      </c>
      <c r="AC39" t="str">
        <f t="shared" si="2"/>
        <v>*</v>
      </c>
      <c r="AD39" t="str">
        <f t="shared" si="3"/>
        <v>***</v>
      </c>
      <c r="AE39" t="str">
        <f t="shared" si="4"/>
        <v>***</v>
      </c>
      <c r="AF39" t="str">
        <f t="shared" si="5"/>
        <v>***</v>
      </c>
    </row>
    <row r="40" spans="1:32" x14ac:dyDescent="0.25">
      <c r="A40" t="s">
        <v>167</v>
      </c>
      <c r="B40">
        <v>0.39480671331589301</v>
      </c>
      <c r="C40">
        <v>3.4280918059816097E-2</v>
      </c>
      <c r="D40">
        <v>11.5168068902648</v>
      </c>
      <c r="E40">
        <v>3.9784269951660496E-3</v>
      </c>
      <c r="F40">
        <v>0.34982363797945198</v>
      </c>
      <c r="G40">
        <v>5.1995757441592801E-2</v>
      </c>
      <c r="H40">
        <v>6.7279265692477201</v>
      </c>
      <c r="I40">
        <v>1.53317202624266E-2</v>
      </c>
      <c r="J40">
        <v>0.35576930645439903</v>
      </c>
      <c r="K40">
        <v>6.0128444073485103E-2</v>
      </c>
      <c r="L40">
        <v>5.9168220953730497</v>
      </c>
      <c r="M40">
        <v>2.0221157595476099E-2</v>
      </c>
      <c r="AA40" t="str">
        <f t="shared" si="0"/>
        <v>**</v>
      </c>
      <c r="AB40" t="str">
        <f t="shared" si="1"/>
        <v>*</v>
      </c>
      <c r="AC40" t="str">
        <f t="shared" si="2"/>
        <v>*</v>
      </c>
      <c r="AD40" t="str">
        <f t="shared" si="3"/>
        <v>***</v>
      </c>
      <c r="AE40" t="str">
        <f t="shared" si="4"/>
        <v>***</v>
      </c>
      <c r="AF40" t="str">
        <f t="shared" si="5"/>
        <v>***</v>
      </c>
    </row>
    <row r="41" spans="1:32" x14ac:dyDescent="0.25">
      <c r="A41" t="s">
        <v>168</v>
      </c>
      <c r="B41">
        <v>0.63282836380333096</v>
      </c>
      <c r="C41">
        <v>5.7444539607847102E-2</v>
      </c>
      <c r="D41">
        <v>11.0163362457671</v>
      </c>
      <c r="E41">
        <v>7.8699972042465605E-4</v>
      </c>
      <c r="F41">
        <v>0.58951955102355502</v>
      </c>
      <c r="G41">
        <v>7.3633466247208998E-2</v>
      </c>
      <c r="H41">
        <v>8.0061360828018895</v>
      </c>
      <c r="I41">
        <v>2.7935722850704501E-3</v>
      </c>
      <c r="J41">
        <v>0.611690398690524</v>
      </c>
      <c r="K41">
        <v>8.4862386302148707E-2</v>
      </c>
      <c r="L41">
        <v>7.20802731745757</v>
      </c>
      <c r="M41">
        <v>4.0248023272881897E-3</v>
      </c>
      <c r="AA41" t="str">
        <f t="shared" si="0"/>
        <v>***</v>
      </c>
      <c r="AB41" t="str">
        <f t="shared" si="1"/>
        <v>**</v>
      </c>
      <c r="AC41" t="str">
        <f t="shared" si="2"/>
        <v>**</v>
      </c>
      <c r="AD41" t="str">
        <f t="shared" si="3"/>
        <v>***</v>
      </c>
      <c r="AE41" t="str">
        <f t="shared" si="4"/>
        <v>***</v>
      </c>
      <c r="AF41" t="str">
        <f t="shared" si="5"/>
        <v>***</v>
      </c>
    </row>
    <row r="42" spans="1:32" x14ac:dyDescent="0.25">
      <c r="A42" t="s">
        <v>169</v>
      </c>
      <c r="B42">
        <v>0.631737066082531</v>
      </c>
      <c r="C42">
        <v>5.8787069768880401E-2</v>
      </c>
      <c r="D42">
        <v>10.746190762121399</v>
      </c>
      <c r="E42">
        <v>3.0371762791441601E-5</v>
      </c>
      <c r="F42">
        <v>0.58720665476607803</v>
      </c>
      <c r="G42">
        <v>8.1778647854307093E-2</v>
      </c>
      <c r="H42">
        <v>7.1804397623719201</v>
      </c>
      <c r="I42">
        <v>3.6265390901626401E-4</v>
      </c>
      <c r="J42">
        <v>0.59979493945268403</v>
      </c>
      <c r="K42">
        <v>9.2964225307871004E-2</v>
      </c>
      <c r="L42">
        <v>6.4518898260737902</v>
      </c>
      <c r="M42">
        <v>6.5528109954364998E-4</v>
      </c>
      <c r="AA42" t="str">
        <f t="shared" si="0"/>
        <v>***</v>
      </c>
      <c r="AB42" t="str">
        <f t="shared" si="1"/>
        <v>***</v>
      </c>
      <c r="AC42" t="str">
        <f t="shared" si="2"/>
        <v>***</v>
      </c>
      <c r="AD42" t="str">
        <f t="shared" si="3"/>
        <v>***</v>
      </c>
      <c r="AE42" t="str">
        <f t="shared" si="4"/>
        <v>***</v>
      </c>
      <c r="AF42" t="str">
        <f t="shared" si="5"/>
        <v>***</v>
      </c>
    </row>
    <row r="43" spans="1:32" x14ac:dyDescent="0.25">
      <c r="A43" t="s">
        <v>170</v>
      </c>
      <c r="B43">
        <v>0.65683477453141703</v>
      </c>
      <c r="C43">
        <v>5.0979695914372E-2</v>
      </c>
      <c r="D43">
        <v>12.8842426921233</v>
      </c>
      <c r="E43">
        <v>3.4045932770066397E-5</v>
      </c>
      <c r="F43">
        <v>0.61514789952785298</v>
      </c>
      <c r="G43">
        <v>7.1723114179813696E-2</v>
      </c>
      <c r="H43">
        <v>8.5767037106844608</v>
      </c>
      <c r="I43">
        <v>3.3156843238559198E-4</v>
      </c>
      <c r="J43">
        <v>0.62307282797603902</v>
      </c>
      <c r="K43">
        <v>8.4423621795571793E-2</v>
      </c>
      <c r="L43">
        <v>7.3803138828227901</v>
      </c>
      <c r="M43">
        <v>7.0613710848784796E-4</v>
      </c>
      <c r="AA43" t="str">
        <f t="shared" si="0"/>
        <v>***</v>
      </c>
      <c r="AB43" t="str">
        <f t="shared" si="1"/>
        <v>***</v>
      </c>
      <c r="AC43" t="str">
        <f t="shared" si="2"/>
        <v>***</v>
      </c>
      <c r="AD43" t="str">
        <f t="shared" si="3"/>
        <v>***</v>
      </c>
      <c r="AE43" t="str">
        <f t="shared" si="4"/>
        <v>***</v>
      </c>
      <c r="AF43" t="str">
        <f t="shared" si="5"/>
        <v>***</v>
      </c>
    </row>
    <row r="44" spans="1:32" x14ac:dyDescent="0.25">
      <c r="A44" t="s">
        <v>171</v>
      </c>
      <c r="B44">
        <v>0.58075277331830799</v>
      </c>
      <c r="C44">
        <v>4.0566448203012903E-2</v>
      </c>
      <c r="D44">
        <v>14.316086299001499</v>
      </c>
      <c r="E44">
        <v>2.65898404187091E-7</v>
      </c>
      <c r="F44">
        <v>0.52992113731919999</v>
      </c>
      <c r="G44">
        <v>7.5496040488310504E-2</v>
      </c>
      <c r="H44">
        <v>7.0191911243511003</v>
      </c>
      <c r="I44">
        <v>8.7503479388781498E-5</v>
      </c>
      <c r="J44">
        <v>0.53179686567530404</v>
      </c>
      <c r="K44">
        <v>8.9085295923693297E-2</v>
      </c>
      <c r="L44">
        <v>5.9695246018020596</v>
      </c>
      <c r="M44">
        <v>2.8436819081831098E-4</v>
      </c>
      <c r="AA44" t="str">
        <f t="shared" si="0"/>
        <v>***</v>
      </c>
      <c r="AB44" t="str">
        <f t="shared" si="1"/>
        <v>***</v>
      </c>
      <c r="AC44" t="str">
        <f t="shared" si="2"/>
        <v>***</v>
      </c>
      <c r="AD44" t="str">
        <f t="shared" si="3"/>
        <v>***</v>
      </c>
      <c r="AE44" t="str">
        <f t="shared" si="4"/>
        <v>***</v>
      </c>
      <c r="AF44" t="str">
        <f t="shared" si="5"/>
        <v>***</v>
      </c>
    </row>
    <row r="45" spans="1:32" x14ac:dyDescent="0.25">
      <c r="A45" t="s">
        <v>50</v>
      </c>
      <c r="B45">
        <v>9.2068661476664794E-6</v>
      </c>
      <c r="C45">
        <v>1.4078373064398399E-4</v>
      </c>
      <c r="D45">
        <v>6.5397230955251198E-2</v>
      </c>
      <c r="E45">
        <v>0.94934095167244403</v>
      </c>
      <c r="F45">
        <v>1.04651978939019E-4</v>
      </c>
      <c r="G45">
        <v>1.5723318769573499E-4</v>
      </c>
      <c r="H45">
        <v>0.66558454021509394</v>
      </c>
      <c r="I45">
        <v>0.52345718326905999</v>
      </c>
      <c r="J45">
        <v>-1.5695439444292299E-4</v>
      </c>
      <c r="K45">
        <v>2.5228750231559002E-4</v>
      </c>
      <c r="L45">
        <v>-0.62212512709641399</v>
      </c>
      <c r="M45">
        <v>0.550852784199098</v>
      </c>
      <c r="AA45" t="str">
        <f t="shared" si="0"/>
        <v/>
      </c>
      <c r="AB45" t="str">
        <f t="shared" si="1"/>
        <v/>
      </c>
      <c r="AC45" t="str">
        <f t="shared" si="2"/>
        <v/>
      </c>
      <c r="AD45" t="str">
        <f t="shared" si="3"/>
        <v>***</v>
      </c>
      <c r="AE45" t="str">
        <f t="shared" si="4"/>
        <v>***</v>
      </c>
      <c r="AF45" t="str">
        <f t="shared" si="5"/>
        <v>***</v>
      </c>
    </row>
    <row r="46" spans="1:32" x14ac:dyDescent="0.25">
      <c r="A46" t="s">
        <v>52</v>
      </c>
      <c r="B46">
        <v>3.0116740928220601E-3</v>
      </c>
      <c r="C46">
        <v>4.9292306139445104E-3</v>
      </c>
      <c r="D46">
        <v>0.61098259113749098</v>
      </c>
      <c r="E46">
        <v>0.54991862035684702</v>
      </c>
      <c r="F46">
        <v>-2.1223001712696301E-3</v>
      </c>
      <c r="G46">
        <v>5.0019564745328203E-3</v>
      </c>
      <c r="H46">
        <v>-0.42429401016886098</v>
      </c>
      <c r="I46">
        <v>0.67708670353145906</v>
      </c>
      <c r="J46">
        <v>-1.10132998209275E-2</v>
      </c>
      <c r="K46">
        <v>6.2890265975714598E-3</v>
      </c>
      <c r="L46">
        <v>-1.7511930741683199</v>
      </c>
      <c r="M46">
        <v>9.9313688921547599E-2</v>
      </c>
      <c r="AA46" t="str">
        <f t="shared" si="0"/>
        <v/>
      </c>
      <c r="AB46" t="str">
        <f t="shared" si="1"/>
        <v/>
      </c>
      <c r="AC46" t="str">
        <f t="shared" si="2"/>
        <v>^</v>
      </c>
      <c r="AD46" t="str">
        <f t="shared" si="3"/>
        <v>***</v>
      </c>
      <c r="AE46" t="str">
        <f t="shared" si="4"/>
        <v>***</v>
      </c>
      <c r="AF46" t="str">
        <f t="shared" si="5"/>
        <v>***</v>
      </c>
    </row>
    <row r="47" spans="1:32" x14ac:dyDescent="0.25">
      <c r="A47" t="s">
        <v>51</v>
      </c>
      <c r="B47">
        <v>1.25222298557531E-2</v>
      </c>
      <c r="C47">
        <v>6.2503861008393197E-3</v>
      </c>
      <c r="D47">
        <v>2.0034330125736601</v>
      </c>
      <c r="E47">
        <v>0.13387144463789599</v>
      </c>
      <c r="F47">
        <v>1.6756576374285501E-2</v>
      </c>
      <c r="G47">
        <v>4.0701356928253499E-3</v>
      </c>
      <c r="H47">
        <v>4.1169576738739302</v>
      </c>
      <c r="I47">
        <v>2.3765419986594299E-2</v>
      </c>
      <c r="J47">
        <v>2.2475986980933799E-2</v>
      </c>
      <c r="K47">
        <v>3.1607963345882399E-3</v>
      </c>
      <c r="L47">
        <v>7.1108621378042001</v>
      </c>
      <c r="M47">
        <v>4.8600248704705699E-3</v>
      </c>
      <c r="AA47" t="str">
        <f t="shared" si="0"/>
        <v/>
      </c>
      <c r="AB47" t="str">
        <f t="shared" si="1"/>
        <v>*</v>
      </c>
      <c r="AC47" t="str">
        <f t="shared" si="2"/>
        <v>**</v>
      </c>
      <c r="AD47" t="str">
        <f t="shared" si="3"/>
        <v>***</v>
      </c>
      <c r="AE47" t="str">
        <f t="shared" si="4"/>
        <v>***</v>
      </c>
      <c r="AF47" t="str">
        <f t="shared" si="5"/>
        <v>***</v>
      </c>
    </row>
    <row r="48" spans="1:32" x14ac:dyDescent="0.25">
      <c r="A48" t="s">
        <v>165</v>
      </c>
      <c r="B48">
        <v>-6.6917679403118097E-3</v>
      </c>
      <c r="C48">
        <v>7.4722316778717797E-3</v>
      </c>
      <c r="D48">
        <v>-0.895551453540817</v>
      </c>
      <c r="E48">
        <v>0.39275514482167301</v>
      </c>
      <c r="F48">
        <v>-9.94952729422394E-3</v>
      </c>
      <c r="G48">
        <v>9.8187316214647796E-3</v>
      </c>
      <c r="H48">
        <v>-1.01332103552695</v>
      </c>
      <c r="I48">
        <v>0.33579890022382403</v>
      </c>
      <c r="AA48" t="str">
        <f t="shared" si="0"/>
        <v/>
      </c>
      <c r="AB48" t="str">
        <f t="shared" si="1"/>
        <v/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5"/>
        <v>***</v>
      </c>
    </row>
    <row r="49" spans="1:32" x14ac:dyDescent="0.25">
      <c r="A49" t="s">
        <v>39</v>
      </c>
      <c r="B49">
        <v>-4.0123837629806397E-2</v>
      </c>
      <c r="C49">
        <v>3.5106831437174399E-2</v>
      </c>
      <c r="D49">
        <v>-1.14290683571402</v>
      </c>
      <c r="E49">
        <v>0.27353009335849499</v>
      </c>
      <c r="F49">
        <v>-2.5962720874589298E-2</v>
      </c>
      <c r="G49">
        <v>3.8450582618054903E-2</v>
      </c>
      <c r="H49">
        <v>-0.675223081337607</v>
      </c>
      <c r="I49">
        <v>0.51134118288272201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5"/>
        <v>***</v>
      </c>
    </row>
    <row r="50" spans="1:32" x14ac:dyDescent="0.25">
      <c r="A50" t="s">
        <v>40</v>
      </c>
      <c r="B50">
        <v>-9.4442819957407508E-3</v>
      </c>
      <c r="C50">
        <v>8.0130267725910202E-3</v>
      </c>
      <c r="D50">
        <v>-1.17861605405406</v>
      </c>
      <c r="E50">
        <v>0.26548280271646801</v>
      </c>
      <c r="F50">
        <v>-6.7127128543212899E-3</v>
      </c>
      <c r="G50">
        <v>9.5416800435774805E-3</v>
      </c>
      <c r="H50">
        <v>-0.70351477136771401</v>
      </c>
      <c r="I50">
        <v>0.49906486649839399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5"/>
        <v>***</v>
      </c>
    </row>
    <row r="51" spans="1:32" x14ac:dyDescent="0.25">
      <c r="A51" t="s">
        <v>41</v>
      </c>
      <c r="B51">
        <v>-6.4962723608940499E-3</v>
      </c>
      <c r="C51">
        <v>6.10871009657911E-3</v>
      </c>
      <c r="D51">
        <v>-1.0634442064179801</v>
      </c>
      <c r="E51">
        <v>0.30524515923713802</v>
      </c>
      <c r="F51">
        <v>-5.7684853967703304E-3</v>
      </c>
      <c r="G51">
        <v>8.0111681657973593E-3</v>
      </c>
      <c r="H51">
        <v>-0.72005546224808203</v>
      </c>
      <c r="I51">
        <v>0.483459055100391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5"/>
        <v>***</v>
      </c>
    </row>
    <row r="52" spans="1:32" x14ac:dyDescent="0.25">
      <c r="A52" t="s">
        <v>174</v>
      </c>
      <c r="B52">
        <v>-1.26138846773091E-3</v>
      </c>
      <c r="C52">
        <v>1.9817174394556E-3</v>
      </c>
      <c r="D52">
        <v>-0.63651277554353503</v>
      </c>
      <c r="E52">
        <v>0.63177484937475203</v>
      </c>
      <c r="F52">
        <v>-5.4252910084693002E-4</v>
      </c>
      <c r="G52">
        <v>5.51041092652389E-3</v>
      </c>
      <c r="H52">
        <v>-9.8455289102943794E-2</v>
      </c>
      <c r="I52">
        <v>0.93649791212672495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5"/>
        <v>***</v>
      </c>
    </row>
    <row r="53" spans="1:32" x14ac:dyDescent="0.25">
      <c r="A53" t="s">
        <v>175</v>
      </c>
      <c r="B53">
        <v>2.1214429476907101E-2</v>
      </c>
      <c r="C53">
        <v>1.47250257449472E-2</v>
      </c>
      <c r="D53">
        <v>1.4407057647547199</v>
      </c>
      <c r="E53">
        <v>0.17487601145671</v>
      </c>
      <c r="F53">
        <v>2.65856834615684E-2</v>
      </c>
      <c r="G53">
        <v>1.52990358001798E-2</v>
      </c>
      <c r="H53">
        <v>1.7377358814505099</v>
      </c>
      <c r="I53">
        <v>0.107052269616671</v>
      </c>
      <c r="AA53" t="str">
        <f t="shared" si="0"/>
        <v/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5"/>
        <v>***</v>
      </c>
    </row>
    <row r="54" spans="1:32" x14ac:dyDescent="0.25">
      <c r="A54" t="s">
        <v>176</v>
      </c>
      <c r="B54">
        <v>6.8973596605279696E-3</v>
      </c>
      <c r="C54">
        <v>1.3882605314211101E-2</v>
      </c>
      <c r="D54">
        <v>0.49683467219711103</v>
      </c>
      <c r="E54">
        <v>0.62656130948657496</v>
      </c>
      <c r="F54">
        <v>1.1808382848148001E-2</v>
      </c>
      <c r="G54">
        <v>1.70087540163451E-2</v>
      </c>
      <c r="H54">
        <v>0.69425325551773898</v>
      </c>
      <c r="I54">
        <v>0.49814744085196899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5"/>
        <v>***</v>
      </c>
    </row>
    <row r="55" spans="1:32" x14ac:dyDescent="0.25">
      <c r="A55" t="s">
        <v>53</v>
      </c>
      <c r="B55">
        <v>4.6200821691810203E-6</v>
      </c>
      <c r="C55">
        <v>5.2394340375591102E-6</v>
      </c>
      <c r="D55">
        <v>0.88179031094995397</v>
      </c>
      <c r="E55">
        <v>0.39565193164016599</v>
      </c>
      <c r="F55">
        <v>5.05199889182251E-6</v>
      </c>
      <c r="G55">
        <v>6.3367224828122697E-6</v>
      </c>
      <c r="H55">
        <v>0.797257400103217</v>
      </c>
      <c r="I55">
        <v>0.44242928030962297</v>
      </c>
      <c r="AA55" t="str">
        <f t="shared" si="0"/>
        <v/>
      </c>
      <c r="AB55" t="str">
        <f t="shared" si="1"/>
        <v/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5"/>
        <v>***</v>
      </c>
    </row>
    <row r="56" spans="1:32" x14ac:dyDescent="0.25">
      <c r="A56" t="s">
        <v>54</v>
      </c>
      <c r="B56">
        <v>1.2764034913799701E-5</v>
      </c>
      <c r="C56">
        <v>2.5424586715136898E-6</v>
      </c>
      <c r="D56">
        <v>5.0203509920578098</v>
      </c>
      <c r="E56">
        <v>1.4319406107476799E-4</v>
      </c>
      <c r="F56">
        <v>1.43722346655316E-5</v>
      </c>
      <c r="G56">
        <v>3.4939603100903502E-6</v>
      </c>
      <c r="H56">
        <v>4.1134510383605098</v>
      </c>
      <c r="I56">
        <v>1.0461608377460301E-3</v>
      </c>
      <c r="AA56" t="str">
        <f t="shared" si="0"/>
        <v>***</v>
      </c>
      <c r="AB56" t="str">
        <f t="shared" si="1"/>
        <v>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5"/>
        <v>***</v>
      </c>
    </row>
    <row r="57" spans="1:32" x14ac:dyDescent="0.25">
      <c r="A57" t="s">
        <v>43</v>
      </c>
      <c r="B57">
        <v>-0.51153046132450097</v>
      </c>
      <c r="C57">
        <v>0.27149202116953203</v>
      </c>
      <c r="D57">
        <v>-1.88414546814647</v>
      </c>
      <c r="E57">
        <v>9.1187060308717205E-2</v>
      </c>
      <c r="AA57" t="str">
        <f t="shared" si="0"/>
        <v>^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5"/>
        <v>***</v>
      </c>
    </row>
    <row r="58" spans="1:32" x14ac:dyDescent="0.25">
      <c r="A58" t="s">
        <v>44</v>
      </c>
      <c r="B58">
        <v>-0.157184800332069</v>
      </c>
      <c r="C58">
        <v>5.7766218137680903E-2</v>
      </c>
      <c r="D58">
        <v>-2.7210505620678198</v>
      </c>
      <c r="E58">
        <v>1.7170999934685099E-2</v>
      </c>
      <c r="AA58" t="str">
        <f t="shared" si="0"/>
        <v>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5"/>
        <v>***</v>
      </c>
    </row>
    <row r="59" spans="1:32" x14ac:dyDescent="0.25">
      <c r="A59" t="s">
        <v>45</v>
      </c>
      <c r="B59">
        <v>-0.38228995296727297</v>
      </c>
      <c r="C59">
        <v>0.13736898675161699</v>
      </c>
      <c r="D59">
        <v>-2.7829422201279601</v>
      </c>
      <c r="E59">
        <v>1.51649627312432E-2</v>
      </c>
      <c r="AA59" t="str">
        <f t="shared" si="0"/>
        <v>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5"/>
        <v>***</v>
      </c>
    </row>
    <row r="60" spans="1:32" x14ac:dyDescent="0.25">
      <c r="A60" t="s">
        <v>48</v>
      </c>
      <c r="B60">
        <v>0.204190834718745</v>
      </c>
      <c r="C60">
        <v>0.105170743230871</v>
      </c>
      <c r="D60">
        <v>1.94151746432471</v>
      </c>
      <c r="E60">
        <v>7.062891123284E-2</v>
      </c>
      <c r="AA60" t="str">
        <f t="shared" si="0"/>
        <v>^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5"/>
        <v>***</v>
      </c>
    </row>
    <row r="61" spans="1:32" x14ac:dyDescent="0.25">
      <c r="A61" t="s">
        <v>46</v>
      </c>
      <c r="B61">
        <v>-0.60309459020608802</v>
      </c>
      <c r="C61">
        <v>9.5191421952741495E-2</v>
      </c>
      <c r="D61">
        <v>-6.33559808052346</v>
      </c>
      <c r="E61">
        <v>2.5134304797285503E-4</v>
      </c>
      <c r="AA61" t="str">
        <f t="shared" si="0"/>
        <v>***</v>
      </c>
      <c r="AB61" t="str">
        <f t="shared" si="1"/>
        <v>***</v>
      </c>
      <c r="AC61" t="str">
        <f t="shared" si="2"/>
        <v>***</v>
      </c>
      <c r="AD61" t="str">
        <f t="shared" si="3"/>
        <v>***</v>
      </c>
      <c r="AE61" t="str">
        <f t="shared" si="4"/>
        <v>***</v>
      </c>
      <c r="AF61" t="str">
        <f t="shared" si="5"/>
        <v>***</v>
      </c>
    </row>
  </sheetData>
  <mergeCells count="1">
    <mergeCell ref="AA2:A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9DF6-3CEF-41CB-BDFE-8C914424728C}">
  <dimension ref="A1:H128"/>
  <sheetViews>
    <sheetView topLeftCell="B1" workbookViewId="0">
      <selection activeCell="M20" sqref="M20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35" t="s">
        <v>386</v>
      </c>
      <c r="C2" s="35"/>
      <c r="D2" s="35"/>
      <c r="E2" s="35"/>
      <c r="F2" s="35"/>
      <c r="G2" s="35"/>
      <c r="H2" s="35"/>
    </row>
    <row r="3" spans="1:8" ht="21" x14ac:dyDescent="0.35">
      <c r="B3" s="34" t="s">
        <v>417</v>
      </c>
      <c r="C3" s="34"/>
      <c r="D3" s="34"/>
      <c r="E3" s="34"/>
      <c r="F3" s="34"/>
      <c r="G3" s="34"/>
      <c r="H3" s="34"/>
    </row>
    <row r="4" spans="1:8" x14ac:dyDescent="0.25">
      <c r="B4" s="36" t="s">
        <v>384</v>
      </c>
      <c r="C4" s="39" t="s">
        <v>379</v>
      </c>
      <c r="D4" s="39" t="s">
        <v>380</v>
      </c>
      <c r="E4" s="39" t="s">
        <v>381</v>
      </c>
      <c r="F4" s="39" t="s">
        <v>382</v>
      </c>
      <c r="G4" s="39" t="s">
        <v>383</v>
      </c>
      <c r="H4" s="39" t="s">
        <v>416</v>
      </c>
    </row>
    <row r="5" spans="1:8" x14ac:dyDescent="0.25">
      <c r="A5">
        <v>1</v>
      </c>
      <c r="B5" s="32" t="str">
        <f>Sheet2!B8</f>
        <v>Covid</v>
      </c>
      <c r="C5" s="29" t="str">
        <f>_xlfn.CONCAT(FIXED(VLOOKUP($B5,Sheet5!A:$AZ,22,0),4),VLOOKUP($B5,Sheet5!$A:$AF,32,0))</f>
        <v>0.0644^</v>
      </c>
      <c r="D5" s="29" t="str">
        <f>_xlfn.CONCAT(FIXED(VLOOKUP($B5,Sheet5!$A:$AZ,18,0),4),VLOOKUP($B5,Sheet5!$A:$AF,31,0))</f>
        <v>0.0335</v>
      </c>
      <c r="E5" s="29" t="str">
        <f>_xlfn.CONCAT(FIXED(VLOOKUP($B5,Sheet5!$A:$AZ,14,0),4),VLOOKUP($B5,Sheet5!$A:$AF,30,0))</f>
        <v>0.0125</v>
      </c>
      <c r="F5" s="29" t="str">
        <f>_xlfn.CONCAT(FIXED(VLOOKUP($B5,Sheet5!$A:$AZ,10,0),4),VLOOKUP($B5,Sheet5!$A:$AF,29,0))</f>
        <v>0.0203</v>
      </c>
      <c r="G5" s="29" t="str">
        <f>_xlfn.CONCAT(FIXED(VLOOKUP($B5,Sheet5!$A:$AZ,6,0),4),VLOOKUP($B5,Sheet5!$A:$AF,28,0))</f>
        <v>0.0180</v>
      </c>
      <c r="H5" s="29" t="str">
        <f>_xlfn.CONCAT(FIXED(VLOOKUP($B5,Sheet5!$A:$AZ,2,0),4),VLOOKUP($B5,Sheet5!$A:$AF,27,0))</f>
        <v>0.0192^</v>
      </c>
    </row>
    <row r="6" spans="1:8" x14ac:dyDescent="0.25">
      <c r="A6">
        <v>2</v>
      </c>
      <c r="C6" s="29" t="str">
        <f>_xlfn.CONCAT("(",FIXED(VLOOKUP($B5,Sheet5!$A:$AZ,23,0), 4),")")</f>
        <v>(0.0285)</v>
      </c>
      <c r="D6" s="29" t="str">
        <f>_xlfn.CONCAT("(",FIXED(VLOOKUP($B5,Sheet5!$A:$AZ,19,0), 4),")")</f>
        <v>(0.0249)</v>
      </c>
      <c r="E6" s="29" t="str">
        <f>_xlfn.CONCAT("(",FIXED(VLOOKUP($B5,Sheet5!$A:$AZ,15,0), 4),")")</f>
        <v>(0.0121)</v>
      </c>
      <c r="F6" s="29" t="str">
        <f>_xlfn.CONCAT("(",FIXED(VLOOKUP($B5,Sheet5!$A:$AZ,11,0), 4),")")</f>
        <v>(0.0116)</v>
      </c>
      <c r="G6" s="29" t="str">
        <f>_xlfn.CONCAT("(",FIXED(VLOOKUP($B5,Sheet5!$A:$AZ,7,0), 4),")")</f>
        <v>(0.0116)</v>
      </c>
      <c r="H6" s="29" t="str">
        <f>_xlfn.CONCAT("(",FIXED(VLOOKUP($B5,Sheet5!$A:$AZ,3,0), 4),")")</f>
        <v>(0.0101)</v>
      </c>
    </row>
    <row r="7" spans="1:8" x14ac:dyDescent="0.25">
      <c r="A7">
        <f>A6+2</f>
        <v>4</v>
      </c>
      <c r="B7" t="s">
        <v>16</v>
      </c>
      <c r="C7" s="29"/>
      <c r="D7" s="29" t="str">
        <f>_xlfn.CONCAT(FIXED(VLOOKUP($B7,Sheet5!$A:$AZ,18,0),4),VLOOKUP($B7,Sheet5!$A:$AF,31,0))</f>
        <v>0.0010**</v>
      </c>
      <c r="E7" s="29" t="str">
        <f>_xlfn.CONCAT(FIXED(VLOOKUP($B7,Sheet5!$A:$AZ,14,0),4),VLOOKUP($B7,Sheet5!$A:$AF,30,0))</f>
        <v>0.0001</v>
      </c>
      <c r="F7" s="29" t="str">
        <f>_xlfn.CONCAT(FIXED(VLOOKUP($B7,Sheet5!$A:$AZ,10,0),4),VLOOKUP($B7,Sheet5!$A:$AF,29,0))</f>
        <v>0.0001</v>
      </c>
      <c r="G7" s="29" t="str">
        <f>_xlfn.CONCAT(FIXED(VLOOKUP($B7,Sheet5!$A:$AZ,6,0),4),VLOOKUP($B7,Sheet5!$A:$AF,28,0))</f>
        <v>0.0000</v>
      </c>
      <c r="H7" s="29" t="str">
        <f>_xlfn.CONCAT(FIXED(VLOOKUP($B7,Sheet5!$A:$AZ,2,0),4),VLOOKUP($B7,Sheet5!$A:$AF,27,0))</f>
        <v>0.0000</v>
      </c>
    </row>
    <row r="8" spans="1:8" x14ac:dyDescent="0.25">
      <c r="A8">
        <f>A7+1</f>
        <v>5</v>
      </c>
      <c r="C8" s="29"/>
      <c r="D8" s="29" t="str">
        <f>_xlfn.CONCAT("(",FIXED(VLOOKUP($B7,Sheet5!$A:$AZ,19,0), 4),")")</f>
        <v>(0.0003)</v>
      </c>
      <c r="E8" s="29" t="str">
        <f>_xlfn.CONCAT("(",FIXED(VLOOKUP($B7,Sheet5!$A:$AZ,15,0), 4),")")</f>
        <v>(0.0002)</v>
      </c>
      <c r="F8" s="29" t="str">
        <f>_xlfn.CONCAT("(",FIXED(VLOOKUP($B7,Sheet5!$A:$AZ,11,0), 4),")")</f>
        <v>(0.0001)</v>
      </c>
      <c r="G8" s="29" t="str">
        <f>_xlfn.CONCAT("(",FIXED(VLOOKUP($B7,Sheet5!$A:$AZ,7,0), 4),")")</f>
        <v>(0.0001)</v>
      </c>
      <c r="H8" s="29" t="str">
        <f>_xlfn.CONCAT("(",FIXED(VLOOKUP($B7,Sheet5!$A:$AZ,3,0), 4),")")</f>
        <v>(0.0001)</v>
      </c>
    </row>
    <row r="9" spans="1:8" x14ac:dyDescent="0.25">
      <c r="A9">
        <f t="shared" ref="A9" si="0">A8+2</f>
        <v>7</v>
      </c>
      <c r="B9" t="s">
        <v>208</v>
      </c>
      <c r="C9" s="29"/>
      <c r="D9" s="29" t="str">
        <f>_xlfn.CONCAT(FIXED(VLOOKUP($B9,Sheet5!$A:$AZ,18,0),4),VLOOKUP($B9,Sheet5!$A:$AF,31,0))</f>
        <v>0.0552***</v>
      </c>
      <c r="E9" s="29" t="str">
        <f>_xlfn.CONCAT(FIXED(VLOOKUP($B9,Sheet5!$A:$AZ,14,0),4),VLOOKUP($B9,Sheet5!$A:$AF,30,0))</f>
        <v>0.0248*</v>
      </c>
      <c r="F9" s="29" t="str">
        <f>_xlfn.CONCAT(FIXED(VLOOKUP($B9,Sheet5!$A:$AZ,10,0),4),VLOOKUP($B9,Sheet5!$A:$AF,29,0))</f>
        <v>0.0219*</v>
      </c>
      <c r="G9" s="29" t="str">
        <f>_xlfn.CONCAT(FIXED(VLOOKUP($B9,Sheet5!$A:$AZ,6,0),4),VLOOKUP($B9,Sheet5!$A:$AF,28,0))</f>
        <v>0.0279**</v>
      </c>
      <c r="H9" s="29" t="str">
        <f>_xlfn.CONCAT(FIXED(VLOOKUP($B9,Sheet5!$A:$AZ,2,0),4),VLOOKUP($B9,Sheet5!$A:$AF,27,0))</f>
        <v>0.0280**</v>
      </c>
    </row>
    <row r="10" spans="1:8" x14ac:dyDescent="0.25">
      <c r="A10">
        <f t="shared" ref="A10" si="1">A9+1</f>
        <v>8</v>
      </c>
      <c r="C10" s="29"/>
      <c r="D10" s="29" t="str">
        <f>_xlfn.CONCAT("(",FIXED(VLOOKUP($B9,Sheet5!$A:$AZ,19,0), 4),")")</f>
        <v>(0.0119)</v>
      </c>
      <c r="E10" s="29" t="str">
        <f>_xlfn.CONCAT("(",FIXED(VLOOKUP($B9,Sheet5!$A:$AZ,15,0), 4),")")</f>
        <v>(0.0111)</v>
      </c>
      <c r="F10" s="29" t="str">
        <f>_xlfn.CONCAT("(",FIXED(VLOOKUP($B9,Sheet5!$A:$AZ,11,0), 4),")")</f>
        <v>(0.0099)</v>
      </c>
      <c r="G10" s="29" t="str">
        <f>_xlfn.CONCAT("(",FIXED(VLOOKUP($B9,Sheet5!$A:$AZ,7,0), 4),")")</f>
        <v>(0.0075)</v>
      </c>
      <c r="H10" s="29" t="str">
        <f>_xlfn.CONCAT("(",FIXED(VLOOKUP($B9,Sheet5!$A:$AZ,3,0), 4),")")</f>
        <v>(0.0080)</v>
      </c>
    </row>
    <row r="11" spans="1:8" x14ac:dyDescent="0.25">
      <c r="A11">
        <f t="shared" ref="A11" si="2">A10+2</f>
        <v>10</v>
      </c>
      <c r="B11" t="s">
        <v>213</v>
      </c>
      <c r="C11" s="29"/>
      <c r="D11" s="29" t="str">
        <f>_xlfn.CONCAT(FIXED(VLOOKUP($B11,Sheet5!$A:$AZ,18,0),4),VLOOKUP($B11,Sheet5!$A:$AF,31,0))</f>
        <v>0.0439*</v>
      </c>
      <c r="E11" s="29" t="str">
        <f>_xlfn.CONCAT(FIXED(VLOOKUP($B11,Sheet5!$A:$AZ,14,0),4),VLOOKUP($B11,Sheet5!$A:$AF,30,0))</f>
        <v>0.0259^</v>
      </c>
      <c r="F11" s="29" t="str">
        <f>_xlfn.CONCAT(FIXED(VLOOKUP($B11,Sheet5!$A:$AZ,10,0),4),VLOOKUP($B11,Sheet5!$A:$AF,29,0))</f>
        <v>0.0260*</v>
      </c>
      <c r="G11" s="29" t="str">
        <f>_xlfn.CONCAT(FIXED(VLOOKUP($B11,Sheet5!$A:$AZ,6,0),4),VLOOKUP($B11,Sheet5!$A:$AF,28,0))</f>
        <v>0.0365**</v>
      </c>
      <c r="H11" s="29" t="str">
        <f>_xlfn.CONCAT(FIXED(VLOOKUP($B11,Sheet5!$A:$AZ,2,0),4),VLOOKUP($B11,Sheet5!$A:$AF,27,0))</f>
        <v>0.0352**</v>
      </c>
    </row>
    <row r="12" spans="1:8" x14ac:dyDescent="0.25">
      <c r="A12">
        <f t="shared" ref="A12" si="3">A11+1</f>
        <v>11</v>
      </c>
      <c r="C12" s="29"/>
      <c r="D12" s="29" t="str">
        <f>_xlfn.CONCAT("(",FIXED(VLOOKUP($B11,Sheet5!$A:$AZ,19,0), 4),")")</f>
        <v>(0.0202)</v>
      </c>
      <c r="E12" s="29" t="str">
        <f>_xlfn.CONCAT("(",FIXED(VLOOKUP($B11,Sheet5!$A:$AZ,15,0), 4),")")</f>
        <v>(0.0141)</v>
      </c>
      <c r="F12" s="29" t="str">
        <f>_xlfn.CONCAT("(",FIXED(VLOOKUP($B11,Sheet5!$A:$AZ,11,0), 4),")")</f>
        <v>(0.0119)</v>
      </c>
      <c r="G12" s="29" t="str">
        <f>_xlfn.CONCAT("(",FIXED(VLOOKUP($B11,Sheet5!$A:$AZ,7,0), 4),")")</f>
        <v>(0.0095)</v>
      </c>
      <c r="H12" s="29" t="str">
        <f>_xlfn.CONCAT("(",FIXED(VLOOKUP($B11,Sheet5!$A:$AZ,3,0), 4),")")</f>
        <v>(0.0102)</v>
      </c>
    </row>
    <row r="13" spans="1:8" x14ac:dyDescent="0.25">
      <c r="A13">
        <f t="shared" ref="A13" si="4">A12+2</f>
        <v>13</v>
      </c>
      <c r="B13" t="s">
        <v>218</v>
      </c>
      <c r="C13" s="29"/>
      <c r="D13" s="29" t="str">
        <f>_xlfn.CONCAT(FIXED(VLOOKUP($B13,Sheet5!$A:$AZ,18,0),4),VLOOKUP($B13,Sheet5!$A:$AF,31,0))</f>
        <v>0.0372^</v>
      </c>
      <c r="E13" s="29" t="str">
        <f>_xlfn.CONCAT(FIXED(VLOOKUP($B13,Sheet5!$A:$AZ,14,0),4),VLOOKUP($B13,Sheet5!$A:$AF,30,0))</f>
        <v>0.0159</v>
      </c>
      <c r="F13" s="29" t="str">
        <f>_xlfn.CONCAT(FIXED(VLOOKUP($B13,Sheet5!$A:$AZ,10,0),4),VLOOKUP($B13,Sheet5!$A:$AF,29,0))</f>
        <v>0.0104</v>
      </c>
      <c r="G13" s="29" t="str">
        <f>_xlfn.CONCAT(FIXED(VLOOKUP($B13,Sheet5!$A:$AZ,6,0),4),VLOOKUP($B13,Sheet5!$A:$AF,28,0))</f>
        <v>0.0222</v>
      </c>
      <c r="H13" s="29" t="str">
        <f>_xlfn.CONCAT(FIXED(VLOOKUP($B13,Sheet5!$A:$AZ,2,0),4),VLOOKUP($B13,Sheet5!$A:$AF,27,0))</f>
        <v>0.0220</v>
      </c>
    </row>
    <row r="14" spans="1:8" x14ac:dyDescent="0.25">
      <c r="A14">
        <f t="shared" ref="A14" si="5">A13+1</f>
        <v>14</v>
      </c>
      <c r="C14" s="29"/>
      <c r="D14" s="29" t="str">
        <f>_xlfn.CONCAT("(",FIXED(VLOOKUP($B13,Sheet5!$A:$AZ,19,0), 4),")")</f>
        <v>(0.0207)</v>
      </c>
      <c r="E14" s="29" t="str">
        <f>_xlfn.CONCAT("(",FIXED(VLOOKUP($B13,Sheet5!$A:$AZ,15,0), 4),")")</f>
        <v>(0.0135)</v>
      </c>
      <c r="F14" s="29" t="str">
        <f>_xlfn.CONCAT("(",FIXED(VLOOKUP($B13,Sheet5!$A:$AZ,11,0), 4),")")</f>
        <v>(0.0129)</v>
      </c>
      <c r="G14" s="29" t="str">
        <f>_xlfn.CONCAT("(",FIXED(VLOOKUP($B13,Sheet5!$A:$AZ,7,0), 4),")")</f>
        <v>(0.0127)</v>
      </c>
      <c r="H14" s="29" t="str">
        <f>_xlfn.CONCAT("(",FIXED(VLOOKUP($B13,Sheet5!$A:$AZ,3,0), 4),")")</f>
        <v>(0.0145)</v>
      </c>
    </row>
    <row r="15" spans="1:8" x14ac:dyDescent="0.25">
      <c r="A15">
        <f t="shared" ref="A15" si="6">A14+2</f>
        <v>16</v>
      </c>
      <c r="B15" t="s">
        <v>221</v>
      </c>
      <c r="C15" s="29"/>
      <c r="D15" s="29" t="str">
        <f>_xlfn.CONCAT(FIXED(VLOOKUP($B15,Sheet5!$A:$AZ,18,0),4),VLOOKUP($B15,Sheet5!$A:$AF,31,0))</f>
        <v>0.0312</v>
      </c>
      <c r="E15" s="29" t="str">
        <f>_xlfn.CONCAT(FIXED(VLOOKUP($B15,Sheet5!$A:$AZ,14,0),4),VLOOKUP($B15,Sheet5!$A:$AF,30,0))</f>
        <v>0.0038</v>
      </c>
      <c r="F15" s="29" t="str">
        <f>_xlfn.CONCAT(FIXED(VLOOKUP($B15,Sheet5!$A:$AZ,10,0),4),VLOOKUP($B15,Sheet5!$A:$AF,29,0))</f>
        <v>-0.0080</v>
      </c>
      <c r="G15" s="29" t="str">
        <f>_xlfn.CONCAT(FIXED(VLOOKUP($B15,Sheet5!$A:$AZ,6,0),4),VLOOKUP($B15,Sheet5!$A:$AF,28,0))</f>
        <v>0.0066</v>
      </c>
      <c r="H15" s="29" t="str">
        <f>_xlfn.CONCAT(FIXED(VLOOKUP($B15,Sheet5!$A:$AZ,2,0),4),VLOOKUP($B15,Sheet5!$A:$AF,27,0))</f>
        <v>0.0033</v>
      </c>
    </row>
    <row r="16" spans="1:8" x14ac:dyDescent="0.25">
      <c r="A16">
        <f t="shared" ref="A16" si="7">A15+1</f>
        <v>17</v>
      </c>
      <c r="C16" s="29"/>
      <c r="D16" s="29" t="str">
        <f>_xlfn.CONCAT("(",FIXED(VLOOKUP($B15,Sheet5!$A:$AZ,19,0), 4),")")</f>
        <v>(0.0298)</v>
      </c>
      <c r="E16" s="29" t="str">
        <f>_xlfn.CONCAT("(",FIXED(VLOOKUP($B15,Sheet5!$A:$AZ,15,0), 4),")")</f>
        <v>(0.0178)</v>
      </c>
      <c r="F16" s="29" t="str">
        <f>_xlfn.CONCAT("(",FIXED(VLOOKUP($B15,Sheet5!$A:$AZ,11,0), 4),")")</f>
        <v>(0.0141)</v>
      </c>
      <c r="G16" s="29" t="str">
        <f>_xlfn.CONCAT("(",FIXED(VLOOKUP($B15,Sheet5!$A:$AZ,7,0), 4),")")</f>
        <v>(0.0153)</v>
      </c>
      <c r="H16" s="29" t="str">
        <f>_xlfn.CONCAT("(",FIXED(VLOOKUP($B15,Sheet5!$A:$AZ,3,0), 4),")")</f>
        <v>(0.0158)</v>
      </c>
    </row>
    <row r="17" spans="1:8" x14ac:dyDescent="0.25">
      <c r="A17">
        <f t="shared" ref="A17" si="8">A16+2</f>
        <v>19</v>
      </c>
      <c r="B17" t="s">
        <v>222</v>
      </c>
      <c r="C17" s="29"/>
      <c r="D17" s="29" t="str">
        <f>_xlfn.CONCAT(FIXED(VLOOKUP($B17,Sheet5!$A:$AZ,18,0),4),VLOOKUP($B17,Sheet5!$A:$AF,31,0))</f>
        <v>0.0848</v>
      </c>
      <c r="E17" s="29" t="str">
        <f>_xlfn.CONCAT(FIXED(VLOOKUP($B17,Sheet5!$A:$AZ,14,0),4),VLOOKUP($B17,Sheet5!$A:$AF,30,0))</f>
        <v>0.0706*</v>
      </c>
      <c r="F17" s="29" t="str">
        <f>_xlfn.CONCAT(FIXED(VLOOKUP($B17,Sheet5!$A:$AZ,10,0),4),VLOOKUP($B17,Sheet5!$A:$AF,29,0))</f>
        <v>0.0610**</v>
      </c>
      <c r="G17" s="29" t="str">
        <f>_xlfn.CONCAT(FIXED(VLOOKUP($B17,Sheet5!$A:$AZ,6,0),4),VLOOKUP($B17,Sheet5!$A:$AF,28,0))</f>
        <v>0.0759**</v>
      </c>
      <c r="H17" s="29" t="str">
        <f>_xlfn.CONCAT(FIXED(VLOOKUP($B17,Sheet5!$A:$AZ,2,0),4),VLOOKUP($B17,Sheet5!$A:$AF,27,0))</f>
        <v>0.0728**</v>
      </c>
    </row>
    <row r="18" spans="1:8" x14ac:dyDescent="0.25">
      <c r="A18">
        <f t="shared" ref="A18" si="9">A17+1</f>
        <v>20</v>
      </c>
      <c r="C18" s="29"/>
      <c r="D18" s="29" t="str">
        <f>_xlfn.CONCAT("(",FIXED(VLOOKUP($B17,Sheet5!$A:$AZ,19,0), 4),")")</f>
        <v>(0.0542)</v>
      </c>
      <c r="E18" s="29" t="str">
        <f>_xlfn.CONCAT("(",FIXED(VLOOKUP($B17,Sheet5!$A:$AZ,15,0), 4),")")</f>
        <v>(0.0252)</v>
      </c>
      <c r="F18" s="29" t="str">
        <f>_xlfn.CONCAT("(",FIXED(VLOOKUP($B17,Sheet5!$A:$AZ,11,0), 4),")")</f>
        <v>(0.0206)</v>
      </c>
      <c r="G18" s="29" t="str">
        <f>_xlfn.CONCAT("(",FIXED(VLOOKUP($B17,Sheet5!$A:$AZ,7,0), 4),")")</f>
        <v>(0.0223)</v>
      </c>
      <c r="H18" s="29" t="str">
        <f>_xlfn.CONCAT("(",FIXED(VLOOKUP($B17,Sheet5!$A:$AZ,3,0), 4),")")</f>
        <v>(0.0237)</v>
      </c>
    </row>
    <row r="19" spans="1:8" x14ac:dyDescent="0.25">
      <c r="A19">
        <f t="shared" ref="A19:A79" si="10">A18+2</f>
        <v>22</v>
      </c>
      <c r="B19" t="s">
        <v>228</v>
      </c>
      <c r="C19" s="29"/>
      <c r="D19" s="29" t="str">
        <f>_xlfn.CONCAT(FIXED(VLOOKUP($B19,Sheet5!$A:$AZ,18,0),4),VLOOKUP($B19,Sheet5!$A:$AF,31,0))</f>
        <v>0.1015^</v>
      </c>
      <c r="E19" s="29" t="str">
        <f>_xlfn.CONCAT(FIXED(VLOOKUP($B19,Sheet5!$A:$AZ,14,0),4),VLOOKUP($B19,Sheet5!$A:$AF,30,0))</f>
        <v>0.1067**</v>
      </c>
      <c r="F19" s="29" t="str">
        <f>_xlfn.CONCAT(FIXED(VLOOKUP($B19,Sheet5!$A:$AZ,10,0),4),VLOOKUP($B19,Sheet5!$A:$AF,29,0))</f>
        <v>0.0953**</v>
      </c>
      <c r="G19" s="29" t="str">
        <f>_xlfn.CONCAT(FIXED(VLOOKUP($B19,Sheet5!$A:$AZ,6,0),4),VLOOKUP($B19,Sheet5!$A:$AF,28,0))</f>
        <v>0.1175***</v>
      </c>
      <c r="H19" s="29" t="str">
        <f>_xlfn.CONCAT(FIXED(VLOOKUP($B19,Sheet5!$A:$AZ,2,0),4),VLOOKUP($B19,Sheet5!$A:$AF,27,0))</f>
        <v>0.1140***</v>
      </c>
    </row>
    <row r="20" spans="1:8" x14ac:dyDescent="0.25">
      <c r="A20">
        <f t="shared" ref="A20:A80" si="11">A19+1</f>
        <v>23</v>
      </c>
      <c r="C20" s="29"/>
      <c r="D20" s="29" t="str">
        <f>_xlfn.CONCAT("(",FIXED(VLOOKUP($B19,Sheet5!$A:$AZ,19,0), 4),")")</f>
        <v>(0.0573)</v>
      </c>
      <c r="E20" s="29" t="str">
        <f>_xlfn.CONCAT("(",FIXED(VLOOKUP($B19,Sheet5!$A:$AZ,15,0), 4),")")</f>
        <v>(0.0296)</v>
      </c>
      <c r="F20" s="29" t="str">
        <f>_xlfn.CONCAT("(",FIXED(VLOOKUP($B19,Sheet5!$A:$AZ,11,0), 4),")")</f>
        <v>(0.0232)</v>
      </c>
      <c r="G20" s="29" t="str">
        <f>_xlfn.CONCAT("(",FIXED(VLOOKUP($B19,Sheet5!$A:$AZ,7,0), 4),")")</f>
        <v>(0.0255)</v>
      </c>
      <c r="H20" s="29" t="str">
        <f>_xlfn.CONCAT("(",FIXED(VLOOKUP($B19,Sheet5!$A:$AZ,3,0), 4),")")</f>
        <v>(0.0265)</v>
      </c>
    </row>
    <row r="21" spans="1:8" x14ac:dyDescent="0.25">
      <c r="A21">
        <f t="shared" ref="A21:A81" si="12">A20+2</f>
        <v>25</v>
      </c>
      <c r="B21" t="s">
        <v>233</v>
      </c>
      <c r="C21" s="29"/>
      <c r="D21" s="29" t="str">
        <f>_xlfn.CONCAT(FIXED(VLOOKUP($B21,Sheet5!$A:$AZ,18,0),4),VLOOKUP($B21,Sheet5!$A:$AF,31,0))</f>
        <v>0.4213***</v>
      </c>
      <c r="E21" s="29" t="str">
        <f>_xlfn.CONCAT(FIXED(VLOOKUP($B21,Sheet5!$A:$AZ,14,0),4),VLOOKUP($B21,Sheet5!$A:$AF,30,0))</f>
        <v>0.1116*</v>
      </c>
      <c r="F21" s="29" t="str">
        <f>_xlfn.CONCAT(FIXED(VLOOKUP($B21,Sheet5!$A:$AZ,10,0),4),VLOOKUP($B21,Sheet5!$A:$AF,29,0))</f>
        <v>0.0434</v>
      </c>
      <c r="G21" s="29" t="str">
        <f>_xlfn.CONCAT(FIXED(VLOOKUP($B21,Sheet5!$A:$AZ,6,0),4),VLOOKUP($B21,Sheet5!$A:$AF,28,0))</f>
        <v>0.0780*</v>
      </c>
      <c r="H21" s="29" t="str">
        <f>_xlfn.CONCAT(FIXED(VLOOKUP($B21,Sheet5!$A:$AZ,2,0),4),VLOOKUP($B21,Sheet5!$A:$AF,27,0))</f>
        <v>0.0856**</v>
      </c>
    </row>
    <row r="22" spans="1:8" x14ac:dyDescent="0.25">
      <c r="A22">
        <f t="shared" ref="A22:A82" si="13">A21+1</f>
        <v>26</v>
      </c>
      <c r="C22" s="29"/>
      <c r="D22" s="29" t="str">
        <f>_xlfn.CONCAT("(",FIXED(VLOOKUP($B21,Sheet5!$A:$AZ,19,0), 4),")")</f>
        <v>(0.0659)</v>
      </c>
      <c r="E22" s="29" t="str">
        <f>_xlfn.CONCAT("(",FIXED(VLOOKUP($B21,Sheet5!$A:$AZ,15,0), 4),")")</f>
        <v>(0.0417)</v>
      </c>
      <c r="F22" s="29" t="str">
        <f>_xlfn.CONCAT("(",FIXED(VLOOKUP($B21,Sheet5!$A:$AZ,11,0), 4),")")</f>
        <v>(0.0395)</v>
      </c>
      <c r="G22" s="29" t="str">
        <f>_xlfn.CONCAT("(",FIXED(VLOOKUP($B21,Sheet5!$A:$AZ,7,0), 4),")")</f>
        <v>(0.0299)</v>
      </c>
      <c r="H22" s="29" t="str">
        <f>_xlfn.CONCAT("(",FIXED(VLOOKUP($B21,Sheet5!$A:$AZ,3,0), 4),")")</f>
        <v>(0.0288)</v>
      </c>
    </row>
    <row r="23" spans="1:8" x14ac:dyDescent="0.25">
      <c r="A23">
        <f t="shared" ref="A23:A83" si="14">A22+2</f>
        <v>28</v>
      </c>
      <c r="B23" t="s">
        <v>15</v>
      </c>
      <c r="D23" s="29" t="str">
        <f>_xlfn.CONCAT(FIXED(VLOOKUP($B23,Sheet5!$A:$AZ,18,0),4),VLOOKUP($B23,Sheet5!$A:$AF,31,0))</f>
        <v>0.0000***</v>
      </c>
      <c r="E23" s="29" t="str">
        <f>_xlfn.CONCAT(FIXED(VLOOKUP($B23,Sheet5!$A:$AZ,14,0),4),VLOOKUP($B23,Sheet5!$A:$AF,30,0))</f>
        <v>0.0310</v>
      </c>
      <c r="F23" s="29" t="str">
        <f>_xlfn.CONCAT(FIXED(VLOOKUP($B23,Sheet5!$A:$AZ,10,0),4),VLOOKUP($B23,Sheet5!$A:$AF,29,0))</f>
        <v>-0.0117</v>
      </c>
      <c r="G23" s="29" t="str">
        <f>_xlfn.CONCAT(FIXED(VLOOKUP($B23,Sheet5!$A:$AZ,6,0),4),VLOOKUP($B23,Sheet5!$A:$AF,28,0))</f>
        <v>0.0154</v>
      </c>
      <c r="H23" s="29" t="str">
        <f>_xlfn.CONCAT(FIXED(VLOOKUP($B23,Sheet5!$A:$AZ,2,0),4),VLOOKUP($B23,Sheet5!$A:$AF,27,0))</f>
        <v>0.0261</v>
      </c>
    </row>
    <row r="24" spans="1:8" x14ac:dyDescent="0.25">
      <c r="A24">
        <f t="shared" ref="A24:A84" si="15">A23+1</f>
        <v>29</v>
      </c>
      <c r="D24" s="29" t="str">
        <f>_xlfn.CONCAT("(",FIXED(VLOOKUP($B23,Sheet5!$A:$AZ,19,0), 4),")")</f>
        <v>(0.0000)</v>
      </c>
      <c r="E24" s="29" t="str">
        <f>_xlfn.CONCAT("(",FIXED(VLOOKUP($B23,Sheet5!$A:$AZ,15,0), 4),")")</f>
        <v>(0.0182)</v>
      </c>
      <c r="F24" s="29" t="str">
        <f>_xlfn.CONCAT("(",FIXED(VLOOKUP($B23,Sheet5!$A:$AZ,11,0), 4),")")</f>
        <v>(0.0239)</v>
      </c>
      <c r="G24" s="29" t="str">
        <f>_xlfn.CONCAT("(",FIXED(VLOOKUP($B23,Sheet5!$A:$AZ,7,0), 4),")")</f>
        <v>(0.0244)</v>
      </c>
      <c r="H24" s="29" t="str">
        <f>_xlfn.CONCAT("(",FIXED(VLOOKUP($B23,Sheet5!$A:$AZ,3,0), 4),")")</f>
        <v>(0.0226)</v>
      </c>
    </row>
    <row r="25" spans="1:8" x14ac:dyDescent="0.25">
      <c r="A25">
        <f t="shared" ref="A25:A85" si="16">A24+2</f>
        <v>31</v>
      </c>
      <c r="B25" t="s">
        <v>13</v>
      </c>
      <c r="D25" s="29" t="str">
        <f>_xlfn.CONCAT(FIXED(VLOOKUP($B25,Sheet5!$A:$AZ,18,0),4),VLOOKUP($B25,Sheet5!$A:$AF,31,0))</f>
        <v>0.0000***</v>
      </c>
      <c r="E25" s="29" t="str">
        <f>_xlfn.CONCAT(FIXED(VLOOKUP($B25,Sheet5!$A:$AZ,14,0),4),VLOOKUP($B25,Sheet5!$A:$AF,30,0))</f>
        <v>0.0927**</v>
      </c>
      <c r="F25" s="29" t="str">
        <f>_xlfn.CONCAT(FIXED(VLOOKUP($B25,Sheet5!$A:$AZ,10,0),4),VLOOKUP($B25,Sheet5!$A:$AF,29,0))</f>
        <v>0.0866**</v>
      </c>
      <c r="G25" s="29" t="str">
        <f>_xlfn.CONCAT(FIXED(VLOOKUP($B25,Sheet5!$A:$AZ,6,0),4),VLOOKUP($B25,Sheet5!$A:$AF,28,0))</f>
        <v>0.0575**</v>
      </c>
      <c r="H25" s="29" t="str">
        <f>_xlfn.CONCAT(FIXED(VLOOKUP($B25,Sheet5!$A:$AZ,2,0),4),VLOOKUP($B25,Sheet5!$A:$AF,27,0))</f>
        <v>0.0488**</v>
      </c>
    </row>
    <row r="26" spans="1:8" x14ac:dyDescent="0.25">
      <c r="A26">
        <f t="shared" ref="A26:A86" si="17">A25+1</f>
        <v>32</v>
      </c>
      <c r="D26" s="29" t="str">
        <f>_xlfn.CONCAT("(",FIXED(VLOOKUP($B25,Sheet5!$A:$AZ,19,0), 4),")")</f>
        <v>(0.0000)</v>
      </c>
      <c r="E26" s="29" t="str">
        <f>_xlfn.CONCAT("(",FIXED(VLOOKUP($B25,Sheet5!$A:$AZ,15,0), 4),")")</f>
        <v>(0.0279)</v>
      </c>
      <c r="F26" s="29" t="str">
        <f>_xlfn.CONCAT("(",FIXED(VLOOKUP($B25,Sheet5!$A:$AZ,11,0), 4),")")</f>
        <v>(0.0261)</v>
      </c>
      <c r="G26" s="29" t="str">
        <f>_xlfn.CONCAT("(",FIXED(VLOOKUP($B25,Sheet5!$A:$AZ,7,0), 4),")")</f>
        <v>(0.0191)</v>
      </c>
      <c r="H26" s="29" t="str">
        <f>_xlfn.CONCAT("(",FIXED(VLOOKUP($B25,Sheet5!$A:$AZ,3,0), 4),")")</f>
        <v>(0.0167)</v>
      </c>
    </row>
    <row r="27" spans="1:8" x14ac:dyDescent="0.25">
      <c r="A27">
        <f t="shared" ref="A27" si="18">A26+2</f>
        <v>34</v>
      </c>
      <c r="B27" t="s">
        <v>14</v>
      </c>
      <c r="D27" s="29" t="str">
        <f>_xlfn.CONCAT(FIXED(VLOOKUP($B27,Sheet5!$A:$AZ,18,0),4),VLOOKUP($B27,Sheet5!$A:$AF,31,0))</f>
        <v>0.0000***</v>
      </c>
      <c r="E27" s="29" t="str">
        <f>_xlfn.CONCAT(FIXED(VLOOKUP($B27,Sheet5!$A:$AZ,14,0),4),VLOOKUP($B27,Sheet5!$A:$AF,30,0))</f>
        <v>0.0751**</v>
      </c>
      <c r="F27" s="29" t="str">
        <f>_xlfn.CONCAT(FIXED(VLOOKUP($B27,Sheet5!$A:$AZ,10,0),4),VLOOKUP($B27,Sheet5!$A:$AF,29,0))</f>
        <v>0.0592**</v>
      </c>
      <c r="G27" s="29" t="str">
        <f>_xlfn.CONCAT(FIXED(VLOOKUP($B27,Sheet5!$A:$AZ,6,0),4),VLOOKUP($B27,Sheet5!$A:$AF,28,0))</f>
        <v>0.0691**</v>
      </c>
      <c r="H27" s="29" t="str">
        <f>_xlfn.CONCAT(FIXED(VLOOKUP($B27,Sheet5!$A:$AZ,2,0),4),VLOOKUP($B27,Sheet5!$A:$AF,27,0))</f>
        <v>0.0689**</v>
      </c>
    </row>
    <row r="28" spans="1:8" x14ac:dyDescent="0.25">
      <c r="A28">
        <f t="shared" ref="A28" si="19">A27+1</f>
        <v>35</v>
      </c>
      <c r="D28" s="29" t="str">
        <f>_xlfn.CONCAT("(",FIXED(VLOOKUP($B27,Sheet5!$A:$AZ,19,0), 4),")")</f>
        <v>(0.0000)</v>
      </c>
      <c r="E28" s="29" t="str">
        <f>_xlfn.CONCAT("(",FIXED(VLOOKUP($B27,Sheet5!$A:$AZ,15,0), 4),")")</f>
        <v>(0.0202)</v>
      </c>
      <c r="F28" s="29" t="str">
        <f>_xlfn.CONCAT("(",FIXED(VLOOKUP($B27,Sheet5!$A:$AZ,11,0), 4),")")</f>
        <v>(0.0195)</v>
      </c>
      <c r="G28" s="29" t="str">
        <f>_xlfn.CONCAT("(",FIXED(VLOOKUP($B27,Sheet5!$A:$AZ,7,0), 4),")")</f>
        <v>(0.0182)</v>
      </c>
      <c r="H28" s="29" t="str">
        <f>_xlfn.CONCAT("(",FIXED(VLOOKUP($B27,Sheet5!$A:$AZ,3,0), 4),")")</f>
        <v>(0.0193)</v>
      </c>
    </row>
    <row r="29" spans="1:8" x14ac:dyDescent="0.25">
      <c r="A29">
        <f t="shared" si="10"/>
        <v>37</v>
      </c>
      <c r="B29" t="s">
        <v>59</v>
      </c>
      <c r="D29" s="29" t="str">
        <f>_xlfn.CONCAT(FIXED(VLOOKUP($B29,Sheet5!$A:$AZ,18,0),4),VLOOKUP($B29,Sheet5!$A:$AF,31,0))</f>
        <v>0.0000***</v>
      </c>
      <c r="E29" s="29" t="str">
        <f>_xlfn.CONCAT(FIXED(VLOOKUP($B29,Sheet5!$A:$AZ,14,0),4),VLOOKUP($B29,Sheet5!$A:$AF,30,0))</f>
        <v>-0.1986**</v>
      </c>
      <c r="F29" s="29" t="str">
        <f>_xlfn.CONCAT(FIXED(VLOOKUP($B29,Sheet5!$A:$AZ,10,0),4),VLOOKUP($B29,Sheet5!$A:$AF,29,0))</f>
        <v>-0.1208**</v>
      </c>
      <c r="G29" s="29" t="str">
        <f>_xlfn.CONCAT(FIXED(VLOOKUP($B29,Sheet5!$A:$AZ,6,0),4),VLOOKUP($B29,Sheet5!$A:$AF,28,0))</f>
        <v>-0.1118**</v>
      </c>
      <c r="H29" s="29" t="str">
        <f>_xlfn.CONCAT(FIXED(VLOOKUP($B29,Sheet5!$A:$AZ,2,0),4),VLOOKUP($B29,Sheet5!$A:$AF,27,0))</f>
        <v>-0.1090**</v>
      </c>
    </row>
    <row r="30" spans="1:8" x14ac:dyDescent="0.25">
      <c r="A30">
        <f t="shared" si="11"/>
        <v>38</v>
      </c>
      <c r="D30" s="29" t="str">
        <f>_xlfn.CONCAT("(",FIXED(VLOOKUP($B29,Sheet5!$A:$AZ,19,0), 4),")")</f>
        <v>(0.0000)</v>
      </c>
      <c r="E30" s="29" t="str">
        <f>_xlfn.CONCAT("(",FIXED(VLOOKUP($B29,Sheet5!$A:$AZ,15,0), 4),")")</f>
        <v>(0.0568)</v>
      </c>
      <c r="F30" s="29" t="str">
        <f>_xlfn.CONCAT("(",FIXED(VLOOKUP($B29,Sheet5!$A:$AZ,11,0), 4),")")</f>
        <v>(0.0390)</v>
      </c>
      <c r="G30" s="29" t="str">
        <f>_xlfn.CONCAT("(",FIXED(VLOOKUP($B29,Sheet5!$A:$AZ,7,0), 4),")")</f>
        <v>(0.0342)</v>
      </c>
      <c r="H30" s="29" t="str">
        <f>_xlfn.CONCAT("(",FIXED(VLOOKUP($B29,Sheet5!$A:$AZ,3,0), 4),")")</f>
        <v>(0.0351)</v>
      </c>
    </row>
    <row r="31" spans="1:8" x14ac:dyDescent="0.25">
      <c r="A31">
        <f t="shared" si="12"/>
        <v>40</v>
      </c>
      <c r="B31" t="s">
        <v>60</v>
      </c>
      <c r="D31" s="29" t="str">
        <f>_xlfn.CONCAT(FIXED(VLOOKUP($B31,Sheet5!$A:$AZ,18,0),4),VLOOKUP($B31,Sheet5!$A:$AF,31,0))</f>
        <v>0.0000***</v>
      </c>
      <c r="E31" s="29" t="str">
        <f>_xlfn.CONCAT(FIXED(VLOOKUP($B31,Sheet5!$A:$AZ,14,0),4),VLOOKUP($B31,Sheet5!$A:$AF,30,0))</f>
        <v>-0.0683</v>
      </c>
      <c r="F31" s="29" t="str">
        <f>_xlfn.CONCAT(FIXED(VLOOKUP($B31,Sheet5!$A:$AZ,10,0),4),VLOOKUP($B31,Sheet5!$A:$AF,29,0))</f>
        <v>-0.0404*</v>
      </c>
      <c r="G31" s="29" t="str">
        <f>_xlfn.CONCAT(FIXED(VLOOKUP($B31,Sheet5!$A:$AZ,6,0),4),VLOOKUP($B31,Sheet5!$A:$AF,28,0))</f>
        <v>-0.0672***</v>
      </c>
      <c r="H31" s="29" t="str">
        <f>_xlfn.CONCAT(FIXED(VLOOKUP($B31,Sheet5!$A:$AZ,2,0),4),VLOOKUP($B31,Sheet5!$A:$AF,27,0))</f>
        <v>-0.0617***</v>
      </c>
    </row>
    <row r="32" spans="1:8" x14ac:dyDescent="0.25">
      <c r="A32">
        <f t="shared" si="13"/>
        <v>41</v>
      </c>
      <c r="D32" s="29" t="str">
        <f>_xlfn.CONCAT("(",FIXED(VLOOKUP($B31,Sheet5!$A:$AZ,19,0), 4),")")</f>
        <v>(0.0000)</v>
      </c>
      <c r="E32" s="29" t="str">
        <f>_xlfn.CONCAT("(",FIXED(VLOOKUP($B31,Sheet5!$A:$AZ,15,0), 4),")")</f>
        <v>(0.0625)</v>
      </c>
      <c r="F32" s="29" t="str">
        <f>_xlfn.CONCAT("(",FIXED(VLOOKUP($B31,Sheet5!$A:$AZ,11,0), 4),")")</f>
        <v>(0.0144)</v>
      </c>
      <c r="G32" s="29" t="str">
        <f>_xlfn.CONCAT("(",FIXED(VLOOKUP($B31,Sheet5!$A:$AZ,7,0), 4),")")</f>
        <v>(0.0138)</v>
      </c>
      <c r="H32" s="29" t="str">
        <f>_xlfn.CONCAT("(",FIXED(VLOOKUP($B31,Sheet5!$A:$AZ,3,0), 4),")")</f>
        <v>(0.0126)</v>
      </c>
    </row>
    <row r="33" spans="1:8" x14ac:dyDescent="0.25">
      <c r="A33">
        <f t="shared" si="14"/>
        <v>43</v>
      </c>
      <c r="B33" t="s">
        <v>18</v>
      </c>
      <c r="D33" s="29" t="str">
        <f>_xlfn.CONCAT(FIXED(VLOOKUP($B33,Sheet5!$A:$AZ,18,0),4),VLOOKUP($B33,Sheet5!$A:$AF,31,0))</f>
        <v>0.0000***</v>
      </c>
      <c r="E33" s="29" t="str">
        <f>_xlfn.CONCAT(FIXED(VLOOKUP($B33,Sheet5!$A:$AZ,14,0),4),VLOOKUP($B33,Sheet5!$A:$AF,30,0))</f>
        <v>0.0003***</v>
      </c>
      <c r="F33" s="29" t="str">
        <f>_xlfn.CONCAT(FIXED(VLOOKUP($B33,Sheet5!$A:$AZ,10,0),4),VLOOKUP($B33,Sheet5!$A:$AF,29,0))</f>
        <v>0.0003***</v>
      </c>
      <c r="G33" s="29" t="str">
        <f>_xlfn.CONCAT(FIXED(VLOOKUP($B33,Sheet5!$A:$AZ,6,0),4),VLOOKUP($B33,Sheet5!$A:$AF,28,0))</f>
        <v>0.0002***</v>
      </c>
      <c r="H33" s="29" t="str">
        <f>_xlfn.CONCAT(FIXED(VLOOKUP($B33,Sheet5!$A:$AZ,2,0),4),VLOOKUP($B33,Sheet5!$A:$AF,27,0))</f>
        <v>0.0002***</v>
      </c>
    </row>
    <row r="34" spans="1:8" x14ac:dyDescent="0.25">
      <c r="A34">
        <f t="shared" si="15"/>
        <v>44</v>
      </c>
      <c r="D34" s="29" t="str">
        <f>_xlfn.CONCAT("(",FIXED(VLOOKUP($B33,Sheet5!$A:$AZ,19,0), 4),")")</f>
        <v>(0.0000)</v>
      </c>
      <c r="E34" s="29" t="str">
        <f>_xlfn.CONCAT("(",FIXED(VLOOKUP($B33,Sheet5!$A:$AZ,15,0), 4),")")</f>
        <v>(0.0000)</v>
      </c>
      <c r="F34" s="29" t="str">
        <f>_xlfn.CONCAT("(",FIXED(VLOOKUP($B33,Sheet5!$A:$AZ,11,0), 4),")")</f>
        <v>(0.0000)</v>
      </c>
      <c r="G34" s="29" t="str">
        <f>_xlfn.CONCAT("(",FIXED(VLOOKUP($B33,Sheet5!$A:$AZ,7,0), 4),")")</f>
        <v>(0.0000)</v>
      </c>
      <c r="H34" s="29" t="str">
        <f>_xlfn.CONCAT("(",FIXED(VLOOKUP($B33,Sheet5!$A:$AZ,3,0), 4),")")</f>
        <v>(0.0000)</v>
      </c>
    </row>
    <row r="35" spans="1:8" x14ac:dyDescent="0.25">
      <c r="A35">
        <f t="shared" si="16"/>
        <v>46</v>
      </c>
      <c r="B35" t="s">
        <v>33</v>
      </c>
      <c r="D35" s="29" t="str">
        <f>_xlfn.CONCAT(FIXED(VLOOKUP($B35,Sheet5!$A:$AZ,18,0),4),VLOOKUP($B35,Sheet5!$A:$AF,31,0))</f>
        <v>0.0000***</v>
      </c>
      <c r="E35" s="29" t="str">
        <f>_xlfn.CONCAT(FIXED(VLOOKUP($B35,Sheet5!$A:$AZ,14,0),4),VLOOKUP($B35,Sheet5!$A:$AF,30,0))</f>
        <v>-0.0182*</v>
      </c>
      <c r="F35" s="29" t="str">
        <f>_xlfn.CONCAT(FIXED(VLOOKUP($B35,Sheet5!$A:$AZ,10,0),4),VLOOKUP($B35,Sheet5!$A:$AF,29,0))</f>
        <v>-0.0121^</v>
      </c>
      <c r="G35" s="29" t="str">
        <f>_xlfn.CONCAT(FIXED(VLOOKUP($B35,Sheet5!$A:$AZ,6,0),4),VLOOKUP($B35,Sheet5!$A:$AF,28,0))</f>
        <v>-0.0162**</v>
      </c>
      <c r="H35" s="29" t="str">
        <f>_xlfn.CONCAT(FIXED(VLOOKUP($B35,Sheet5!$A:$AZ,2,0),4),VLOOKUP($B35,Sheet5!$A:$AF,27,0))</f>
        <v>-0.0161*</v>
      </c>
    </row>
    <row r="36" spans="1:8" x14ac:dyDescent="0.25">
      <c r="A36">
        <f t="shared" si="17"/>
        <v>47</v>
      </c>
      <c r="D36" s="29" t="str">
        <f>_xlfn.CONCAT("(",FIXED(VLOOKUP($B35,Sheet5!$A:$AZ,19,0), 4),")")</f>
        <v>(0.0000)</v>
      </c>
      <c r="E36" s="29" t="str">
        <f>_xlfn.CONCAT("(",FIXED(VLOOKUP($B35,Sheet5!$A:$AZ,15,0), 4),")")</f>
        <v>(0.0069)</v>
      </c>
      <c r="F36" s="29" t="str">
        <f>_xlfn.CONCAT("(",FIXED(VLOOKUP($B35,Sheet5!$A:$AZ,11,0), 4),")")</f>
        <v>(0.0060)</v>
      </c>
      <c r="G36" s="29" t="str">
        <f>_xlfn.CONCAT("(",FIXED(VLOOKUP($B35,Sheet5!$A:$AZ,7,0), 4),")")</f>
        <v>(0.0051)</v>
      </c>
      <c r="H36" s="29" t="str">
        <f>_xlfn.CONCAT("(",FIXED(VLOOKUP($B35,Sheet5!$A:$AZ,3,0), 4),")")</f>
        <v>(0.0060)</v>
      </c>
    </row>
    <row r="37" spans="1:8" x14ac:dyDescent="0.25">
      <c r="A37">
        <f t="shared" ref="A37" si="20">A36+2</f>
        <v>49</v>
      </c>
      <c r="B37" t="s">
        <v>34</v>
      </c>
      <c r="D37" s="29" t="str">
        <f>_xlfn.CONCAT(FIXED(VLOOKUP($B37,Sheet5!$A:$AZ,18,0),4),VLOOKUP($B37,Sheet5!$A:$AF,31,0))</f>
        <v>0.0000***</v>
      </c>
      <c r="E37" s="29" t="str">
        <f>_xlfn.CONCAT(FIXED(VLOOKUP($B37,Sheet5!$A:$AZ,14,0),4),VLOOKUP($B37,Sheet5!$A:$AF,30,0))</f>
        <v>0.2222**</v>
      </c>
      <c r="F37" s="29" t="str">
        <f>_xlfn.CONCAT(FIXED(VLOOKUP($B37,Sheet5!$A:$AZ,10,0),4),VLOOKUP($B37,Sheet5!$A:$AF,29,0))</f>
        <v>0.1697*</v>
      </c>
      <c r="G37" s="29" t="str">
        <f>_xlfn.CONCAT(FIXED(VLOOKUP($B37,Sheet5!$A:$AZ,6,0),4),VLOOKUP($B37,Sheet5!$A:$AF,28,0))</f>
        <v>0.1790**</v>
      </c>
      <c r="H37" s="29" t="str">
        <f>_xlfn.CONCAT(FIXED(VLOOKUP($B37,Sheet5!$A:$AZ,2,0),4),VLOOKUP($B37,Sheet5!$A:$AF,27,0))</f>
        <v>0.1732*</v>
      </c>
    </row>
    <row r="38" spans="1:8" x14ac:dyDescent="0.25">
      <c r="A38">
        <f t="shared" ref="A38" si="21">A37+1</f>
        <v>50</v>
      </c>
      <c r="D38" s="29" t="str">
        <f>_xlfn.CONCAT("(",FIXED(VLOOKUP($B37,Sheet5!$A:$AZ,19,0), 4),")")</f>
        <v>(0.0000)</v>
      </c>
      <c r="E38" s="29" t="str">
        <f>_xlfn.CONCAT("(",FIXED(VLOOKUP($B37,Sheet5!$A:$AZ,15,0), 4),")")</f>
        <v>(0.0625)</v>
      </c>
      <c r="F38" s="29" t="str">
        <f>_xlfn.CONCAT("(",FIXED(VLOOKUP($B37,Sheet5!$A:$AZ,11,0), 4),")")</f>
        <v>(0.0593)</v>
      </c>
      <c r="G38" s="29" t="str">
        <f>_xlfn.CONCAT("(",FIXED(VLOOKUP($B37,Sheet5!$A:$AZ,7,0), 4),")")</f>
        <v>(0.0535)</v>
      </c>
      <c r="H38" s="29" t="str">
        <f>_xlfn.CONCAT("(",FIXED(VLOOKUP($B37,Sheet5!$A:$AZ,3,0), 4),")")</f>
        <v>(0.0595)</v>
      </c>
    </row>
    <row r="39" spans="1:8" x14ac:dyDescent="0.25">
      <c r="A39">
        <f t="shared" si="10"/>
        <v>52</v>
      </c>
      <c r="B39" t="s">
        <v>21</v>
      </c>
      <c r="D39" s="29" t="str">
        <f>_xlfn.CONCAT(FIXED(VLOOKUP($B39,Sheet5!$A:$AZ,18,0),4),VLOOKUP($B39,Sheet5!$A:$AF,31,0))</f>
        <v>0.0000***</v>
      </c>
      <c r="E39" s="29" t="str">
        <f>_xlfn.CONCAT(FIXED(VLOOKUP($B39,Sheet5!$A:$AZ,14,0),4),VLOOKUP($B39,Sheet5!$A:$AF,30,0))</f>
        <v>-0.0081</v>
      </c>
      <c r="F39" s="29" t="str">
        <f>_xlfn.CONCAT(FIXED(VLOOKUP($B39,Sheet5!$A:$AZ,10,0),4),VLOOKUP($B39,Sheet5!$A:$AF,29,0))</f>
        <v>-0.0291</v>
      </c>
      <c r="G39" s="29" t="str">
        <f>_xlfn.CONCAT(FIXED(VLOOKUP($B39,Sheet5!$A:$AZ,6,0),4),VLOOKUP($B39,Sheet5!$A:$AF,28,0))</f>
        <v>-0.0556*</v>
      </c>
      <c r="H39" s="29" t="str">
        <f>_xlfn.CONCAT(FIXED(VLOOKUP($B39,Sheet5!$A:$AZ,2,0),4),VLOOKUP($B39,Sheet5!$A:$AF,27,0))</f>
        <v>-0.0437*</v>
      </c>
    </row>
    <row r="40" spans="1:8" x14ac:dyDescent="0.25">
      <c r="A40">
        <f t="shared" si="11"/>
        <v>53</v>
      </c>
      <c r="D40" s="29" t="str">
        <f>_xlfn.CONCAT("(",FIXED(VLOOKUP($B39,Sheet5!$A:$AZ,19,0), 4),")")</f>
        <v>(0.0000)</v>
      </c>
      <c r="E40" s="29" t="str">
        <f>_xlfn.CONCAT("(",FIXED(VLOOKUP($B39,Sheet5!$A:$AZ,15,0), 4),")")</f>
        <v>(0.0415)</v>
      </c>
      <c r="F40" s="29" t="str">
        <f>_xlfn.CONCAT("(",FIXED(VLOOKUP($B39,Sheet5!$A:$AZ,11,0), 4),")")</f>
        <v>(0.0386)</v>
      </c>
      <c r="G40" s="29" t="str">
        <f>_xlfn.CONCAT("(",FIXED(VLOOKUP($B39,Sheet5!$A:$AZ,7,0), 4),")")</f>
        <v>(0.0206)</v>
      </c>
      <c r="H40" s="29" t="str">
        <f>_xlfn.CONCAT("(",FIXED(VLOOKUP($B39,Sheet5!$A:$AZ,3,0), 4),")")</f>
        <v>(0.0194)</v>
      </c>
    </row>
    <row r="41" spans="1:8" x14ac:dyDescent="0.25">
      <c r="A41">
        <f t="shared" si="12"/>
        <v>55</v>
      </c>
      <c r="B41" t="s">
        <v>268</v>
      </c>
      <c r="D41" s="29" t="str">
        <f>_xlfn.CONCAT(FIXED(VLOOKUP($B41,Sheet5!$A:$AZ,18,0),4),VLOOKUP($B41,Sheet5!$A:$AF,31,0))</f>
        <v>0.0000***</v>
      </c>
      <c r="E41" s="29" t="str">
        <f>_xlfn.CONCAT(FIXED(VLOOKUP($B41,Sheet5!$A:$AZ,14,0),4),VLOOKUP($B41,Sheet5!$A:$AF,30,0))</f>
        <v>0.1531***</v>
      </c>
      <c r="F41" s="29" t="str">
        <f>_xlfn.CONCAT(FIXED(VLOOKUP($B41,Sheet5!$A:$AZ,10,0),4),VLOOKUP($B41,Sheet5!$A:$AF,29,0))</f>
        <v>0.1517***</v>
      </c>
      <c r="G41" s="29" t="str">
        <f>_xlfn.CONCAT(FIXED(VLOOKUP($B41,Sheet5!$A:$AZ,6,0),4),VLOOKUP($B41,Sheet5!$A:$AF,28,0))</f>
        <v>0.1197***</v>
      </c>
      <c r="H41" s="29" t="str">
        <f>_xlfn.CONCAT(FIXED(VLOOKUP($B41,Sheet5!$A:$AZ,2,0),4),VLOOKUP($B41,Sheet5!$A:$AF,27,0))</f>
        <v>0.1117***</v>
      </c>
    </row>
    <row r="42" spans="1:8" x14ac:dyDescent="0.25">
      <c r="A42">
        <f t="shared" si="13"/>
        <v>56</v>
      </c>
      <c r="D42" s="29" t="str">
        <f>_xlfn.CONCAT("(",FIXED(VLOOKUP($B41,Sheet5!$A:$AZ,19,0), 4),")")</f>
        <v>(0.0000)</v>
      </c>
      <c r="E42" s="29" t="str">
        <f>_xlfn.CONCAT("(",FIXED(VLOOKUP($B41,Sheet5!$A:$AZ,15,0), 4),")")</f>
        <v>(0.0249)</v>
      </c>
      <c r="F42" s="29" t="str">
        <f>_xlfn.CONCAT("(",FIXED(VLOOKUP($B41,Sheet5!$A:$AZ,11,0), 4),")")</f>
        <v>(0.0188)</v>
      </c>
      <c r="G42" s="29" t="str">
        <f>_xlfn.CONCAT("(",FIXED(VLOOKUP($B41,Sheet5!$A:$AZ,7,0), 4),")")</f>
        <v>(0.0147)</v>
      </c>
      <c r="H42" s="29" t="str">
        <f>_xlfn.CONCAT("(",FIXED(VLOOKUP($B41,Sheet5!$A:$AZ,3,0), 4),")")</f>
        <v>(0.0127)</v>
      </c>
    </row>
    <row r="43" spans="1:8" x14ac:dyDescent="0.25">
      <c r="A43">
        <f t="shared" si="14"/>
        <v>58</v>
      </c>
      <c r="B43" t="s">
        <v>272</v>
      </c>
      <c r="D43" s="29" t="str">
        <f>_xlfn.CONCAT(FIXED(VLOOKUP($B43,Sheet5!$A:$AZ,18,0),4),VLOOKUP($B43,Sheet5!$A:$AF,31,0))</f>
        <v>0.0000***</v>
      </c>
      <c r="E43" s="29" t="str">
        <f>_xlfn.CONCAT(FIXED(VLOOKUP($B43,Sheet5!$A:$AZ,14,0),4),VLOOKUP($B43,Sheet5!$A:$AF,30,0))</f>
        <v>0.0652***</v>
      </c>
      <c r="F43" s="29" t="str">
        <f>_xlfn.CONCAT(FIXED(VLOOKUP($B43,Sheet5!$A:$AZ,10,0),4),VLOOKUP($B43,Sheet5!$A:$AF,29,0))</f>
        <v>0.0684***</v>
      </c>
      <c r="G43" s="29" t="str">
        <f>_xlfn.CONCAT(FIXED(VLOOKUP($B43,Sheet5!$A:$AZ,6,0),4),VLOOKUP($B43,Sheet5!$A:$AF,28,0))</f>
        <v>0.0553***</v>
      </c>
      <c r="H43" s="29" t="str">
        <f>_xlfn.CONCAT(FIXED(VLOOKUP($B43,Sheet5!$A:$AZ,2,0),4),VLOOKUP($B43,Sheet5!$A:$AF,27,0))</f>
        <v>0.0524***</v>
      </c>
    </row>
    <row r="44" spans="1:8" x14ac:dyDescent="0.25">
      <c r="A44">
        <f t="shared" si="15"/>
        <v>59</v>
      </c>
      <c r="D44" s="29" t="str">
        <f>_xlfn.CONCAT("(",FIXED(VLOOKUP($B43,Sheet5!$A:$AZ,19,0), 4),")")</f>
        <v>(0.0000)</v>
      </c>
      <c r="E44" s="29" t="str">
        <f>_xlfn.CONCAT("(",FIXED(VLOOKUP($B43,Sheet5!$A:$AZ,15,0), 4),")")</f>
        <v>(0.0149)</v>
      </c>
      <c r="F44" s="29" t="str">
        <f>_xlfn.CONCAT("(",FIXED(VLOOKUP($B43,Sheet5!$A:$AZ,11,0), 4),")")</f>
        <v>(0.0123)</v>
      </c>
      <c r="G44" s="29" t="str">
        <f>_xlfn.CONCAT("(",FIXED(VLOOKUP($B43,Sheet5!$A:$AZ,7,0), 4),")")</f>
        <v>(0.0073)</v>
      </c>
      <c r="H44" s="29" t="str">
        <f>_xlfn.CONCAT("(",FIXED(VLOOKUP($B43,Sheet5!$A:$AZ,3,0), 4),")")</f>
        <v>(0.0053)</v>
      </c>
    </row>
    <row r="45" spans="1:8" x14ac:dyDescent="0.25">
      <c r="A45">
        <f t="shared" si="16"/>
        <v>61</v>
      </c>
      <c r="B45" t="s">
        <v>276</v>
      </c>
      <c r="D45" s="29" t="str">
        <f>_xlfn.CONCAT(FIXED(VLOOKUP($B45,Sheet5!$A:$AZ,18,0),4),VLOOKUP($B45,Sheet5!$A:$AF,31,0))</f>
        <v>0.0000***</v>
      </c>
      <c r="E45" s="29" t="str">
        <f>_xlfn.CONCAT(FIXED(VLOOKUP($B45,Sheet5!$A:$AZ,14,0),4),VLOOKUP($B45,Sheet5!$A:$AF,30,0))</f>
        <v>-0.0280</v>
      </c>
      <c r="F45" s="29" t="str">
        <f>_xlfn.CONCAT(FIXED(VLOOKUP($B45,Sheet5!$A:$AZ,10,0),4),VLOOKUP($B45,Sheet5!$A:$AF,29,0))</f>
        <v>-0.0545**</v>
      </c>
      <c r="G45" s="29" t="str">
        <f>_xlfn.CONCAT(FIXED(VLOOKUP($B45,Sheet5!$A:$AZ,6,0),4),VLOOKUP($B45,Sheet5!$A:$AF,28,0))</f>
        <v>-0.0555***</v>
      </c>
      <c r="H45" s="29" t="str">
        <f>_xlfn.CONCAT(FIXED(VLOOKUP($B45,Sheet5!$A:$AZ,2,0),4),VLOOKUP($B45,Sheet5!$A:$AF,27,0))</f>
        <v>-0.0539***</v>
      </c>
    </row>
    <row r="46" spans="1:8" x14ac:dyDescent="0.25">
      <c r="A46">
        <f t="shared" si="17"/>
        <v>62</v>
      </c>
      <c r="D46" s="29" t="str">
        <f>_xlfn.CONCAT("(",FIXED(VLOOKUP($B45,Sheet5!$A:$AZ,19,0), 4),")")</f>
        <v>(0.0000)</v>
      </c>
      <c r="E46" s="29" t="str">
        <f>_xlfn.CONCAT("(",FIXED(VLOOKUP($B45,Sheet5!$A:$AZ,15,0), 4),")")</f>
        <v>(0.0165)</v>
      </c>
      <c r="F46" s="29" t="str">
        <f>_xlfn.CONCAT("(",FIXED(VLOOKUP($B45,Sheet5!$A:$AZ,11,0), 4),")")</f>
        <v>(0.0155)</v>
      </c>
      <c r="G46" s="29" t="str">
        <f>_xlfn.CONCAT("(",FIXED(VLOOKUP($B45,Sheet5!$A:$AZ,7,0), 4),")")</f>
        <v>(0.0097)</v>
      </c>
      <c r="H46" s="29" t="str">
        <f>_xlfn.CONCAT("(",FIXED(VLOOKUP($B45,Sheet5!$A:$AZ,3,0), 4),")")</f>
        <v>(0.0099)</v>
      </c>
    </row>
    <row r="47" spans="1:8" x14ac:dyDescent="0.25">
      <c r="A47">
        <f t="shared" ref="A47" si="22">A46+2</f>
        <v>64</v>
      </c>
      <c r="B47" t="s">
        <v>22</v>
      </c>
      <c r="D47" s="29" t="str">
        <f>_xlfn.CONCAT(FIXED(VLOOKUP($B47,Sheet5!$A:$AZ,18,0),4),VLOOKUP($B47,Sheet5!$A:$AF,31,0))</f>
        <v>0.0000***</v>
      </c>
      <c r="E47" s="29" t="str">
        <f>_xlfn.CONCAT(FIXED(VLOOKUP($B47,Sheet5!$A:$AZ,14,0),4),VLOOKUP($B47,Sheet5!$A:$AF,30,0))</f>
        <v>0.0000***</v>
      </c>
      <c r="F47" s="29" t="str">
        <f>_xlfn.CONCAT(FIXED(VLOOKUP($B47,Sheet5!$A:$AZ,10,0),4),VLOOKUP($B47,Sheet5!$A:$AF,29,0))</f>
        <v>0.0416^</v>
      </c>
      <c r="G47" s="29" t="str">
        <f>_xlfn.CONCAT(FIXED(VLOOKUP($B47,Sheet5!$A:$AZ,6,0),4),VLOOKUP($B47,Sheet5!$A:$AF,28,0))</f>
        <v>0.0197</v>
      </c>
      <c r="H47" s="29" t="str">
        <f>_xlfn.CONCAT(FIXED(VLOOKUP($B47,Sheet5!$A:$AZ,2,0),4),VLOOKUP($B47,Sheet5!$A:$AF,27,0))</f>
        <v>0.0200</v>
      </c>
    </row>
    <row r="48" spans="1:8" x14ac:dyDescent="0.25">
      <c r="A48">
        <f t="shared" ref="A48" si="23">A47+1</f>
        <v>65</v>
      </c>
      <c r="D48" s="29" t="str">
        <f>_xlfn.CONCAT("(",FIXED(VLOOKUP($B47,Sheet5!$A:$AZ,19,0), 4),")")</f>
        <v>(0.0000)</v>
      </c>
      <c r="E48" s="29" t="str">
        <f>_xlfn.CONCAT("(",FIXED(VLOOKUP($B47,Sheet5!$A:$AZ,15,0), 4),")")</f>
        <v>(0.0000)</v>
      </c>
      <c r="F48" s="29" t="str">
        <f>_xlfn.CONCAT("(",FIXED(VLOOKUP($B47,Sheet5!$A:$AZ,11,0), 4),")")</f>
        <v>(0.0211)</v>
      </c>
      <c r="G48" s="29" t="str">
        <f>_xlfn.CONCAT("(",FIXED(VLOOKUP($B47,Sheet5!$A:$AZ,7,0), 4),")")</f>
        <v>(0.0145)</v>
      </c>
      <c r="H48" s="29" t="str">
        <f>_xlfn.CONCAT("(",FIXED(VLOOKUP($B47,Sheet5!$A:$AZ,3,0), 4),")")</f>
        <v>(0.0137)</v>
      </c>
    </row>
    <row r="49" spans="1:8" x14ac:dyDescent="0.25">
      <c r="A49">
        <f t="shared" si="10"/>
        <v>67</v>
      </c>
      <c r="B49" t="s">
        <v>23</v>
      </c>
      <c r="D49" s="29" t="str">
        <f>_xlfn.CONCAT(FIXED(VLOOKUP($B49,Sheet5!$A:$AZ,18,0),4),VLOOKUP($B49,Sheet5!$A:$AF,31,0))</f>
        <v>0.0000***</v>
      </c>
      <c r="E49" s="29" t="str">
        <f>_xlfn.CONCAT(FIXED(VLOOKUP($B49,Sheet5!$A:$AZ,14,0),4),VLOOKUP($B49,Sheet5!$A:$AF,30,0))</f>
        <v>0.0000***</v>
      </c>
      <c r="F49" s="29" t="str">
        <f>_xlfn.CONCAT(FIXED(VLOOKUP($B49,Sheet5!$A:$AZ,10,0),4),VLOOKUP($B49,Sheet5!$A:$AF,29,0))</f>
        <v>-0.0566</v>
      </c>
      <c r="G49" s="29" t="str">
        <f>_xlfn.CONCAT(FIXED(VLOOKUP($B49,Sheet5!$A:$AZ,6,0),4),VLOOKUP($B49,Sheet5!$A:$AF,28,0))</f>
        <v>-0.0672^</v>
      </c>
      <c r="H49" s="29" t="str">
        <f>_xlfn.CONCAT(FIXED(VLOOKUP($B49,Sheet5!$A:$AZ,2,0),4),VLOOKUP($B49,Sheet5!$A:$AF,27,0))</f>
        <v>-0.0613^</v>
      </c>
    </row>
    <row r="50" spans="1:8" x14ac:dyDescent="0.25">
      <c r="A50">
        <f t="shared" si="11"/>
        <v>68</v>
      </c>
      <c r="D50" s="29" t="str">
        <f>_xlfn.CONCAT("(",FIXED(VLOOKUP($B49,Sheet5!$A:$AZ,19,0), 4),")")</f>
        <v>(0.0000)</v>
      </c>
      <c r="E50" s="29" t="str">
        <f>_xlfn.CONCAT("(",FIXED(VLOOKUP($B49,Sheet5!$A:$AZ,15,0), 4),")")</f>
        <v>(0.0000)</v>
      </c>
      <c r="F50" s="29" t="str">
        <f>_xlfn.CONCAT("(",FIXED(VLOOKUP($B49,Sheet5!$A:$AZ,11,0), 4),")")</f>
        <v>(0.0346)</v>
      </c>
      <c r="G50" s="29" t="str">
        <f>_xlfn.CONCAT("(",FIXED(VLOOKUP($B49,Sheet5!$A:$AZ,7,0), 4),")")</f>
        <v>(0.0309)</v>
      </c>
      <c r="H50" s="29" t="str">
        <f>_xlfn.CONCAT("(",FIXED(VLOOKUP($B49,Sheet5!$A:$AZ,3,0), 4),")")</f>
        <v>(0.0265)</v>
      </c>
    </row>
    <row r="51" spans="1:8" x14ac:dyDescent="0.25">
      <c r="A51">
        <f t="shared" si="12"/>
        <v>70</v>
      </c>
      <c r="B51" t="s">
        <v>24</v>
      </c>
      <c r="D51" s="29" t="str">
        <f>_xlfn.CONCAT(FIXED(VLOOKUP($B51,Sheet5!$A:$AZ,18,0),4),VLOOKUP($B51,Sheet5!$A:$AF,31,0))</f>
        <v>0.0000***</v>
      </c>
      <c r="E51" s="29" t="str">
        <f>_xlfn.CONCAT(FIXED(VLOOKUP($B51,Sheet5!$A:$AZ,14,0),4),VLOOKUP($B51,Sheet5!$A:$AF,30,0))</f>
        <v>0.0000***</v>
      </c>
      <c r="F51" s="29" t="str">
        <f>_xlfn.CONCAT(FIXED(VLOOKUP($B51,Sheet5!$A:$AZ,10,0),4),VLOOKUP($B51,Sheet5!$A:$AF,29,0))</f>
        <v>-0.1383*</v>
      </c>
      <c r="G51" s="29" t="str">
        <f>_xlfn.CONCAT(FIXED(VLOOKUP($B51,Sheet5!$A:$AZ,6,0),4),VLOOKUP($B51,Sheet5!$A:$AF,28,0))</f>
        <v>-0.1773**</v>
      </c>
      <c r="H51" s="29" t="str">
        <f>_xlfn.CONCAT(FIXED(VLOOKUP($B51,Sheet5!$A:$AZ,2,0),4),VLOOKUP($B51,Sheet5!$A:$AF,27,0))</f>
        <v>-0.1843***</v>
      </c>
    </row>
    <row r="52" spans="1:8" x14ac:dyDescent="0.25">
      <c r="A52">
        <f t="shared" si="13"/>
        <v>71</v>
      </c>
      <c r="D52" s="29" t="str">
        <f>_xlfn.CONCAT("(",FIXED(VLOOKUP($B51,Sheet5!$A:$AZ,19,0), 4),")")</f>
        <v>(0.0000)</v>
      </c>
      <c r="E52" s="29" t="str">
        <f>_xlfn.CONCAT("(",FIXED(VLOOKUP($B51,Sheet5!$A:$AZ,15,0), 4),")")</f>
        <v>(0.0000)</v>
      </c>
      <c r="F52" s="29" t="str">
        <f>_xlfn.CONCAT("(",FIXED(VLOOKUP($B51,Sheet5!$A:$AZ,11,0), 4),")")</f>
        <v>(0.0495)</v>
      </c>
      <c r="G52" s="29" t="str">
        <f>_xlfn.CONCAT("(",FIXED(VLOOKUP($B51,Sheet5!$A:$AZ,7,0), 4),")")</f>
        <v>(0.0428)</v>
      </c>
      <c r="H52" s="29" t="str">
        <f>_xlfn.CONCAT("(",FIXED(VLOOKUP($B51,Sheet5!$A:$AZ,3,0), 4),")")</f>
        <v>(0.0413)</v>
      </c>
    </row>
    <row r="53" spans="1:8" x14ac:dyDescent="0.25">
      <c r="A53">
        <f t="shared" si="14"/>
        <v>73</v>
      </c>
      <c r="B53" t="s">
        <v>25</v>
      </c>
      <c r="D53" s="29" t="str">
        <f>_xlfn.CONCAT(FIXED(VLOOKUP($B53,Sheet5!$A:$AZ,18,0),4),VLOOKUP($B53,Sheet5!$A:$AF,31,0))</f>
        <v>0.0000***</v>
      </c>
      <c r="E53" s="29" t="str">
        <f>_xlfn.CONCAT(FIXED(VLOOKUP($B53,Sheet5!$A:$AZ,14,0),4),VLOOKUP($B53,Sheet5!$A:$AF,30,0))</f>
        <v>0.0000***</v>
      </c>
      <c r="F53" s="29" t="str">
        <f>_xlfn.CONCAT(FIXED(VLOOKUP($B53,Sheet5!$A:$AZ,10,0),4),VLOOKUP($B53,Sheet5!$A:$AF,29,0))</f>
        <v>-0.0711</v>
      </c>
      <c r="G53" s="29" t="str">
        <f>_xlfn.CONCAT(FIXED(VLOOKUP($B53,Sheet5!$A:$AZ,6,0),4),VLOOKUP($B53,Sheet5!$A:$AF,28,0))</f>
        <v>-0.1115</v>
      </c>
      <c r="H53" s="29" t="str">
        <f>_xlfn.CONCAT(FIXED(VLOOKUP($B53,Sheet5!$A:$AZ,2,0),4),VLOOKUP($B53,Sheet5!$A:$AF,27,0))</f>
        <v>-0.1372</v>
      </c>
    </row>
    <row r="54" spans="1:8" x14ac:dyDescent="0.25">
      <c r="A54">
        <f t="shared" si="15"/>
        <v>74</v>
      </c>
      <c r="D54" s="29" t="str">
        <f>_xlfn.CONCAT("(",FIXED(VLOOKUP($B53,Sheet5!$A:$AZ,19,0), 4),")")</f>
        <v>(0.0000)</v>
      </c>
      <c r="E54" s="29" t="str">
        <f>_xlfn.CONCAT("(",FIXED(VLOOKUP($B53,Sheet5!$A:$AZ,15,0), 4),")")</f>
        <v>(0.0000)</v>
      </c>
      <c r="F54" s="29" t="str">
        <f>_xlfn.CONCAT("(",FIXED(VLOOKUP($B53,Sheet5!$A:$AZ,11,0), 4),")")</f>
        <v>(0.0903)</v>
      </c>
      <c r="G54" s="29" t="str">
        <f>_xlfn.CONCAT("(",FIXED(VLOOKUP($B53,Sheet5!$A:$AZ,7,0), 4),")")</f>
        <v>(0.0854)</v>
      </c>
      <c r="H54" s="29" t="str">
        <f>_xlfn.CONCAT("(",FIXED(VLOOKUP($B53,Sheet5!$A:$AZ,3,0), 4),")")</f>
        <v>(0.0808)</v>
      </c>
    </row>
    <row r="55" spans="1:8" x14ac:dyDescent="0.25">
      <c r="A55">
        <f t="shared" si="16"/>
        <v>76</v>
      </c>
      <c r="B55" t="s">
        <v>26</v>
      </c>
      <c r="D55" s="29" t="str">
        <f>_xlfn.CONCAT(FIXED(VLOOKUP($B55,Sheet5!$A:$AZ,18,0),4),VLOOKUP($B55,Sheet5!$A:$AF,31,0))</f>
        <v>0.0000***</v>
      </c>
      <c r="E55" s="29" t="str">
        <f>_xlfn.CONCAT(FIXED(VLOOKUP($B55,Sheet5!$A:$AZ,14,0),4),VLOOKUP($B55,Sheet5!$A:$AF,30,0))</f>
        <v>0.0000***</v>
      </c>
      <c r="F55" s="29" t="str">
        <f>_xlfn.CONCAT(FIXED(VLOOKUP($B55,Sheet5!$A:$AZ,10,0),4),VLOOKUP($B55,Sheet5!$A:$AF,29,0))</f>
        <v>-0.1183*</v>
      </c>
      <c r="G55" s="29" t="str">
        <f>_xlfn.CONCAT(FIXED(VLOOKUP($B55,Sheet5!$A:$AZ,6,0),4),VLOOKUP($B55,Sheet5!$A:$AF,28,0))</f>
        <v>-0.1148**</v>
      </c>
      <c r="H55" s="29" t="str">
        <f>_xlfn.CONCAT(FIXED(VLOOKUP($B55,Sheet5!$A:$AZ,2,0),4),VLOOKUP($B55,Sheet5!$A:$AF,27,0))</f>
        <v>-0.1281**</v>
      </c>
    </row>
    <row r="56" spans="1:8" x14ac:dyDescent="0.25">
      <c r="A56">
        <f t="shared" si="17"/>
        <v>77</v>
      </c>
      <c r="D56" s="29" t="str">
        <f>_xlfn.CONCAT("(",FIXED(VLOOKUP($B55,Sheet5!$A:$AZ,19,0), 4),")")</f>
        <v>(0.0000)</v>
      </c>
      <c r="E56" s="29" t="str">
        <f>_xlfn.CONCAT("(",FIXED(VLOOKUP($B55,Sheet5!$A:$AZ,15,0), 4),")")</f>
        <v>(0.0000)</v>
      </c>
      <c r="F56" s="29" t="str">
        <f>_xlfn.CONCAT("(",FIXED(VLOOKUP($B55,Sheet5!$A:$AZ,11,0), 4),")")</f>
        <v>(0.0389)</v>
      </c>
      <c r="G56" s="29" t="str">
        <f>_xlfn.CONCAT("(",FIXED(VLOOKUP($B55,Sheet5!$A:$AZ,7,0), 4),")")</f>
        <v>(0.0341)</v>
      </c>
      <c r="H56" s="29" t="str">
        <f>_xlfn.CONCAT("(",FIXED(VLOOKUP($B55,Sheet5!$A:$AZ,3,0), 4),")")</f>
        <v>(0.0377)</v>
      </c>
    </row>
    <row r="57" spans="1:8" x14ac:dyDescent="0.25">
      <c r="A57">
        <f t="shared" ref="A57" si="24">A56+2</f>
        <v>79</v>
      </c>
      <c r="B57" t="s">
        <v>27</v>
      </c>
      <c r="D57" s="29" t="str">
        <f>_xlfn.CONCAT(FIXED(VLOOKUP($B57,Sheet5!$A:$AZ,18,0),4),VLOOKUP($B57,Sheet5!$A:$AF,31,0))</f>
        <v>0.0000***</v>
      </c>
      <c r="E57" s="29" t="str">
        <f>_xlfn.CONCAT(FIXED(VLOOKUP($B57,Sheet5!$A:$AZ,14,0),4),VLOOKUP($B57,Sheet5!$A:$AF,30,0))</f>
        <v>0.0000***</v>
      </c>
      <c r="F57" s="29" t="str">
        <f>_xlfn.CONCAT(FIXED(VLOOKUP($B57,Sheet5!$A:$AZ,10,0),4),VLOOKUP($B57,Sheet5!$A:$AF,29,0))</f>
        <v>-0.1094</v>
      </c>
      <c r="G57" s="29" t="str">
        <f>_xlfn.CONCAT(FIXED(VLOOKUP($B57,Sheet5!$A:$AZ,6,0),4),VLOOKUP($B57,Sheet5!$A:$AF,28,0))</f>
        <v>-0.1211</v>
      </c>
      <c r="H57" s="29" t="str">
        <f>_xlfn.CONCAT(FIXED(VLOOKUP($B57,Sheet5!$A:$AZ,2,0),4),VLOOKUP($B57,Sheet5!$A:$AF,27,0))</f>
        <v>-0.1442</v>
      </c>
    </row>
    <row r="58" spans="1:8" x14ac:dyDescent="0.25">
      <c r="A58">
        <f t="shared" ref="A58" si="25">A57+1</f>
        <v>80</v>
      </c>
      <c r="D58" s="29" t="str">
        <f>_xlfn.CONCAT("(",FIXED(VLOOKUP($B57,Sheet5!$A:$AZ,19,0), 4),")")</f>
        <v>(0.0000)</v>
      </c>
      <c r="E58" s="29" t="str">
        <f>_xlfn.CONCAT("(",FIXED(VLOOKUP($B57,Sheet5!$A:$AZ,15,0), 4),")")</f>
        <v>(0.0000)</v>
      </c>
      <c r="F58" s="29" t="str">
        <f>_xlfn.CONCAT("(",FIXED(VLOOKUP($B57,Sheet5!$A:$AZ,11,0), 4),")")</f>
        <v>(0.2057)</v>
      </c>
      <c r="G58" s="29" t="str">
        <f>_xlfn.CONCAT("(",FIXED(VLOOKUP($B57,Sheet5!$A:$AZ,7,0), 4),")")</f>
        <v>(0.2020)</v>
      </c>
      <c r="H58" s="29" t="str">
        <f>_xlfn.CONCAT("(",FIXED(VLOOKUP($B57,Sheet5!$A:$AZ,3,0), 4),")")</f>
        <v>(0.1864)</v>
      </c>
    </row>
    <row r="59" spans="1:8" x14ac:dyDescent="0.25">
      <c r="A59">
        <f t="shared" si="10"/>
        <v>82</v>
      </c>
      <c r="B59" t="s">
        <v>29</v>
      </c>
      <c r="D59" s="29" t="str">
        <f>_xlfn.CONCAT(FIXED(VLOOKUP($B59,Sheet5!$A:$AZ,18,0),4),VLOOKUP($B59,Sheet5!$A:$AF,31,0))</f>
        <v>0.0000***</v>
      </c>
      <c r="E59" s="29" t="str">
        <f>_xlfn.CONCAT(FIXED(VLOOKUP($B59,Sheet5!$A:$AZ,14,0),4),VLOOKUP($B59,Sheet5!$A:$AF,30,0))</f>
        <v>0.0000***</v>
      </c>
      <c r="F59" s="29" t="str">
        <f>_xlfn.CONCAT(FIXED(VLOOKUP($B59,Sheet5!$A:$AZ,10,0),4),VLOOKUP($B59,Sheet5!$A:$AF,29,0))</f>
        <v>-0.1406**</v>
      </c>
      <c r="G59" s="29" t="str">
        <f>_xlfn.CONCAT(FIXED(VLOOKUP($B59,Sheet5!$A:$AZ,6,0),4),VLOOKUP($B59,Sheet5!$A:$AF,28,0))</f>
        <v>-0.1283***</v>
      </c>
      <c r="H59" s="29" t="str">
        <f>_xlfn.CONCAT(FIXED(VLOOKUP($B59,Sheet5!$A:$AZ,2,0),4),VLOOKUP($B59,Sheet5!$A:$AF,27,0))</f>
        <v>-0.1086**</v>
      </c>
    </row>
    <row r="60" spans="1:8" x14ac:dyDescent="0.25">
      <c r="A60">
        <f t="shared" si="11"/>
        <v>83</v>
      </c>
      <c r="D60" s="29" t="str">
        <f>_xlfn.CONCAT("(",FIXED(VLOOKUP($B59,Sheet5!$A:$AZ,19,0), 4),")")</f>
        <v>(0.0000)</v>
      </c>
      <c r="E60" s="29" t="str">
        <f>_xlfn.CONCAT("(",FIXED(VLOOKUP($B59,Sheet5!$A:$AZ,15,0), 4),")")</f>
        <v>(0.0000)</v>
      </c>
      <c r="F60" s="29" t="str">
        <f>_xlfn.CONCAT("(",FIXED(VLOOKUP($B59,Sheet5!$A:$AZ,11,0), 4),")")</f>
        <v>(0.0388)</v>
      </c>
      <c r="G60" s="29" t="str">
        <f>_xlfn.CONCAT("(",FIXED(VLOOKUP($B59,Sheet5!$A:$AZ,7,0), 4),")")</f>
        <v>(0.0288)</v>
      </c>
      <c r="H60" s="29" t="str">
        <f>_xlfn.CONCAT("(",FIXED(VLOOKUP($B59,Sheet5!$A:$AZ,3,0), 4),")")</f>
        <v>(0.0291)</v>
      </c>
    </row>
    <row r="61" spans="1:8" x14ac:dyDescent="0.25">
      <c r="A61">
        <f t="shared" si="12"/>
        <v>85</v>
      </c>
      <c r="B61" t="s">
        <v>31</v>
      </c>
      <c r="D61" s="29" t="str">
        <f>_xlfn.CONCAT(FIXED(VLOOKUP($B61,Sheet5!$A:$AZ,18,0),4),VLOOKUP($B61,Sheet5!$A:$AF,31,0))</f>
        <v>0.0000***</v>
      </c>
      <c r="E61" s="29" t="str">
        <f>_xlfn.CONCAT(FIXED(VLOOKUP($B61,Sheet5!$A:$AZ,14,0),4),VLOOKUP($B61,Sheet5!$A:$AF,30,0))</f>
        <v>0.0000***</v>
      </c>
      <c r="F61" s="29" t="str">
        <f>_xlfn.CONCAT(FIXED(VLOOKUP($B61,Sheet5!$A:$AZ,10,0),4),VLOOKUP($B61,Sheet5!$A:$AF,29,0))</f>
        <v>-0.1012*</v>
      </c>
      <c r="G61" s="29" t="str">
        <f>_xlfn.CONCAT(FIXED(VLOOKUP($B61,Sheet5!$A:$AZ,6,0),4),VLOOKUP($B61,Sheet5!$A:$AF,28,0))</f>
        <v>-0.0662*</v>
      </c>
      <c r="H61" s="29" t="str">
        <f>_xlfn.CONCAT(FIXED(VLOOKUP($B61,Sheet5!$A:$AZ,2,0),4),VLOOKUP($B61,Sheet5!$A:$AF,27,0))</f>
        <v>-0.0591*</v>
      </c>
    </row>
    <row r="62" spans="1:8" x14ac:dyDescent="0.25">
      <c r="A62">
        <f t="shared" si="13"/>
        <v>86</v>
      </c>
      <c r="D62" s="29" t="str">
        <f>_xlfn.CONCAT("(",FIXED(VLOOKUP($B61,Sheet5!$A:$AZ,19,0), 4),")")</f>
        <v>(0.0000)</v>
      </c>
      <c r="E62" s="29" t="str">
        <f>_xlfn.CONCAT("(",FIXED(VLOOKUP($B61,Sheet5!$A:$AZ,15,0), 4),")")</f>
        <v>(0.0000)</v>
      </c>
      <c r="F62" s="29" t="str">
        <f>_xlfn.CONCAT("(",FIXED(VLOOKUP($B61,Sheet5!$A:$AZ,11,0), 4),")")</f>
        <v>(0.0391)</v>
      </c>
      <c r="G62" s="29" t="str">
        <f>_xlfn.CONCAT("(",FIXED(VLOOKUP($B61,Sheet5!$A:$AZ,7,0), 4),")")</f>
        <v>(0.0287)</v>
      </c>
      <c r="H62" s="29" t="str">
        <f>_xlfn.CONCAT("(",FIXED(VLOOKUP($B61,Sheet5!$A:$AZ,3,0), 4),")")</f>
        <v>(0.0266)</v>
      </c>
    </row>
    <row r="63" spans="1:8" x14ac:dyDescent="0.25">
      <c r="A63">
        <f t="shared" si="14"/>
        <v>88</v>
      </c>
      <c r="B63" t="s">
        <v>298</v>
      </c>
      <c r="D63" s="29" t="str">
        <f>_xlfn.CONCAT(FIXED(VLOOKUP($B63,Sheet5!$A:$AZ,18,0),4),VLOOKUP($B63,Sheet5!$A:$AF,31,0))</f>
        <v>0.0000***</v>
      </c>
      <c r="E63" s="29" t="str">
        <f>_xlfn.CONCAT(FIXED(VLOOKUP($B63,Sheet5!$A:$AZ,14,0),4),VLOOKUP($B63,Sheet5!$A:$AF,30,0))</f>
        <v>0.0000***</v>
      </c>
      <c r="F63" s="29" t="str">
        <f>_xlfn.CONCAT(FIXED(VLOOKUP($B63,Sheet5!$A:$AZ,10,0),4),VLOOKUP($B63,Sheet5!$A:$AF,29,0))</f>
        <v>-0.0120</v>
      </c>
      <c r="G63" s="29" t="str">
        <f>_xlfn.CONCAT(FIXED(VLOOKUP($B63,Sheet5!$A:$AZ,6,0),4),VLOOKUP($B63,Sheet5!$A:$AF,28,0))</f>
        <v>-0.0437</v>
      </c>
      <c r="H63" s="29" t="str">
        <f>_xlfn.CONCAT(FIXED(VLOOKUP($B63,Sheet5!$A:$AZ,2,0),4),VLOOKUP($B63,Sheet5!$A:$AF,27,0))</f>
        <v>0.0000</v>
      </c>
    </row>
    <row r="64" spans="1:8" x14ac:dyDescent="0.25">
      <c r="A64">
        <f t="shared" si="15"/>
        <v>89</v>
      </c>
      <c r="D64" s="29" t="str">
        <f>_xlfn.CONCAT("(",FIXED(VLOOKUP($B63,Sheet5!$A:$AZ,19,0), 4),")")</f>
        <v>(0.0000)</v>
      </c>
      <c r="E64" s="29" t="str">
        <f>_xlfn.CONCAT("(",FIXED(VLOOKUP($B63,Sheet5!$A:$AZ,15,0), 4),")")</f>
        <v>(0.0000)</v>
      </c>
      <c r="F64" s="29" t="str">
        <f>_xlfn.CONCAT("(",FIXED(VLOOKUP($B63,Sheet5!$A:$AZ,11,0), 4),")")</f>
        <v>(0.0472)</v>
      </c>
      <c r="G64" s="29" t="str">
        <f>_xlfn.CONCAT("(",FIXED(VLOOKUP($B63,Sheet5!$A:$AZ,7,0), 4),")")</f>
        <v>(0.1121)</v>
      </c>
      <c r="H64" s="29" t="str">
        <f>_xlfn.CONCAT("(",FIXED(VLOOKUP($B63,Sheet5!$A:$AZ,3,0), 4),")")</f>
        <v>(0.0971)</v>
      </c>
    </row>
    <row r="65" spans="1:8" x14ac:dyDescent="0.25">
      <c r="A65">
        <f t="shared" si="16"/>
        <v>91</v>
      </c>
      <c r="B65" t="s">
        <v>299</v>
      </c>
      <c r="D65" s="29" t="str">
        <f>_xlfn.CONCAT(FIXED(VLOOKUP($B65,Sheet5!$A:$AZ,18,0),4),VLOOKUP($B65,Sheet5!$A:$AF,31,0))</f>
        <v>0.0000***</v>
      </c>
      <c r="E65" s="29" t="str">
        <f>_xlfn.CONCAT(FIXED(VLOOKUP($B65,Sheet5!$A:$AZ,14,0),4),VLOOKUP($B65,Sheet5!$A:$AF,30,0))</f>
        <v>0.0000***</v>
      </c>
      <c r="F65" s="29" t="str">
        <f>_xlfn.CONCAT(FIXED(VLOOKUP($B65,Sheet5!$A:$AZ,10,0),4),VLOOKUP($B65,Sheet5!$A:$AF,29,0))</f>
        <v>-0.0420</v>
      </c>
      <c r="G65" s="29" t="str">
        <f>_xlfn.CONCAT(FIXED(VLOOKUP($B65,Sheet5!$A:$AZ,6,0),4),VLOOKUP($B65,Sheet5!$A:$AF,28,0))</f>
        <v>-0.0946</v>
      </c>
      <c r="H65" s="29" t="str">
        <f>_xlfn.CONCAT(FIXED(VLOOKUP($B65,Sheet5!$A:$AZ,2,0),4),VLOOKUP($B65,Sheet5!$A:$AF,27,0))</f>
        <v>-0.0812</v>
      </c>
    </row>
    <row r="66" spans="1:8" x14ac:dyDescent="0.25">
      <c r="A66">
        <f t="shared" si="17"/>
        <v>92</v>
      </c>
      <c r="D66" s="29" t="str">
        <f>_xlfn.CONCAT("(",FIXED(VLOOKUP($B65,Sheet5!$A:$AZ,19,0), 4),")")</f>
        <v>(0.0000)</v>
      </c>
      <c r="E66" s="29" t="str">
        <f>_xlfn.CONCAT("(",FIXED(VLOOKUP($B65,Sheet5!$A:$AZ,15,0), 4),")")</f>
        <v>(0.0000)</v>
      </c>
      <c r="F66" s="29" t="str">
        <f>_xlfn.CONCAT("(",FIXED(VLOOKUP($B65,Sheet5!$A:$AZ,11,0), 4),")")</f>
        <v>(0.0631)</v>
      </c>
      <c r="G66" s="29" t="str">
        <f>_xlfn.CONCAT("(",FIXED(VLOOKUP($B65,Sheet5!$A:$AZ,7,0), 4),")")</f>
        <v>(0.0563)</v>
      </c>
      <c r="H66" s="29" t="str">
        <f>_xlfn.CONCAT("(",FIXED(VLOOKUP($B65,Sheet5!$A:$AZ,3,0), 4),")")</f>
        <v>(0.0584)</v>
      </c>
    </row>
    <row r="67" spans="1:8" x14ac:dyDescent="0.25">
      <c r="A67">
        <f t="shared" ref="A67" si="26">A66+2</f>
        <v>94</v>
      </c>
      <c r="B67" t="s">
        <v>303</v>
      </c>
      <c r="D67" s="29" t="str">
        <f>_xlfn.CONCAT(FIXED(VLOOKUP($B67,Sheet5!$A:$AZ,18,0),4),VLOOKUP($B67,Sheet5!$A:$AF,31,0))</f>
        <v>0.0000***</v>
      </c>
      <c r="E67" s="29" t="str">
        <f>_xlfn.CONCAT(FIXED(VLOOKUP($B67,Sheet5!$A:$AZ,14,0),4),VLOOKUP($B67,Sheet5!$A:$AF,30,0))</f>
        <v>0.0000***</v>
      </c>
      <c r="F67" s="29" t="str">
        <f>_xlfn.CONCAT(FIXED(VLOOKUP($B67,Sheet5!$A:$AZ,10,0),4),VLOOKUP($B67,Sheet5!$A:$AF,29,0))</f>
        <v>-0.0840</v>
      </c>
      <c r="G67" s="29" t="str">
        <f>_xlfn.CONCAT(FIXED(VLOOKUP($B67,Sheet5!$A:$AZ,6,0),4),VLOOKUP($B67,Sheet5!$A:$AF,28,0))</f>
        <v>-0.0625^</v>
      </c>
      <c r="H67" s="29" t="str">
        <f>_xlfn.CONCAT(FIXED(VLOOKUP($B67,Sheet5!$A:$AZ,2,0),4),VLOOKUP($B67,Sheet5!$A:$AF,27,0))</f>
        <v>-0.0835*</v>
      </c>
    </row>
    <row r="68" spans="1:8" x14ac:dyDescent="0.25">
      <c r="A68">
        <f t="shared" ref="A68" si="27">A67+1</f>
        <v>95</v>
      </c>
      <c r="D68" s="29" t="str">
        <f>_xlfn.CONCAT("(",FIXED(VLOOKUP($B67,Sheet5!$A:$AZ,19,0), 4),")")</f>
        <v>(0.0000)</v>
      </c>
      <c r="E68" s="29" t="str">
        <f>_xlfn.CONCAT("(",FIXED(VLOOKUP($B67,Sheet5!$A:$AZ,15,0), 4),")")</f>
        <v>(0.0000)</v>
      </c>
      <c r="F68" s="29" t="str">
        <f>_xlfn.CONCAT("(",FIXED(VLOOKUP($B67,Sheet5!$A:$AZ,11,0), 4),")")</f>
        <v>(0.0471)</v>
      </c>
      <c r="G68" s="29" t="str">
        <f>_xlfn.CONCAT("(",FIXED(VLOOKUP($B67,Sheet5!$A:$AZ,7,0), 4),")")</f>
        <v>(0.0304)</v>
      </c>
      <c r="H68" s="29" t="str">
        <f>_xlfn.CONCAT("(",FIXED(VLOOKUP($B67,Sheet5!$A:$AZ,3,0), 4),")")</f>
        <v>(0.0280)</v>
      </c>
    </row>
    <row r="69" spans="1:8" x14ac:dyDescent="0.25">
      <c r="A69">
        <f t="shared" si="10"/>
        <v>97</v>
      </c>
      <c r="B69" t="s">
        <v>306</v>
      </c>
      <c r="D69" s="29" t="str">
        <f>_xlfn.CONCAT(FIXED(VLOOKUP($B69,Sheet5!$A:$AZ,18,0),4),VLOOKUP($B69,Sheet5!$A:$AF,31,0))</f>
        <v>0.0000***</v>
      </c>
      <c r="E69" s="29" t="str">
        <f>_xlfn.CONCAT(FIXED(VLOOKUP($B69,Sheet5!$A:$AZ,14,0),4),VLOOKUP($B69,Sheet5!$A:$AF,30,0))</f>
        <v>0.0000***</v>
      </c>
      <c r="F69" s="29" t="str">
        <f>_xlfn.CONCAT(FIXED(VLOOKUP($B69,Sheet5!$A:$AZ,10,0),4),VLOOKUP($B69,Sheet5!$A:$AF,29,0))</f>
        <v>-0.1135*</v>
      </c>
      <c r="G69" s="29" t="str">
        <f>_xlfn.CONCAT(FIXED(VLOOKUP($B69,Sheet5!$A:$AZ,6,0),4),VLOOKUP($B69,Sheet5!$A:$AF,28,0))</f>
        <v>-0.1412**</v>
      </c>
      <c r="H69" s="29" t="str">
        <f>_xlfn.CONCAT(FIXED(VLOOKUP($B69,Sheet5!$A:$AZ,2,0),4),VLOOKUP($B69,Sheet5!$A:$AF,27,0))</f>
        <v>-0.1247*</v>
      </c>
    </row>
    <row r="70" spans="1:8" x14ac:dyDescent="0.25">
      <c r="A70">
        <f t="shared" si="11"/>
        <v>98</v>
      </c>
      <c r="D70" s="29" t="str">
        <f>_xlfn.CONCAT("(",FIXED(VLOOKUP($B69,Sheet5!$A:$AZ,19,0), 4),")")</f>
        <v>(0.0000)</v>
      </c>
      <c r="E70" s="29" t="str">
        <f>_xlfn.CONCAT("(",FIXED(VLOOKUP($B69,Sheet5!$A:$AZ,15,0), 4),")")</f>
        <v>(0.0000)</v>
      </c>
      <c r="F70" s="29" t="str">
        <f>_xlfn.CONCAT("(",FIXED(VLOOKUP($B69,Sheet5!$A:$AZ,11,0), 4),")")</f>
        <v>(0.0492)</v>
      </c>
      <c r="G70" s="29" t="str">
        <f>_xlfn.CONCAT("(",FIXED(VLOOKUP($B69,Sheet5!$A:$AZ,7,0), 4),")")</f>
        <v>(0.0458)</v>
      </c>
      <c r="H70" s="29" t="str">
        <f>_xlfn.CONCAT("(",FIXED(VLOOKUP($B69,Sheet5!$A:$AZ,3,0), 4),")")</f>
        <v>(0.0499)</v>
      </c>
    </row>
    <row r="71" spans="1:8" x14ac:dyDescent="0.25">
      <c r="A71">
        <f t="shared" si="12"/>
        <v>100</v>
      </c>
      <c r="B71" t="s">
        <v>309</v>
      </c>
      <c r="D71" s="29" t="str">
        <f>_xlfn.CONCAT(FIXED(VLOOKUP($B71,Sheet5!$A:$AZ,18,0),4),VLOOKUP($B71,Sheet5!$A:$AF,31,0))</f>
        <v>0.0000***</v>
      </c>
      <c r="E71" s="29" t="str">
        <f>_xlfn.CONCAT(FIXED(VLOOKUP($B71,Sheet5!$A:$AZ,14,0),4),VLOOKUP($B71,Sheet5!$A:$AF,30,0))</f>
        <v>0.0000***</v>
      </c>
      <c r="F71" s="29" t="str">
        <f>_xlfn.CONCAT(FIXED(VLOOKUP($B71,Sheet5!$A:$AZ,10,0),4),VLOOKUP($B71,Sheet5!$A:$AF,29,0))</f>
        <v>0.0475</v>
      </c>
      <c r="G71" s="29" t="str">
        <f>_xlfn.CONCAT(FIXED(VLOOKUP($B71,Sheet5!$A:$AZ,6,0),4),VLOOKUP($B71,Sheet5!$A:$AF,28,0))</f>
        <v>-0.0460</v>
      </c>
      <c r="H71" s="29" t="str">
        <f>_xlfn.CONCAT(FIXED(VLOOKUP($B71,Sheet5!$A:$AZ,2,0),4),VLOOKUP($B71,Sheet5!$A:$AF,27,0))</f>
        <v>-0.0093</v>
      </c>
    </row>
    <row r="72" spans="1:8" x14ac:dyDescent="0.25">
      <c r="A72">
        <f t="shared" si="13"/>
        <v>101</v>
      </c>
      <c r="D72" s="29" t="str">
        <f>_xlfn.CONCAT("(",FIXED(VLOOKUP($B71,Sheet5!$A:$AZ,19,0), 4),")")</f>
        <v>(0.0000)</v>
      </c>
      <c r="E72" s="29" t="str">
        <f>_xlfn.CONCAT("(",FIXED(VLOOKUP($B71,Sheet5!$A:$AZ,15,0), 4),")")</f>
        <v>(0.0000)</v>
      </c>
      <c r="F72" s="29" t="str">
        <f>_xlfn.CONCAT("(",FIXED(VLOOKUP($B71,Sheet5!$A:$AZ,11,0), 4),")")</f>
        <v>(0.0840)</v>
      </c>
      <c r="G72" s="29" t="str">
        <f>_xlfn.CONCAT("(",FIXED(VLOOKUP($B71,Sheet5!$A:$AZ,7,0), 4),")")</f>
        <v>(0.0839)</v>
      </c>
      <c r="H72" s="29" t="str">
        <f>_xlfn.CONCAT("(",FIXED(VLOOKUP($B71,Sheet5!$A:$AZ,3,0), 4),")")</f>
        <v>(0.0631)</v>
      </c>
    </row>
    <row r="73" spans="1:8" x14ac:dyDescent="0.25">
      <c r="A73">
        <f t="shared" si="14"/>
        <v>103</v>
      </c>
      <c r="B73" t="s">
        <v>312</v>
      </c>
      <c r="D73" s="29" t="str">
        <f>_xlfn.CONCAT(FIXED(VLOOKUP($B73,Sheet5!$A:$AZ,18,0),4),VLOOKUP($B73,Sheet5!$A:$AF,31,0))</f>
        <v>0.0000***</v>
      </c>
      <c r="E73" s="29" t="str">
        <f>_xlfn.CONCAT(FIXED(VLOOKUP($B73,Sheet5!$A:$AZ,14,0),4),VLOOKUP($B73,Sheet5!$A:$AF,30,0))</f>
        <v>0.0000***</v>
      </c>
      <c r="F73" s="29" t="str">
        <f>_xlfn.CONCAT(FIXED(VLOOKUP($B73,Sheet5!$A:$AZ,10,0),4),VLOOKUP($B73,Sheet5!$A:$AF,29,0))</f>
        <v>0.1546</v>
      </c>
      <c r="G73" s="29" t="str">
        <f>_xlfn.CONCAT(FIXED(VLOOKUP($B73,Sheet5!$A:$AZ,6,0),4),VLOOKUP($B73,Sheet5!$A:$AF,28,0))</f>
        <v>0.0557</v>
      </c>
      <c r="H73" s="29" t="str">
        <f>_xlfn.CONCAT(FIXED(VLOOKUP($B73,Sheet5!$A:$AZ,2,0),4),VLOOKUP($B73,Sheet5!$A:$AF,27,0))</f>
        <v>0.0004</v>
      </c>
    </row>
    <row r="74" spans="1:8" x14ac:dyDescent="0.25">
      <c r="A74">
        <f t="shared" si="15"/>
        <v>104</v>
      </c>
      <c r="D74" s="29" t="str">
        <f>_xlfn.CONCAT("(",FIXED(VLOOKUP($B73,Sheet5!$A:$AZ,19,0), 4),")")</f>
        <v>(0.0000)</v>
      </c>
      <c r="E74" s="29" t="str">
        <f>_xlfn.CONCAT("(",FIXED(VLOOKUP($B73,Sheet5!$A:$AZ,15,0), 4),")")</f>
        <v>(0.0000)</v>
      </c>
      <c r="F74" s="29" t="str">
        <f>_xlfn.CONCAT("(",FIXED(VLOOKUP($B73,Sheet5!$A:$AZ,11,0), 4),")")</f>
        <v>(0.1761)</v>
      </c>
      <c r="G74" s="29" t="str">
        <f>_xlfn.CONCAT("(",FIXED(VLOOKUP($B73,Sheet5!$A:$AZ,7,0), 4),")")</f>
        <v>(0.1648)</v>
      </c>
      <c r="H74" s="29" t="str">
        <f>_xlfn.CONCAT("(",FIXED(VLOOKUP($B73,Sheet5!$A:$AZ,3,0), 4),")")</f>
        <v>(0.1665)</v>
      </c>
    </row>
    <row r="75" spans="1:8" x14ac:dyDescent="0.25">
      <c r="A75">
        <f t="shared" si="16"/>
        <v>106</v>
      </c>
      <c r="B75" t="s">
        <v>315</v>
      </c>
      <c r="D75" s="29" t="str">
        <f>_xlfn.CONCAT(FIXED(VLOOKUP($B75,Sheet5!$A:$AZ,18,0),4),VLOOKUP($B75,Sheet5!$A:$AF,31,0))</f>
        <v>0.0000***</v>
      </c>
      <c r="E75" s="29" t="str">
        <f>_xlfn.CONCAT(FIXED(VLOOKUP($B75,Sheet5!$A:$AZ,14,0),4),VLOOKUP($B75,Sheet5!$A:$AF,30,0))</f>
        <v>0.0000***</v>
      </c>
      <c r="F75" s="29" t="str">
        <f>_xlfn.CONCAT(FIXED(VLOOKUP($B75,Sheet5!$A:$AZ,10,0),4),VLOOKUP($B75,Sheet5!$A:$AF,29,0))</f>
        <v>0.5948*</v>
      </c>
      <c r="G75" s="29" t="str">
        <f>_xlfn.CONCAT(FIXED(VLOOKUP($B75,Sheet5!$A:$AZ,6,0),4),VLOOKUP($B75,Sheet5!$A:$AF,28,0))</f>
        <v>0.5134^</v>
      </c>
      <c r="H75" s="29" t="str">
        <f>_xlfn.CONCAT(FIXED(VLOOKUP($B75,Sheet5!$A:$AZ,2,0),4),VLOOKUP($B75,Sheet5!$A:$AF,27,0))</f>
        <v>0.2292</v>
      </c>
    </row>
    <row r="76" spans="1:8" x14ac:dyDescent="0.25">
      <c r="A76">
        <f t="shared" si="17"/>
        <v>107</v>
      </c>
      <c r="D76" s="29" t="str">
        <f>_xlfn.CONCAT("(",FIXED(VLOOKUP($B75,Sheet5!$A:$AZ,19,0), 4),")")</f>
        <v>(0.0000)</v>
      </c>
      <c r="E76" s="29" t="str">
        <f>_xlfn.CONCAT("(",FIXED(VLOOKUP($B75,Sheet5!$A:$AZ,15,0), 4),")")</f>
        <v>(0.0000)</v>
      </c>
      <c r="F76" s="29" t="str">
        <f>_xlfn.CONCAT("(",FIXED(VLOOKUP($B75,Sheet5!$A:$AZ,11,0), 4),")")</f>
        <v>(0.1321)</v>
      </c>
      <c r="G76" s="29" t="str">
        <f>_xlfn.CONCAT("(",FIXED(VLOOKUP($B75,Sheet5!$A:$AZ,7,0), 4),")")</f>
        <v>(0.1891)</v>
      </c>
      <c r="H76" s="29" t="str">
        <f>_xlfn.CONCAT("(",FIXED(VLOOKUP($B75,Sheet5!$A:$AZ,3,0), 4),")")</f>
        <v>(0.1327)</v>
      </c>
    </row>
    <row r="77" spans="1:8" x14ac:dyDescent="0.25">
      <c r="A77">
        <f t="shared" ref="A77" si="28">A76+2</f>
        <v>109</v>
      </c>
      <c r="B77" t="s">
        <v>167</v>
      </c>
      <c r="D77" s="29" t="str">
        <f>_xlfn.CONCAT(FIXED(VLOOKUP($B77,Sheet5!$A:$AZ,18,0),4),VLOOKUP($B77,Sheet5!$A:$AF,31,0))</f>
        <v>0.0000***</v>
      </c>
      <c r="E77" s="29" t="str">
        <f>_xlfn.CONCAT(FIXED(VLOOKUP($B77,Sheet5!$A:$AZ,14,0),4),VLOOKUP($B77,Sheet5!$A:$AF,30,0))</f>
        <v>0.0000***</v>
      </c>
      <c r="F77" s="29" t="str">
        <f>_xlfn.CONCAT(FIXED(VLOOKUP($B77,Sheet5!$A:$AZ,10,0),4),VLOOKUP($B77,Sheet5!$A:$AF,29,0))</f>
        <v>0.3558*</v>
      </c>
      <c r="G77" s="29" t="str">
        <f>_xlfn.CONCAT(FIXED(VLOOKUP($B77,Sheet5!$A:$AZ,6,0),4),VLOOKUP($B77,Sheet5!$A:$AF,28,0))</f>
        <v>0.3498*</v>
      </c>
      <c r="H77" s="29" t="str">
        <f>_xlfn.CONCAT(FIXED(VLOOKUP($B77,Sheet5!$A:$AZ,2,0),4),VLOOKUP($B77,Sheet5!$A:$AF,27,0))</f>
        <v>0.3948**</v>
      </c>
    </row>
    <row r="78" spans="1:8" x14ac:dyDescent="0.25">
      <c r="A78">
        <f t="shared" ref="A78" si="29">A77+1</f>
        <v>110</v>
      </c>
      <c r="D78" s="29" t="str">
        <f>_xlfn.CONCAT("(",FIXED(VLOOKUP($B77,Sheet5!$A:$AZ,19,0), 4),")")</f>
        <v>(0.0000)</v>
      </c>
      <c r="E78" s="29" t="str">
        <f>_xlfn.CONCAT("(",FIXED(VLOOKUP($B77,Sheet5!$A:$AZ,15,0), 4),")")</f>
        <v>(0.0000)</v>
      </c>
      <c r="F78" s="29" t="str">
        <f>_xlfn.CONCAT("(",FIXED(VLOOKUP($B77,Sheet5!$A:$AZ,11,0), 4),")")</f>
        <v>(0.0601)</v>
      </c>
      <c r="G78" s="29" t="str">
        <f>_xlfn.CONCAT("(",FIXED(VLOOKUP($B77,Sheet5!$A:$AZ,7,0), 4),")")</f>
        <v>(0.0520)</v>
      </c>
      <c r="H78" s="29" t="str">
        <f>_xlfn.CONCAT("(",FIXED(VLOOKUP($B77,Sheet5!$A:$AZ,3,0), 4),")")</f>
        <v>(0.0343)</v>
      </c>
    </row>
    <row r="79" spans="1:8" x14ac:dyDescent="0.25">
      <c r="A79">
        <f t="shared" si="10"/>
        <v>112</v>
      </c>
      <c r="B79" t="s">
        <v>168</v>
      </c>
      <c r="D79" s="29" t="str">
        <f>_xlfn.CONCAT(FIXED(VLOOKUP($B79,Sheet5!$A:$AZ,18,0),4),VLOOKUP($B79,Sheet5!$A:$AF,31,0))</f>
        <v>0.0000***</v>
      </c>
      <c r="E79" s="29" t="str">
        <f>_xlfn.CONCAT(FIXED(VLOOKUP($B79,Sheet5!$A:$AZ,14,0),4),VLOOKUP($B79,Sheet5!$A:$AF,30,0))</f>
        <v>0.0000***</v>
      </c>
      <c r="F79" s="29" t="str">
        <f>_xlfn.CONCAT(FIXED(VLOOKUP($B79,Sheet5!$A:$AZ,10,0),4),VLOOKUP($B79,Sheet5!$A:$AF,29,0))</f>
        <v>0.6117**</v>
      </c>
      <c r="G79" s="29" t="str">
        <f>_xlfn.CONCAT(FIXED(VLOOKUP($B79,Sheet5!$A:$AZ,6,0),4),VLOOKUP($B79,Sheet5!$A:$AF,28,0))</f>
        <v>0.5895**</v>
      </c>
      <c r="H79" s="29" t="str">
        <f>_xlfn.CONCAT(FIXED(VLOOKUP($B79,Sheet5!$A:$AZ,2,0),4),VLOOKUP($B79,Sheet5!$A:$AF,27,0))</f>
        <v>0.6328***</v>
      </c>
    </row>
    <row r="80" spans="1:8" x14ac:dyDescent="0.25">
      <c r="A80">
        <f t="shared" si="11"/>
        <v>113</v>
      </c>
      <c r="D80" s="29" t="str">
        <f>_xlfn.CONCAT("(",FIXED(VLOOKUP($B79,Sheet5!$A:$AZ,19,0), 4),")")</f>
        <v>(0.0000)</v>
      </c>
      <c r="E80" s="29" t="str">
        <f>_xlfn.CONCAT("(",FIXED(VLOOKUP($B79,Sheet5!$A:$AZ,15,0), 4),")")</f>
        <v>(0.0000)</v>
      </c>
      <c r="F80" s="29" t="str">
        <f>_xlfn.CONCAT("(",FIXED(VLOOKUP($B79,Sheet5!$A:$AZ,11,0), 4),")")</f>
        <v>(0.0849)</v>
      </c>
      <c r="G80" s="29" t="str">
        <f>_xlfn.CONCAT("(",FIXED(VLOOKUP($B79,Sheet5!$A:$AZ,7,0), 4),")")</f>
        <v>(0.0736)</v>
      </c>
      <c r="H80" s="29" t="str">
        <f>_xlfn.CONCAT("(",FIXED(VLOOKUP($B79,Sheet5!$A:$AZ,3,0), 4),")")</f>
        <v>(0.0574)</v>
      </c>
    </row>
    <row r="81" spans="1:8" x14ac:dyDescent="0.25">
      <c r="A81">
        <f t="shared" si="12"/>
        <v>115</v>
      </c>
      <c r="B81" t="s">
        <v>169</v>
      </c>
      <c r="D81" s="29" t="str">
        <f>_xlfn.CONCAT(FIXED(VLOOKUP($B81,Sheet5!$A:$AZ,18,0),4),VLOOKUP($B81,Sheet5!$A:$AF,31,0))</f>
        <v>0.0000***</v>
      </c>
      <c r="E81" s="29" t="str">
        <f>_xlfn.CONCAT(FIXED(VLOOKUP($B81,Sheet5!$A:$AZ,14,0),4),VLOOKUP($B81,Sheet5!$A:$AF,30,0))</f>
        <v>0.0000***</v>
      </c>
      <c r="F81" s="29" t="str">
        <f>_xlfn.CONCAT(FIXED(VLOOKUP($B81,Sheet5!$A:$AZ,10,0),4),VLOOKUP($B81,Sheet5!$A:$AF,29,0))</f>
        <v>0.5998***</v>
      </c>
      <c r="G81" s="29" t="str">
        <f>_xlfn.CONCAT(FIXED(VLOOKUP($B81,Sheet5!$A:$AZ,6,0),4),VLOOKUP($B81,Sheet5!$A:$AF,28,0))</f>
        <v>0.5872***</v>
      </c>
      <c r="H81" s="29" t="str">
        <f>_xlfn.CONCAT(FIXED(VLOOKUP($B81,Sheet5!$A:$AZ,2,0),4),VLOOKUP($B81,Sheet5!$A:$AF,27,0))</f>
        <v>0.6317***</v>
      </c>
    </row>
    <row r="82" spans="1:8" x14ac:dyDescent="0.25">
      <c r="A82">
        <f t="shared" si="13"/>
        <v>116</v>
      </c>
      <c r="D82" s="29" t="str">
        <f>_xlfn.CONCAT("(",FIXED(VLOOKUP($B81,Sheet5!$A:$AZ,19,0), 4),")")</f>
        <v>(0.0000)</v>
      </c>
      <c r="E82" s="29" t="str">
        <f>_xlfn.CONCAT("(",FIXED(VLOOKUP($B81,Sheet5!$A:$AZ,15,0), 4),")")</f>
        <v>(0.0000)</v>
      </c>
      <c r="F82" s="29" t="str">
        <f>_xlfn.CONCAT("(",FIXED(VLOOKUP($B81,Sheet5!$A:$AZ,11,0), 4),")")</f>
        <v>(0.0930)</v>
      </c>
      <c r="G82" s="29" t="str">
        <f>_xlfn.CONCAT("(",FIXED(VLOOKUP($B81,Sheet5!$A:$AZ,7,0), 4),")")</f>
        <v>(0.0818)</v>
      </c>
      <c r="H82" s="29" t="str">
        <f>_xlfn.CONCAT("(",FIXED(VLOOKUP($B81,Sheet5!$A:$AZ,3,0), 4),")")</f>
        <v>(0.0588)</v>
      </c>
    </row>
    <row r="83" spans="1:8" x14ac:dyDescent="0.25">
      <c r="A83">
        <f t="shared" si="14"/>
        <v>118</v>
      </c>
      <c r="B83" t="s">
        <v>170</v>
      </c>
      <c r="D83" s="29" t="str">
        <f>_xlfn.CONCAT(FIXED(VLOOKUP($B83,Sheet5!$A:$AZ,18,0),4),VLOOKUP($B83,Sheet5!$A:$AF,31,0))</f>
        <v>0.0000***</v>
      </c>
      <c r="E83" s="29" t="str">
        <f>_xlfn.CONCAT(FIXED(VLOOKUP($B83,Sheet5!$A:$AZ,14,0),4),VLOOKUP($B83,Sheet5!$A:$AF,30,0))</f>
        <v>0.0000***</v>
      </c>
      <c r="F83" s="29" t="str">
        <f>_xlfn.CONCAT(FIXED(VLOOKUP($B83,Sheet5!$A:$AZ,10,0),4),VLOOKUP($B83,Sheet5!$A:$AF,29,0))</f>
        <v>0.6231***</v>
      </c>
      <c r="G83" s="29" t="str">
        <f>_xlfn.CONCAT(FIXED(VLOOKUP($B83,Sheet5!$A:$AZ,6,0),4),VLOOKUP($B83,Sheet5!$A:$AF,28,0))</f>
        <v>0.6151***</v>
      </c>
      <c r="H83" s="29" t="str">
        <f>_xlfn.CONCAT(FIXED(VLOOKUP($B83,Sheet5!$A:$AZ,2,0),4),VLOOKUP($B83,Sheet5!$A:$AF,27,0))</f>
        <v>0.6568***</v>
      </c>
    </row>
    <row r="84" spans="1:8" x14ac:dyDescent="0.25">
      <c r="A84">
        <f t="shared" si="15"/>
        <v>119</v>
      </c>
      <c r="D84" s="29" t="str">
        <f>_xlfn.CONCAT("(",FIXED(VLOOKUP($B83,Sheet5!$A:$AZ,19,0), 4),")")</f>
        <v>(0.0000)</v>
      </c>
      <c r="E84" s="29" t="str">
        <f>_xlfn.CONCAT("(",FIXED(VLOOKUP($B83,Sheet5!$A:$AZ,15,0), 4),")")</f>
        <v>(0.0000)</v>
      </c>
      <c r="F84" s="29" t="str">
        <f>_xlfn.CONCAT("(",FIXED(VLOOKUP($B83,Sheet5!$A:$AZ,11,0), 4),")")</f>
        <v>(0.0844)</v>
      </c>
      <c r="G84" s="29" t="str">
        <f>_xlfn.CONCAT("(",FIXED(VLOOKUP($B83,Sheet5!$A:$AZ,7,0), 4),")")</f>
        <v>(0.0717)</v>
      </c>
      <c r="H84" s="29" t="str">
        <f>_xlfn.CONCAT("(",FIXED(VLOOKUP($B83,Sheet5!$A:$AZ,3,0), 4),")")</f>
        <v>(0.0510)</v>
      </c>
    </row>
    <row r="85" spans="1:8" x14ac:dyDescent="0.25">
      <c r="A85">
        <f t="shared" si="16"/>
        <v>121</v>
      </c>
      <c r="B85" t="s">
        <v>171</v>
      </c>
      <c r="D85" s="29" t="str">
        <f>_xlfn.CONCAT(FIXED(VLOOKUP($B85,Sheet5!$A:$AZ,18,0),4),VLOOKUP($B85,Sheet5!$A:$AF,31,0))</f>
        <v>0.0000***</v>
      </c>
      <c r="E85" s="29" t="str">
        <f>_xlfn.CONCAT(FIXED(VLOOKUP($B85,Sheet5!$A:$AZ,14,0),4),VLOOKUP($B85,Sheet5!$A:$AF,30,0))</f>
        <v>0.0000***</v>
      </c>
      <c r="F85" s="29" t="str">
        <f>_xlfn.CONCAT(FIXED(VLOOKUP($B85,Sheet5!$A:$AZ,10,0),4),VLOOKUP($B85,Sheet5!$A:$AF,29,0))</f>
        <v>0.5318***</v>
      </c>
      <c r="G85" s="29" t="str">
        <f>_xlfn.CONCAT(FIXED(VLOOKUP($B85,Sheet5!$A:$AZ,6,0),4),VLOOKUP($B85,Sheet5!$A:$AF,28,0))</f>
        <v>0.5299***</v>
      </c>
      <c r="H85" s="29" t="str">
        <f>_xlfn.CONCAT(FIXED(VLOOKUP($B85,Sheet5!$A:$AZ,2,0),4),VLOOKUP($B85,Sheet5!$A:$AF,27,0))</f>
        <v>0.5808***</v>
      </c>
    </row>
    <row r="86" spans="1:8" x14ac:dyDescent="0.25">
      <c r="A86">
        <f t="shared" si="17"/>
        <v>122</v>
      </c>
      <c r="D86" s="29" t="str">
        <f>_xlfn.CONCAT("(",FIXED(VLOOKUP($B85,Sheet5!$A:$AZ,19,0), 4),")")</f>
        <v>(0.0000)</v>
      </c>
      <c r="E86" s="29" t="str">
        <f>_xlfn.CONCAT("(",FIXED(VLOOKUP($B85,Sheet5!$A:$AZ,15,0), 4),")")</f>
        <v>(0.0000)</v>
      </c>
      <c r="F86" s="29" t="str">
        <f>_xlfn.CONCAT("(",FIXED(VLOOKUP($B85,Sheet5!$A:$AZ,11,0), 4),")")</f>
        <v>(0.0891)</v>
      </c>
      <c r="G86" s="29" t="str">
        <f>_xlfn.CONCAT("(",FIXED(VLOOKUP($B85,Sheet5!$A:$AZ,7,0), 4),")")</f>
        <v>(0.0755)</v>
      </c>
      <c r="H86" s="29" t="str">
        <f>_xlfn.CONCAT("(",FIXED(VLOOKUP($B85,Sheet5!$A:$AZ,3,0), 4),")")</f>
        <v>(0.0406)</v>
      </c>
    </row>
    <row r="87" spans="1:8" x14ac:dyDescent="0.25">
      <c r="A87">
        <f t="shared" ref="A87" si="30">A86+2</f>
        <v>124</v>
      </c>
      <c r="B87" t="s">
        <v>50</v>
      </c>
      <c r="D87" s="29" t="str">
        <f>_xlfn.CONCAT(FIXED(VLOOKUP($B87,Sheet5!$A:$AZ,18,0),4),VLOOKUP($B87,Sheet5!$A:$AF,31,0))</f>
        <v>0.0000***</v>
      </c>
      <c r="E87" s="29" t="str">
        <f>_xlfn.CONCAT(FIXED(VLOOKUP($B87,Sheet5!$A:$AZ,14,0),4),VLOOKUP($B87,Sheet5!$A:$AF,30,0))</f>
        <v>0.0000***</v>
      </c>
      <c r="F87" s="29" t="str">
        <f>_xlfn.CONCAT(FIXED(VLOOKUP($B87,Sheet5!$A:$AZ,10,0),4),VLOOKUP($B87,Sheet5!$A:$AF,29,0))</f>
        <v>-0.0002</v>
      </c>
      <c r="G87" s="29" t="str">
        <f>_xlfn.CONCAT(FIXED(VLOOKUP($B87,Sheet5!$A:$AZ,6,0),4),VLOOKUP($B87,Sheet5!$A:$AF,28,0))</f>
        <v>0.0001</v>
      </c>
      <c r="H87" s="29" t="str">
        <f>_xlfn.CONCAT(FIXED(VLOOKUP($B87,Sheet5!$A:$AZ,2,0),4),VLOOKUP($B87,Sheet5!$A:$AF,27,0))</f>
        <v>0.0000</v>
      </c>
    </row>
    <row r="88" spans="1:8" x14ac:dyDescent="0.25">
      <c r="A88">
        <f t="shared" ref="A88" si="31">A87+1</f>
        <v>125</v>
      </c>
      <c r="D88" s="29" t="str">
        <f>_xlfn.CONCAT("(",FIXED(VLOOKUP($B87,Sheet5!$A:$AZ,19,0), 4),")")</f>
        <v>(0.0000)</v>
      </c>
      <c r="E88" s="29" t="str">
        <f>_xlfn.CONCAT("(",FIXED(VLOOKUP($B87,Sheet5!$A:$AZ,15,0), 4),")")</f>
        <v>(0.0000)</v>
      </c>
      <c r="F88" s="29" t="str">
        <f>_xlfn.CONCAT("(",FIXED(VLOOKUP($B87,Sheet5!$A:$AZ,11,0), 4),")")</f>
        <v>(0.0003)</v>
      </c>
      <c r="G88" s="29" t="str">
        <f>_xlfn.CONCAT("(",FIXED(VLOOKUP($B87,Sheet5!$A:$AZ,7,0), 4),")")</f>
        <v>(0.0002)</v>
      </c>
      <c r="H88" s="29" t="str">
        <f>_xlfn.CONCAT("(",FIXED(VLOOKUP($B87,Sheet5!$A:$AZ,3,0), 4),")")</f>
        <v>(0.0001)</v>
      </c>
    </row>
    <row r="89" spans="1:8" x14ac:dyDescent="0.25">
      <c r="A89">
        <f t="shared" ref="A89:A99" si="32">A88+2</f>
        <v>127</v>
      </c>
      <c r="B89" t="s">
        <v>52</v>
      </c>
      <c r="D89" s="29" t="str">
        <f>_xlfn.CONCAT(FIXED(VLOOKUP($B89,Sheet5!$A:$AZ,18,0),4),VLOOKUP($B89,Sheet5!$A:$AF,31,0))</f>
        <v>0.0000***</v>
      </c>
      <c r="E89" s="29" t="str">
        <f>_xlfn.CONCAT(FIXED(VLOOKUP($B89,Sheet5!$A:$AZ,14,0),4),VLOOKUP($B89,Sheet5!$A:$AF,30,0))</f>
        <v>0.0000***</v>
      </c>
      <c r="F89" s="29" t="str">
        <f>_xlfn.CONCAT(FIXED(VLOOKUP($B89,Sheet5!$A:$AZ,10,0),4),VLOOKUP($B89,Sheet5!$A:$AF,29,0))</f>
        <v>-0.0110^</v>
      </c>
      <c r="G89" s="29" t="str">
        <f>_xlfn.CONCAT(FIXED(VLOOKUP($B89,Sheet5!$A:$AZ,6,0),4),VLOOKUP($B89,Sheet5!$A:$AF,28,0))</f>
        <v>-0.0021</v>
      </c>
      <c r="H89" s="29" t="str">
        <f>_xlfn.CONCAT(FIXED(VLOOKUP($B89,Sheet5!$A:$AZ,2,0),4),VLOOKUP($B89,Sheet5!$A:$AF,27,0))</f>
        <v>0.0030</v>
      </c>
    </row>
    <row r="90" spans="1:8" x14ac:dyDescent="0.25">
      <c r="A90">
        <f t="shared" ref="A90:A100" si="33">A89+1</f>
        <v>128</v>
      </c>
      <c r="D90" s="29" t="str">
        <f>_xlfn.CONCAT("(",FIXED(VLOOKUP($B89,Sheet5!$A:$AZ,19,0), 4),")")</f>
        <v>(0.0000)</v>
      </c>
      <c r="E90" s="29" t="str">
        <f>_xlfn.CONCAT("(",FIXED(VLOOKUP($B89,Sheet5!$A:$AZ,15,0), 4),")")</f>
        <v>(0.0000)</v>
      </c>
      <c r="F90" s="29" t="str">
        <f>_xlfn.CONCAT("(",FIXED(VLOOKUP($B89,Sheet5!$A:$AZ,11,0), 4),")")</f>
        <v>(0.0063)</v>
      </c>
      <c r="G90" s="29" t="str">
        <f>_xlfn.CONCAT("(",FIXED(VLOOKUP($B89,Sheet5!$A:$AZ,7,0), 4),")")</f>
        <v>(0.0050)</v>
      </c>
      <c r="H90" s="29" t="str">
        <f>_xlfn.CONCAT("(",FIXED(VLOOKUP($B89,Sheet5!$A:$AZ,3,0), 4),")")</f>
        <v>(0.0049)</v>
      </c>
    </row>
    <row r="91" spans="1:8" x14ac:dyDescent="0.25">
      <c r="A91">
        <f t="shared" ref="A91:A101" si="34">A90+2</f>
        <v>130</v>
      </c>
      <c r="B91" t="s">
        <v>51</v>
      </c>
      <c r="D91" s="29" t="str">
        <f>_xlfn.CONCAT(FIXED(VLOOKUP($B91,Sheet5!$A:$AZ,18,0),4),VLOOKUP($B91,Sheet5!$A:$AF,31,0))</f>
        <v>0.0000***</v>
      </c>
      <c r="E91" s="29" t="str">
        <f>_xlfn.CONCAT(FIXED(VLOOKUP($B91,Sheet5!$A:$AZ,14,0),4),VLOOKUP($B91,Sheet5!$A:$AF,30,0))</f>
        <v>0.0000***</v>
      </c>
      <c r="F91" s="29" t="str">
        <f>_xlfn.CONCAT(FIXED(VLOOKUP($B91,Sheet5!$A:$AZ,10,0),4),VLOOKUP($B91,Sheet5!$A:$AF,29,0))</f>
        <v>0.0225**</v>
      </c>
      <c r="G91" s="29" t="str">
        <f>_xlfn.CONCAT(FIXED(VLOOKUP($B91,Sheet5!$A:$AZ,6,0),4),VLOOKUP($B91,Sheet5!$A:$AF,28,0))</f>
        <v>0.0168*</v>
      </c>
      <c r="H91" s="29" t="str">
        <f>_xlfn.CONCAT(FIXED(VLOOKUP($B91,Sheet5!$A:$AZ,2,0),4),VLOOKUP($B91,Sheet5!$A:$AF,27,0))</f>
        <v>0.0125</v>
      </c>
    </row>
    <row r="92" spans="1:8" x14ac:dyDescent="0.25">
      <c r="A92">
        <f t="shared" ref="A92:A102" si="35">A91+1</f>
        <v>131</v>
      </c>
      <c r="D92" s="29" t="str">
        <f>_xlfn.CONCAT("(",FIXED(VLOOKUP($B91,Sheet5!$A:$AZ,19,0), 4),")")</f>
        <v>(0.0000)</v>
      </c>
      <c r="E92" s="29" t="str">
        <f>_xlfn.CONCAT("(",FIXED(VLOOKUP($B91,Sheet5!$A:$AZ,15,0), 4),")")</f>
        <v>(0.0000)</v>
      </c>
      <c r="F92" s="29" t="str">
        <f>_xlfn.CONCAT("(",FIXED(VLOOKUP($B91,Sheet5!$A:$AZ,11,0), 4),")")</f>
        <v>(0.0032)</v>
      </c>
      <c r="G92" s="29" t="str">
        <f>_xlfn.CONCAT("(",FIXED(VLOOKUP($B91,Sheet5!$A:$AZ,7,0), 4),")")</f>
        <v>(0.0041)</v>
      </c>
      <c r="H92" s="29" t="str">
        <f>_xlfn.CONCAT("(",FIXED(VLOOKUP($B91,Sheet5!$A:$AZ,3,0), 4),")")</f>
        <v>(0.0063)</v>
      </c>
    </row>
    <row r="93" spans="1:8" x14ac:dyDescent="0.25">
      <c r="A93">
        <f t="shared" ref="A93:A103" si="36">A92+2</f>
        <v>133</v>
      </c>
      <c r="B93" t="s">
        <v>165</v>
      </c>
      <c r="D93" s="29" t="str">
        <f>_xlfn.CONCAT(FIXED(VLOOKUP($B93,Sheet5!$A:$AZ,18,0),4),VLOOKUP($B93,Sheet5!$A:$AF,31,0))</f>
        <v>0.0000***</v>
      </c>
      <c r="E93" s="29" t="str">
        <f>_xlfn.CONCAT(FIXED(VLOOKUP($B93,Sheet5!$A:$AZ,14,0),4),VLOOKUP($B93,Sheet5!$A:$AF,30,0))</f>
        <v>0.0000***</v>
      </c>
      <c r="F93" s="29" t="str">
        <f>_xlfn.CONCAT(FIXED(VLOOKUP($B93,Sheet5!$A:$AZ,10,0),4),VLOOKUP($B93,Sheet5!$A:$AF,29,0))</f>
        <v>0.0000***</v>
      </c>
      <c r="G93" s="29" t="str">
        <f>_xlfn.CONCAT(FIXED(VLOOKUP($B93,Sheet5!$A:$AZ,6,0),4),VLOOKUP($B93,Sheet5!$A:$AF,28,0))</f>
        <v>-0.0099</v>
      </c>
      <c r="H93" s="29" t="str">
        <f>_xlfn.CONCAT(FIXED(VLOOKUP($B93,Sheet5!$A:$AZ,2,0),4),VLOOKUP($B93,Sheet5!$A:$AF,27,0))</f>
        <v>-0.0067</v>
      </c>
    </row>
    <row r="94" spans="1:8" x14ac:dyDescent="0.25">
      <c r="A94">
        <f t="shared" ref="A94:A104" si="37">A93+1</f>
        <v>134</v>
      </c>
      <c r="D94" s="29" t="str">
        <f>_xlfn.CONCAT("(",FIXED(VLOOKUP($B93,Sheet5!$A:$AZ,19,0), 4),")")</f>
        <v>(0.0000)</v>
      </c>
      <c r="E94" s="29" t="str">
        <f>_xlfn.CONCAT("(",FIXED(VLOOKUP($B93,Sheet5!$A:$AZ,15,0), 4),")")</f>
        <v>(0.0000)</v>
      </c>
      <c r="F94" s="29" t="str">
        <f>_xlfn.CONCAT("(",FIXED(VLOOKUP($B93,Sheet5!$A:$AZ,11,0), 4),")")</f>
        <v>(0.0000)</v>
      </c>
      <c r="G94" s="29" t="str">
        <f>_xlfn.CONCAT("(",FIXED(VLOOKUP($B93,Sheet5!$A:$AZ,7,0), 4),")")</f>
        <v>(0.0098)</v>
      </c>
      <c r="H94" s="29" t="str">
        <f>_xlfn.CONCAT("(",FIXED(VLOOKUP($B93,Sheet5!$A:$AZ,3,0), 4),")")</f>
        <v>(0.0075)</v>
      </c>
    </row>
    <row r="95" spans="1:8" x14ac:dyDescent="0.25">
      <c r="A95">
        <f t="shared" ref="A95:A119" si="38">A94+2</f>
        <v>136</v>
      </c>
      <c r="B95" t="s">
        <v>39</v>
      </c>
      <c r="D95" s="29" t="str">
        <f>_xlfn.CONCAT(FIXED(VLOOKUP($B95,Sheet5!$A:$AZ,18,0),4),VLOOKUP($B95,Sheet5!$A:$AF,31,0))</f>
        <v>0.0000***</v>
      </c>
      <c r="E95" s="29" t="str">
        <f>_xlfn.CONCAT(FIXED(VLOOKUP($B95,Sheet5!$A:$AZ,14,0),4),VLOOKUP($B95,Sheet5!$A:$AF,30,0))</f>
        <v>0.0000***</v>
      </c>
      <c r="F95" s="29" t="str">
        <f>_xlfn.CONCAT(FIXED(VLOOKUP($B95,Sheet5!$A:$AZ,10,0),4),VLOOKUP($B95,Sheet5!$A:$AF,29,0))</f>
        <v>0.0000***</v>
      </c>
      <c r="G95" s="29" t="str">
        <f>_xlfn.CONCAT(FIXED(VLOOKUP($B95,Sheet5!$A:$AZ,6,0),4),VLOOKUP($B95,Sheet5!$A:$AF,28,0))</f>
        <v>-0.0260</v>
      </c>
      <c r="H95" s="29" t="str">
        <f>_xlfn.CONCAT(FIXED(VLOOKUP($B95,Sheet5!$A:$AZ,2,0),4),VLOOKUP($B95,Sheet5!$A:$AF,27,0))</f>
        <v>-0.0401</v>
      </c>
    </row>
    <row r="96" spans="1:8" x14ac:dyDescent="0.25">
      <c r="A96">
        <f t="shared" ref="A96:A120" si="39">A95+1</f>
        <v>137</v>
      </c>
      <c r="D96" s="29" t="str">
        <f>_xlfn.CONCAT("(",FIXED(VLOOKUP($B95,Sheet5!$A:$AZ,19,0), 4),")")</f>
        <v>(0.0000)</v>
      </c>
      <c r="E96" s="29" t="str">
        <f>_xlfn.CONCAT("(",FIXED(VLOOKUP($B95,Sheet5!$A:$AZ,15,0), 4),")")</f>
        <v>(0.0000)</v>
      </c>
      <c r="F96" s="29" t="str">
        <f>_xlfn.CONCAT("(",FIXED(VLOOKUP($B95,Sheet5!$A:$AZ,11,0), 4),")")</f>
        <v>(0.0000)</v>
      </c>
      <c r="G96" s="29" t="str">
        <f>_xlfn.CONCAT("(",FIXED(VLOOKUP($B95,Sheet5!$A:$AZ,7,0), 4),")")</f>
        <v>(0.0385)</v>
      </c>
      <c r="H96" s="29" t="str">
        <f>_xlfn.CONCAT("(",FIXED(VLOOKUP($B95,Sheet5!$A:$AZ,3,0), 4),")")</f>
        <v>(0.0351)</v>
      </c>
    </row>
    <row r="97" spans="1:8" x14ac:dyDescent="0.25">
      <c r="A97">
        <f t="shared" ref="A97" si="40">A96+2</f>
        <v>139</v>
      </c>
      <c r="B97" t="s">
        <v>40</v>
      </c>
      <c r="D97" s="29" t="str">
        <f>_xlfn.CONCAT(FIXED(VLOOKUP($B97,Sheet5!$A:$AZ,18,0),4),VLOOKUP($B97,Sheet5!$A:$AF,31,0))</f>
        <v>0.0000***</v>
      </c>
      <c r="E97" s="29" t="str">
        <f>_xlfn.CONCAT(FIXED(VLOOKUP($B97,Sheet5!$A:$AZ,14,0),4),VLOOKUP($B97,Sheet5!$A:$AF,30,0))</f>
        <v>0.0000***</v>
      </c>
      <c r="F97" s="29" t="str">
        <f>_xlfn.CONCAT(FIXED(VLOOKUP($B97,Sheet5!$A:$AZ,10,0),4),VLOOKUP($B97,Sheet5!$A:$AF,29,0))</f>
        <v>0.0000***</v>
      </c>
      <c r="G97" s="29" t="str">
        <f>_xlfn.CONCAT(FIXED(VLOOKUP($B97,Sheet5!$A:$AZ,6,0),4),VLOOKUP($B97,Sheet5!$A:$AF,28,0))</f>
        <v>-0.0067</v>
      </c>
      <c r="H97" s="29" t="str">
        <f>_xlfn.CONCAT(FIXED(VLOOKUP($B97,Sheet5!$A:$AZ,2,0),4),VLOOKUP($B97,Sheet5!$A:$AF,27,0))</f>
        <v>-0.0094</v>
      </c>
    </row>
    <row r="98" spans="1:8" x14ac:dyDescent="0.25">
      <c r="A98">
        <f t="shared" ref="A98" si="41">A97+1</f>
        <v>140</v>
      </c>
      <c r="D98" s="29" t="str">
        <f>_xlfn.CONCAT("(",FIXED(VLOOKUP($B97,Sheet5!$A:$AZ,19,0), 4),")")</f>
        <v>(0.0000)</v>
      </c>
      <c r="E98" s="29" t="str">
        <f>_xlfn.CONCAT("(",FIXED(VLOOKUP($B97,Sheet5!$A:$AZ,15,0), 4),")")</f>
        <v>(0.0000)</v>
      </c>
      <c r="F98" s="29" t="str">
        <f>_xlfn.CONCAT("(",FIXED(VLOOKUP($B97,Sheet5!$A:$AZ,11,0), 4),")")</f>
        <v>(0.0000)</v>
      </c>
      <c r="G98" s="29" t="str">
        <f>_xlfn.CONCAT("(",FIXED(VLOOKUP($B97,Sheet5!$A:$AZ,7,0), 4),")")</f>
        <v>(0.0095)</v>
      </c>
      <c r="H98" s="29" t="str">
        <f>_xlfn.CONCAT("(",FIXED(VLOOKUP($B97,Sheet5!$A:$AZ,3,0), 4),")")</f>
        <v>(0.0080)</v>
      </c>
    </row>
    <row r="99" spans="1:8" x14ac:dyDescent="0.25">
      <c r="A99">
        <f t="shared" si="32"/>
        <v>142</v>
      </c>
      <c r="B99" t="s">
        <v>41</v>
      </c>
      <c r="D99" s="29" t="str">
        <f>_xlfn.CONCAT(FIXED(VLOOKUP($B99,Sheet5!$A:$AZ,18,0),4),VLOOKUP($B99,Sheet5!$A:$AF,31,0))</f>
        <v>0.0000***</v>
      </c>
      <c r="E99" s="29" t="str">
        <f>_xlfn.CONCAT(FIXED(VLOOKUP($B99,Sheet5!$A:$AZ,14,0),4),VLOOKUP($B99,Sheet5!$A:$AF,30,0))</f>
        <v>0.0000***</v>
      </c>
      <c r="F99" s="29" t="str">
        <f>_xlfn.CONCAT(FIXED(VLOOKUP($B99,Sheet5!$A:$AZ,10,0),4),VLOOKUP($B99,Sheet5!$A:$AF,29,0))</f>
        <v>0.0000***</v>
      </c>
      <c r="G99" s="29" t="str">
        <f>_xlfn.CONCAT(FIXED(VLOOKUP($B99,Sheet5!$A:$AZ,6,0),4),VLOOKUP($B99,Sheet5!$A:$AF,28,0))</f>
        <v>-0.0058</v>
      </c>
      <c r="H99" s="29" t="str">
        <f>_xlfn.CONCAT(FIXED(VLOOKUP($B99,Sheet5!$A:$AZ,2,0),4),VLOOKUP($B99,Sheet5!$A:$AF,27,0))</f>
        <v>-0.0065</v>
      </c>
    </row>
    <row r="100" spans="1:8" x14ac:dyDescent="0.25">
      <c r="A100">
        <f t="shared" si="33"/>
        <v>143</v>
      </c>
      <c r="D100" s="29" t="str">
        <f>_xlfn.CONCAT("(",FIXED(VLOOKUP($B99,Sheet5!$A:$AZ,19,0), 4),")")</f>
        <v>(0.0000)</v>
      </c>
      <c r="E100" s="29" t="str">
        <f>_xlfn.CONCAT("(",FIXED(VLOOKUP($B99,Sheet5!$A:$AZ,15,0), 4),")")</f>
        <v>(0.0000)</v>
      </c>
      <c r="F100" s="29" t="str">
        <f>_xlfn.CONCAT("(",FIXED(VLOOKUP($B99,Sheet5!$A:$AZ,11,0), 4),")")</f>
        <v>(0.0000)</v>
      </c>
      <c r="G100" s="29" t="str">
        <f>_xlfn.CONCAT("(",FIXED(VLOOKUP($B99,Sheet5!$A:$AZ,7,0), 4),")")</f>
        <v>(0.0080)</v>
      </c>
      <c r="H100" s="29" t="str">
        <f>_xlfn.CONCAT("(",FIXED(VLOOKUP($B99,Sheet5!$A:$AZ,3,0), 4),")")</f>
        <v>(0.0061)</v>
      </c>
    </row>
    <row r="101" spans="1:8" x14ac:dyDescent="0.25">
      <c r="A101">
        <f t="shared" si="34"/>
        <v>145</v>
      </c>
      <c r="B101" t="s">
        <v>174</v>
      </c>
      <c r="D101" s="29" t="str">
        <f>_xlfn.CONCAT(FIXED(VLOOKUP($B101,Sheet5!$A:$AZ,18,0),4),VLOOKUP($B101,Sheet5!$A:$AF,31,0))</f>
        <v>0.0000***</v>
      </c>
      <c r="E101" s="29" t="str">
        <f>_xlfn.CONCAT(FIXED(VLOOKUP($B101,Sheet5!$A:$AZ,14,0),4),VLOOKUP($B101,Sheet5!$A:$AF,30,0))</f>
        <v>0.0000***</v>
      </c>
      <c r="F101" s="29" t="str">
        <f>_xlfn.CONCAT(FIXED(VLOOKUP($B101,Sheet5!$A:$AZ,10,0),4),VLOOKUP($B101,Sheet5!$A:$AF,29,0))</f>
        <v>0.0000***</v>
      </c>
      <c r="G101" s="29" t="str">
        <f>_xlfn.CONCAT(FIXED(VLOOKUP($B101,Sheet5!$A:$AZ,6,0),4),VLOOKUP($B101,Sheet5!$A:$AF,28,0))</f>
        <v>-0.0005</v>
      </c>
      <c r="H101" s="29" t="str">
        <f>_xlfn.CONCAT(FIXED(VLOOKUP($B101,Sheet5!$A:$AZ,2,0),4),VLOOKUP($B101,Sheet5!$A:$AF,27,0))</f>
        <v>-0.0013</v>
      </c>
    </row>
    <row r="102" spans="1:8" x14ac:dyDescent="0.25">
      <c r="A102">
        <f t="shared" si="35"/>
        <v>146</v>
      </c>
      <c r="D102" s="29" t="str">
        <f>_xlfn.CONCAT("(",FIXED(VLOOKUP($B101,Sheet5!$A:$AZ,19,0), 4),")")</f>
        <v>(0.0000)</v>
      </c>
      <c r="E102" s="29" t="str">
        <f>_xlfn.CONCAT("(",FIXED(VLOOKUP($B101,Sheet5!$A:$AZ,15,0), 4),")")</f>
        <v>(0.0000)</v>
      </c>
      <c r="F102" s="29" t="str">
        <f>_xlfn.CONCAT("(",FIXED(VLOOKUP($B101,Sheet5!$A:$AZ,11,0), 4),")")</f>
        <v>(0.0000)</v>
      </c>
      <c r="G102" s="29" t="str">
        <f>_xlfn.CONCAT("(",FIXED(VLOOKUP($B101,Sheet5!$A:$AZ,7,0), 4),")")</f>
        <v>(0.0055)</v>
      </c>
      <c r="H102" s="29" t="str">
        <f>_xlfn.CONCAT("(",FIXED(VLOOKUP($B101,Sheet5!$A:$AZ,3,0), 4),")")</f>
        <v>(0.0020)</v>
      </c>
    </row>
    <row r="103" spans="1:8" x14ac:dyDescent="0.25">
      <c r="A103">
        <f t="shared" si="36"/>
        <v>148</v>
      </c>
      <c r="B103" t="s">
        <v>175</v>
      </c>
      <c r="D103" s="29" t="str">
        <f>_xlfn.CONCAT(FIXED(VLOOKUP($B103,Sheet5!$A:$AZ,18,0),4),VLOOKUP($B103,Sheet5!$A:$AF,31,0))</f>
        <v>0.0000***</v>
      </c>
      <c r="E103" s="29" t="str">
        <f>_xlfn.CONCAT(FIXED(VLOOKUP($B103,Sheet5!$A:$AZ,14,0),4),VLOOKUP($B103,Sheet5!$A:$AF,30,0))</f>
        <v>0.0000***</v>
      </c>
      <c r="F103" s="29" t="str">
        <f>_xlfn.CONCAT(FIXED(VLOOKUP($B103,Sheet5!$A:$AZ,10,0),4),VLOOKUP($B103,Sheet5!$A:$AF,29,0))</f>
        <v>0.0000***</v>
      </c>
      <c r="G103" s="29" t="str">
        <f>_xlfn.CONCAT(FIXED(VLOOKUP($B103,Sheet5!$A:$AZ,6,0),4),VLOOKUP($B103,Sheet5!$A:$AF,28,0))</f>
        <v>0.0266</v>
      </c>
      <c r="H103" s="29" t="str">
        <f>_xlfn.CONCAT(FIXED(VLOOKUP($B103,Sheet5!$A:$AZ,2,0),4),VLOOKUP($B103,Sheet5!$A:$AF,27,0))</f>
        <v>0.0212</v>
      </c>
    </row>
    <row r="104" spans="1:8" x14ac:dyDescent="0.25">
      <c r="A104">
        <f t="shared" si="37"/>
        <v>149</v>
      </c>
      <c r="D104" s="29" t="str">
        <f>_xlfn.CONCAT("(",FIXED(VLOOKUP($B103,Sheet5!$A:$AZ,19,0), 4),")")</f>
        <v>(0.0000)</v>
      </c>
      <c r="E104" s="29" t="str">
        <f>_xlfn.CONCAT("(",FIXED(VLOOKUP($B103,Sheet5!$A:$AZ,15,0), 4),")")</f>
        <v>(0.0000)</v>
      </c>
      <c r="F104" s="29" t="str">
        <f>_xlfn.CONCAT("(",FIXED(VLOOKUP($B103,Sheet5!$A:$AZ,11,0), 4),")")</f>
        <v>(0.0000)</v>
      </c>
      <c r="G104" s="29" t="str">
        <f>_xlfn.CONCAT("(",FIXED(VLOOKUP($B103,Sheet5!$A:$AZ,7,0), 4),")")</f>
        <v>(0.0153)</v>
      </c>
      <c r="H104" s="29" t="str">
        <f>_xlfn.CONCAT("(",FIXED(VLOOKUP($B103,Sheet5!$A:$AZ,3,0), 4),")")</f>
        <v>(0.0147)</v>
      </c>
    </row>
    <row r="105" spans="1:8" x14ac:dyDescent="0.25">
      <c r="A105">
        <f t="shared" si="38"/>
        <v>151</v>
      </c>
      <c r="B105" t="s">
        <v>176</v>
      </c>
      <c r="D105" s="29" t="str">
        <f>_xlfn.CONCAT(FIXED(VLOOKUP($B105,Sheet5!$A:$AZ,18,0),4),VLOOKUP($B105,Sheet5!$A:$AF,31,0))</f>
        <v>0.0000***</v>
      </c>
      <c r="E105" s="29" t="str">
        <f>_xlfn.CONCAT(FIXED(VLOOKUP($B105,Sheet5!$A:$AZ,14,0),4),VLOOKUP($B105,Sheet5!$A:$AF,30,0))</f>
        <v>0.0000***</v>
      </c>
      <c r="F105" s="29" t="str">
        <f>_xlfn.CONCAT(FIXED(VLOOKUP($B105,Sheet5!$A:$AZ,10,0),4),VLOOKUP($B105,Sheet5!$A:$AF,29,0))</f>
        <v>0.0000***</v>
      </c>
      <c r="G105" s="29" t="str">
        <f>_xlfn.CONCAT(FIXED(VLOOKUP($B105,Sheet5!$A:$AZ,6,0),4),VLOOKUP($B105,Sheet5!$A:$AF,28,0))</f>
        <v>0.0118</v>
      </c>
      <c r="H105" s="29" t="str">
        <f>_xlfn.CONCAT(FIXED(VLOOKUP($B105,Sheet5!$A:$AZ,2,0),4),VLOOKUP($B105,Sheet5!$A:$AF,27,0))</f>
        <v>0.0069</v>
      </c>
    </row>
    <row r="106" spans="1:8" x14ac:dyDescent="0.25">
      <c r="A106">
        <f t="shared" si="39"/>
        <v>152</v>
      </c>
      <c r="D106" s="29" t="str">
        <f>_xlfn.CONCAT("(",FIXED(VLOOKUP($B105,Sheet5!$A:$AZ,19,0), 4),")")</f>
        <v>(0.0000)</v>
      </c>
      <c r="E106" s="29" t="str">
        <f>_xlfn.CONCAT("(",FIXED(VLOOKUP($B105,Sheet5!$A:$AZ,15,0), 4),")")</f>
        <v>(0.0000)</v>
      </c>
      <c r="F106" s="29" t="str">
        <f>_xlfn.CONCAT("(",FIXED(VLOOKUP($B105,Sheet5!$A:$AZ,11,0), 4),")")</f>
        <v>(0.0000)</v>
      </c>
      <c r="G106" s="29" t="str">
        <f>_xlfn.CONCAT("(",FIXED(VLOOKUP($B105,Sheet5!$A:$AZ,7,0), 4),")")</f>
        <v>(0.0170)</v>
      </c>
      <c r="H106" s="29" t="str">
        <f>_xlfn.CONCAT("(",FIXED(VLOOKUP($B105,Sheet5!$A:$AZ,3,0), 4),")")</f>
        <v>(0.0139)</v>
      </c>
    </row>
    <row r="107" spans="1:8" x14ac:dyDescent="0.25">
      <c r="A107">
        <f t="shared" si="38"/>
        <v>154</v>
      </c>
      <c r="B107" t="s">
        <v>53</v>
      </c>
      <c r="D107" s="29" t="str">
        <f>_xlfn.CONCAT(FIXED(VLOOKUP($B107,Sheet5!$A:$AZ,18,0),4),VLOOKUP($B107,Sheet5!$A:$AF,31,0))</f>
        <v>0.0000***</v>
      </c>
      <c r="E107" s="29" t="str">
        <f>_xlfn.CONCAT(FIXED(VLOOKUP($B107,Sheet5!$A:$AZ,14,0),4),VLOOKUP($B107,Sheet5!$A:$AF,30,0))</f>
        <v>0.0000***</v>
      </c>
      <c r="F107" s="29" t="str">
        <f>_xlfn.CONCAT(FIXED(VLOOKUP($B107,Sheet5!$A:$AZ,10,0),4),VLOOKUP($B107,Sheet5!$A:$AF,29,0))</f>
        <v>0.0000***</v>
      </c>
      <c r="G107" s="29" t="str">
        <f>_xlfn.CONCAT(FIXED(VLOOKUP($B107,Sheet5!$A:$AZ,6,0),4),VLOOKUP($B107,Sheet5!$A:$AF,28,0))</f>
        <v>0.0000</v>
      </c>
      <c r="H107" s="29" t="str">
        <f>_xlfn.CONCAT(FIXED(VLOOKUP($B107,Sheet5!$A:$AZ,2,0),4),VLOOKUP($B107,Sheet5!$A:$AF,27,0))</f>
        <v>0.0000</v>
      </c>
    </row>
    <row r="108" spans="1:8" x14ac:dyDescent="0.25">
      <c r="A108">
        <f t="shared" si="39"/>
        <v>155</v>
      </c>
      <c r="D108" s="29" t="str">
        <f>_xlfn.CONCAT("(",FIXED(VLOOKUP($B107,Sheet5!$A:$AZ,19,0), 4),")")</f>
        <v>(0.0000)</v>
      </c>
      <c r="E108" s="29" t="str">
        <f>_xlfn.CONCAT("(",FIXED(VLOOKUP($B107,Sheet5!$A:$AZ,15,0), 4),")")</f>
        <v>(0.0000)</v>
      </c>
      <c r="F108" s="29" t="str">
        <f>_xlfn.CONCAT("(",FIXED(VLOOKUP($B107,Sheet5!$A:$AZ,11,0), 4),")")</f>
        <v>(0.0000)</v>
      </c>
      <c r="G108" s="29" t="str">
        <f>_xlfn.CONCAT("(",FIXED(VLOOKUP($B107,Sheet5!$A:$AZ,7,0), 4),")")</f>
        <v>(0.0000)</v>
      </c>
      <c r="H108" s="29" t="str">
        <f>_xlfn.CONCAT("(",FIXED(VLOOKUP($B107,Sheet5!$A:$AZ,3,0), 4),")")</f>
        <v>(0.0000)</v>
      </c>
    </row>
    <row r="109" spans="1:8" x14ac:dyDescent="0.25">
      <c r="A109">
        <f t="shared" ref="A109:A122" si="42">A108+2</f>
        <v>157</v>
      </c>
      <c r="B109" t="s">
        <v>54</v>
      </c>
      <c r="D109" s="29" t="str">
        <f>_xlfn.CONCAT(FIXED(VLOOKUP($B109,Sheet5!$A:$AZ,18,0),4),VLOOKUP($B109,Sheet5!$A:$AF,31,0))</f>
        <v>0.0000***</v>
      </c>
      <c r="E109" s="29" t="str">
        <f>_xlfn.CONCAT(FIXED(VLOOKUP($B109,Sheet5!$A:$AZ,14,0),4),VLOOKUP($B109,Sheet5!$A:$AF,30,0))</f>
        <v>0.0000***</v>
      </c>
      <c r="F109" s="29" t="str">
        <f>_xlfn.CONCAT(FIXED(VLOOKUP($B109,Sheet5!$A:$AZ,10,0),4),VLOOKUP($B109,Sheet5!$A:$AF,29,0))</f>
        <v>0.0000***</v>
      </c>
      <c r="G109" s="29" t="str">
        <f>_xlfn.CONCAT(FIXED(VLOOKUP($B109,Sheet5!$A:$AZ,6,0),4),VLOOKUP($B109,Sheet5!$A:$AF,28,0))</f>
        <v>0.0000**</v>
      </c>
      <c r="H109" s="29" t="str">
        <f>_xlfn.CONCAT(FIXED(VLOOKUP($B109,Sheet5!$A:$AZ,2,0),4),VLOOKUP($B109,Sheet5!$A:$AF,27,0))</f>
        <v>0.0000***</v>
      </c>
    </row>
    <row r="110" spans="1:8" x14ac:dyDescent="0.25">
      <c r="A110">
        <f t="shared" ref="A110:A122" si="43">A109+1</f>
        <v>158</v>
      </c>
      <c r="D110" s="29" t="str">
        <f>_xlfn.CONCAT("(",FIXED(VLOOKUP($B109,Sheet5!$A:$AZ,19,0), 4),")")</f>
        <v>(0.0000)</v>
      </c>
      <c r="E110" s="29" t="str">
        <f>_xlfn.CONCAT("(",FIXED(VLOOKUP($B109,Sheet5!$A:$AZ,15,0), 4),")")</f>
        <v>(0.0000)</v>
      </c>
      <c r="F110" s="29" t="str">
        <f>_xlfn.CONCAT("(",FIXED(VLOOKUP($B109,Sheet5!$A:$AZ,11,0), 4),")")</f>
        <v>(0.0000)</v>
      </c>
      <c r="G110" s="29" t="str">
        <f>_xlfn.CONCAT("(",FIXED(VLOOKUP($B109,Sheet5!$A:$AZ,7,0), 4),")")</f>
        <v>(0.0000)</v>
      </c>
      <c r="H110" s="29" t="str">
        <f>_xlfn.CONCAT("(",FIXED(VLOOKUP($B109,Sheet5!$A:$AZ,3,0), 4),")")</f>
        <v>(0.0000)</v>
      </c>
    </row>
    <row r="111" spans="1:8" x14ac:dyDescent="0.25">
      <c r="A111">
        <f t="shared" si="38"/>
        <v>160</v>
      </c>
      <c r="B111" t="s">
        <v>43</v>
      </c>
      <c r="D111" s="29" t="str">
        <f>_xlfn.CONCAT(FIXED(VLOOKUP($B111,Sheet5!$A:$AZ,18,0),4),VLOOKUP($B111,Sheet5!$A:$AF,31,0))</f>
        <v>0.0000***</v>
      </c>
      <c r="E111" s="29" t="str">
        <f>_xlfn.CONCAT(FIXED(VLOOKUP($B111,Sheet5!$A:$AZ,14,0),4),VLOOKUP($B111,Sheet5!$A:$AF,30,0))</f>
        <v>0.0000***</v>
      </c>
      <c r="F111" s="29" t="str">
        <f>_xlfn.CONCAT(FIXED(VLOOKUP($B111,Sheet5!$A:$AZ,10,0),4),VLOOKUP($B111,Sheet5!$A:$AF,29,0))</f>
        <v>0.0000***</v>
      </c>
      <c r="G111" s="29" t="str">
        <f>_xlfn.CONCAT(FIXED(VLOOKUP($B111,Sheet5!$A:$AZ,6,0),4),VLOOKUP($B111,Sheet5!$A:$AF,28,0))</f>
        <v>0.0000***</v>
      </c>
      <c r="H111" s="29" t="str">
        <f>_xlfn.CONCAT(FIXED(VLOOKUP($B111,Sheet5!$A:$AZ,2,0),4),VLOOKUP($B111,Sheet5!$A:$AF,27,0))</f>
        <v>-0.5115^</v>
      </c>
    </row>
    <row r="112" spans="1:8" x14ac:dyDescent="0.25">
      <c r="A112">
        <f t="shared" si="39"/>
        <v>161</v>
      </c>
      <c r="D112" s="29" t="str">
        <f>_xlfn.CONCAT("(",FIXED(VLOOKUP($B111,Sheet5!$A:$AZ,19,0), 4),")")</f>
        <v>(0.0000)</v>
      </c>
      <c r="E112" s="29" t="str">
        <f>_xlfn.CONCAT("(",FIXED(VLOOKUP($B111,Sheet5!$A:$AZ,15,0), 4),")")</f>
        <v>(0.0000)</v>
      </c>
      <c r="F112" s="29" t="str">
        <f>_xlfn.CONCAT("(",FIXED(VLOOKUP($B111,Sheet5!$A:$AZ,11,0), 4),")")</f>
        <v>(0.0000)</v>
      </c>
      <c r="G112" s="29" t="str">
        <f>_xlfn.CONCAT("(",FIXED(VLOOKUP($B111,Sheet5!$A:$AZ,7,0), 4),")")</f>
        <v>(0.0000)</v>
      </c>
      <c r="H112" s="29" t="str">
        <f>_xlfn.CONCAT("(",FIXED(VLOOKUP($B111,Sheet5!$A:$AZ,3,0), 4),")")</f>
        <v>(0.2715)</v>
      </c>
    </row>
    <row r="113" spans="1:8" x14ac:dyDescent="0.25">
      <c r="A113">
        <f t="shared" si="42"/>
        <v>163</v>
      </c>
      <c r="B113" t="s">
        <v>44</v>
      </c>
      <c r="D113" s="29" t="str">
        <f>_xlfn.CONCAT(FIXED(VLOOKUP($B113,Sheet5!$A:$AZ,18,0),4),VLOOKUP($B113,Sheet5!$A:$AF,31,0))</f>
        <v>0.0000***</v>
      </c>
      <c r="E113" s="29" t="str">
        <f>_xlfn.CONCAT(FIXED(VLOOKUP($B113,Sheet5!$A:$AZ,14,0),4),VLOOKUP($B113,Sheet5!$A:$AF,30,0))</f>
        <v>0.0000***</v>
      </c>
      <c r="F113" s="29" t="str">
        <f>_xlfn.CONCAT(FIXED(VLOOKUP($B113,Sheet5!$A:$AZ,10,0),4),VLOOKUP($B113,Sheet5!$A:$AF,29,0))</f>
        <v>0.0000***</v>
      </c>
      <c r="G113" s="29" t="str">
        <f>_xlfn.CONCAT(FIXED(VLOOKUP($B113,Sheet5!$A:$AZ,6,0),4),VLOOKUP($B113,Sheet5!$A:$AF,28,0))</f>
        <v>0.0000***</v>
      </c>
      <c r="H113" s="29" t="str">
        <f>_xlfn.CONCAT(FIXED(VLOOKUP($B113,Sheet5!$A:$AZ,2,0),4),VLOOKUP($B113,Sheet5!$A:$AF,27,0))</f>
        <v>-0.1572*</v>
      </c>
    </row>
    <row r="114" spans="1:8" x14ac:dyDescent="0.25">
      <c r="A114">
        <f t="shared" si="43"/>
        <v>164</v>
      </c>
      <c r="D114" s="29" t="str">
        <f>_xlfn.CONCAT("(",FIXED(VLOOKUP($B113,Sheet5!$A:$AZ,19,0), 4),")")</f>
        <v>(0.0000)</v>
      </c>
      <c r="E114" s="29" t="str">
        <f>_xlfn.CONCAT("(",FIXED(VLOOKUP($B113,Sheet5!$A:$AZ,15,0), 4),")")</f>
        <v>(0.0000)</v>
      </c>
      <c r="F114" s="29" t="str">
        <f>_xlfn.CONCAT("(",FIXED(VLOOKUP($B113,Sheet5!$A:$AZ,11,0), 4),")")</f>
        <v>(0.0000)</v>
      </c>
      <c r="G114" s="29" t="str">
        <f>_xlfn.CONCAT("(",FIXED(VLOOKUP($B113,Sheet5!$A:$AZ,7,0), 4),")")</f>
        <v>(0.0000)</v>
      </c>
      <c r="H114" s="29" t="str">
        <f>_xlfn.CONCAT("(",FIXED(VLOOKUP($B113,Sheet5!$A:$AZ,3,0), 4),")")</f>
        <v>(0.0578)</v>
      </c>
    </row>
    <row r="115" spans="1:8" x14ac:dyDescent="0.25">
      <c r="A115">
        <f t="shared" si="38"/>
        <v>166</v>
      </c>
      <c r="B115" t="s">
        <v>45</v>
      </c>
      <c r="D115" s="29" t="str">
        <f>_xlfn.CONCAT(FIXED(VLOOKUP($B115,Sheet5!$A:$AZ,18,0),4),VLOOKUP($B115,Sheet5!$A:$AF,31,0))</f>
        <v>0.0000***</v>
      </c>
      <c r="E115" s="29" t="str">
        <f>_xlfn.CONCAT(FIXED(VLOOKUP($B115,Sheet5!$A:$AZ,14,0),4),VLOOKUP($B115,Sheet5!$A:$AF,30,0))</f>
        <v>0.0000***</v>
      </c>
      <c r="F115" s="29" t="str">
        <f>_xlfn.CONCAT(FIXED(VLOOKUP($B115,Sheet5!$A:$AZ,10,0),4),VLOOKUP($B115,Sheet5!$A:$AF,29,0))</f>
        <v>0.0000***</v>
      </c>
      <c r="G115" s="29" t="str">
        <f>_xlfn.CONCAT(FIXED(VLOOKUP($B115,Sheet5!$A:$AZ,6,0),4),VLOOKUP($B115,Sheet5!$A:$AF,28,0))</f>
        <v>0.0000***</v>
      </c>
      <c r="H115" s="29" t="str">
        <f>_xlfn.CONCAT(FIXED(VLOOKUP($B115,Sheet5!$A:$AZ,2,0),4),VLOOKUP($B115,Sheet5!$A:$AF,27,0))</f>
        <v>-0.3823*</v>
      </c>
    </row>
    <row r="116" spans="1:8" x14ac:dyDescent="0.25">
      <c r="A116">
        <f t="shared" si="39"/>
        <v>167</v>
      </c>
      <c r="D116" s="29" t="str">
        <f>_xlfn.CONCAT("(",FIXED(VLOOKUP($B115,Sheet5!$A:$AZ,19,0), 4),")")</f>
        <v>(0.0000)</v>
      </c>
      <c r="E116" s="29" t="str">
        <f>_xlfn.CONCAT("(",FIXED(VLOOKUP($B115,Sheet5!$A:$AZ,15,0), 4),")")</f>
        <v>(0.0000)</v>
      </c>
      <c r="F116" s="29" t="str">
        <f>_xlfn.CONCAT("(",FIXED(VLOOKUP($B115,Sheet5!$A:$AZ,11,0), 4),")")</f>
        <v>(0.0000)</v>
      </c>
      <c r="G116" s="29" t="str">
        <f>_xlfn.CONCAT("(",FIXED(VLOOKUP($B115,Sheet5!$A:$AZ,7,0), 4),")")</f>
        <v>(0.0000)</v>
      </c>
      <c r="H116" s="29" t="str">
        <f>_xlfn.CONCAT("(",FIXED(VLOOKUP($B115,Sheet5!$A:$AZ,3,0), 4),")")</f>
        <v>(0.1374)</v>
      </c>
    </row>
    <row r="117" spans="1:8" x14ac:dyDescent="0.25">
      <c r="A117">
        <f t="shared" si="42"/>
        <v>169</v>
      </c>
      <c r="B117" t="s">
        <v>48</v>
      </c>
      <c r="D117" s="29" t="str">
        <f>_xlfn.CONCAT(FIXED(VLOOKUP($B117,Sheet5!$A:$AZ,18,0),4),VLOOKUP($B117,Sheet5!$A:$AF,31,0))</f>
        <v>0.0000***</v>
      </c>
      <c r="E117" s="29" t="str">
        <f>_xlfn.CONCAT(FIXED(VLOOKUP($B117,Sheet5!$A:$AZ,14,0),4),VLOOKUP($B117,Sheet5!$A:$AF,30,0))</f>
        <v>0.0000***</v>
      </c>
      <c r="F117" s="29" t="str">
        <f>_xlfn.CONCAT(FIXED(VLOOKUP($B117,Sheet5!$A:$AZ,10,0),4),VLOOKUP($B117,Sheet5!$A:$AF,29,0))</f>
        <v>0.0000***</v>
      </c>
      <c r="G117" s="29" t="str">
        <f>_xlfn.CONCAT(FIXED(VLOOKUP($B117,Sheet5!$A:$AZ,6,0),4),VLOOKUP($B117,Sheet5!$A:$AF,28,0))</f>
        <v>0.0000***</v>
      </c>
      <c r="H117" s="29" t="str">
        <f>_xlfn.CONCAT(FIXED(VLOOKUP($B117,Sheet5!$A:$AZ,2,0),4),VLOOKUP($B117,Sheet5!$A:$AF,27,0))</f>
        <v>0.2042^</v>
      </c>
    </row>
    <row r="118" spans="1:8" x14ac:dyDescent="0.25">
      <c r="A118">
        <f t="shared" si="43"/>
        <v>170</v>
      </c>
      <c r="D118" s="29" t="str">
        <f>_xlfn.CONCAT("(",FIXED(VLOOKUP($B117,Sheet5!$A:$AZ,19,0), 4),")")</f>
        <v>(0.0000)</v>
      </c>
      <c r="E118" s="29" t="str">
        <f>_xlfn.CONCAT("(",FIXED(VLOOKUP($B117,Sheet5!$A:$AZ,15,0), 4),")")</f>
        <v>(0.0000)</v>
      </c>
      <c r="F118" s="29" t="str">
        <f>_xlfn.CONCAT("(",FIXED(VLOOKUP($B117,Sheet5!$A:$AZ,11,0), 4),")")</f>
        <v>(0.0000)</v>
      </c>
      <c r="G118" s="29" t="str">
        <f>_xlfn.CONCAT("(",FIXED(VLOOKUP($B117,Sheet5!$A:$AZ,7,0), 4),")")</f>
        <v>(0.0000)</v>
      </c>
      <c r="H118" s="29" t="str">
        <f>_xlfn.CONCAT("(",FIXED(VLOOKUP($B117,Sheet5!$A:$AZ,3,0), 4),")")</f>
        <v>(0.1052)</v>
      </c>
    </row>
    <row r="119" spans="1:8" x14ac:dyDescent="0.25">
      <c r="A119">
        <f t="shared" si="38"/>
        <v>172</v>
      </c>
      <c r="B119" t="s">
        <v>46</v>
      </c>
      <c r="D119" s="29" t="str">
        <f>_xlfn.CONCAT(FIXED(VLOOKUP($B119,Sheet5!$A:$AZ,18,0),4),VLOOKUP($B119,Sheet5!$A:$AF,31,0))</f>
        <v>0.0000***</v>
      </c>
      <c r="E119" s="29" t="str">
        <f>_xlfn.CONCAT(FIXED(VLOOKUP($B119,Sheet5!$A:$AZ,14,0),4),VLOOKUP($B119,Sheet5!$A:$AF,30,0))</f>
        <v>0.0000***</v>
      </c>
      <c r="F119" s="29" t="str">
        <f>_xlfn.CONCAT(FIXED(VLOOKUP($B119,Sheet5!$A:$AZ,10,0),4),VLOOKUP($B119,Sheet5!$A:$AF,29,0))</f>
        <v>0.0000***</v>
      </c>
      <c r="G119" s="29" t="str">
        <f>_xlfn.CONCAT(FIXED(VLOOKUP($B119,Sheet5!$A:$AZ,6,0),4),VLOOKUP($B119,Sheet5!$A:$AF,28,0))</f>
        <v>0.0000***</v>
      </c>
      <c r="H119" s="29" t="str">
        <f>_xlfn.CONCAT(FIXED(VLOOKUP($B119,Sheet5!$A:$AZ,2,0),4),VLOOKUP($B119,Sheet5!$A:$AF,27,0))</f>
        <v>-0.6031***</v>
      </c>
    </row>
    <row r="120" spans="1:8" x14ac:dyDescent="0.25">
      <c r="A120">
        <f t="shared" si="39"/>
        <v>173</v>
      </c>
      <c r="D120" s="29" t="str">
        <f>_xlfn.CONCAT("(",FIXED(VLOOKUP($B119,Sheet5!$A:$AZ,19,0), 4),")")</f>
        <v>(0.0000)</v>
      </c>
      <c r="E120" s="29" t="str">
        <f>_xlfn.CONCAT("(",FIXED(VLOOKUP($B119,Sheet5!$A:$AZ,15,0), 4),")")</f>
        <v>(0.0000)</v>
      </c>
      <c r="F120" s="29" t="str">
        <f>_xlfn.CONCAT("(",FIXED(VLOOKUP($B119,Sheet5!$A:$AZ,11,0), 4),")")</f>
        <v>(0.0000)</v>
      </c>
      <c r="G120" s="29" t="str">
        <f>_xlfn.CONCAT("(",FIXED(VLOOKUP($B119,Sheet5!$A:$AZ,7,0), 4),")")</f>
        <v>(0.0000)</v>
      </c>
      <c r="H120" s="29" t="str">
        <f>_xlfn.CONCAT("(",FIXED(VLOOKUP($B119,Sheet5!$A:$AZ,3,0), 4),")")</f>
        <v>(0.0952)</v>
      </c>
    </row>
    <row r="121" spans="1:8" x14ac:dyDescent="0.25">
      <c r="A121">
        <f t="shared" si="42"/>
        <v>175</v>
      </c>
      <c r="B121" t="s">
        <v>389</v>
      </c>
      <c r="C121" s="29" t="str">
        <f>_xlfn.CONCAT(FIXED(VLOOKUP($B121,Sheet5!A:$AZ,22,0),4),VLOOKUP($B121,Sheet5!$A:$AF,32,0))</f>
        <v>13.5307</v>
      </c>
      <c r="D121" s="29" t="str">
        <f>_xlfn.CONCAT(FIXED(VLOOKUP($B121,Sheet5!$A:$AZ,18,0),4),VLOOKUP($B121,Sheet5!$A:$AF,31,0))</f>
        <v>13.4466***</v>
      </c>
      <c r="E121" s="29" t="str">
        <f>_xlfn.CONCAT(FIXED(VLOOKUP($B121,Sheet5!$A:$AZ,14,0),4),VLOOKUP($B121,Sheet5!$A:$AF,30,0))</f>
        <v>13.0239***</v>
      </c>
      <c r="F121" s="29" t="str">
        <f>_xlfn.CONCAT(FIXED(VLOOKUP($B121,Sheet5!$A:$AZ,10,0),4),VLOOKUP($B121,Sheet5!$A:$AF,29,0))</f>
        <v>12.5824***</v>
      </c>
      <c r="G121" s="29" t="str">
        <f>_xlfn.CONCAT(FIXED(VLOOKUP($B121,Sheet5!$A:$AZ,6,0),4),VLOOKUP($B121,Sheet5!$A:$AF,28,0))</f>
        <v>-7.8713</v>
      </c>
      <c r="H121" s="29" t="str">
        <f>_xlfn.CONCAT(FIXED(VLOOKUP($B121,Sheet5!$A:$AZ,2,0),4),VLOOKUP($B121,Sheet5!$A:$AF,27,0))</f>
        <v>-5.3119</v>
      </c>
    </row>
    <row r="122" spans="1:8" ht="15.75" thickBot="1" x14ac:dyDescent="0.3">
      <c r="A122">
        <f t="shared" si="43"/>
        <v>176</v>
      </c>
      <c r="C122" s="29" t="str">
        <f>_xlfn.CONCAT("(",FIXED(VLOOKUP($B121,Sheet5!$A:$AZ,23,0), 4),")")</f>
        <v>(0.0618)</v>
      </c>
      <c r="D122" s="29" t="str">
        <f>_xlfn.CONCAT("(",FIXED(VLOOKUP($B121,Sheet5!$A:$AZ,19,0), 4),")")</f>
        <v>(0.0539)</v>
      </c>
      <c r="E122" s="29" t="str">
        <f>_xlfn.CONCAT("(",FIXED(VLOOKUP($B121,Sheet5!$A:$AZ,15,0), 4),")")</f>
        <v>(0.1617)</v>
      </c>
      <c r="F122" s="29" t="str">
        <f>_xlfn.CONCAT("(",FIXED(VLOOKUP($B121,Sheet5!$A:$AZ,11,0), 4),")")</f>
        <v>(0.1081)</v>
      </c>
      <c r="G122" s="29" t="str">
        <f>_xlfn.CONCAT("(",FIXED(VLOOKUP($B121,Sheet5!$A:$AZ,7,0), 4),")")</f>
        <v>(16.6899)</v>
      </c>
      <c r="H122" s="29" t="str">
        <f>_xlfn.CONCAT("(",FIXED(VLOOKUP($B121,Sheet5!$A:$AZ,3,0), 4),")")</f>
        <v>(13.6573)</v>
      </c>
    </row>
    <row r="123" spans="1:8" x14ac:dyDescent="0.25">
      <c r="A123">
        <v>179</v>
      </c>
      <c r="B123" s="26" t="s">
        <v>188</v>
      </c>
      <c r="C123" s="27" t="e">
        <f>VLOOKUP($A123,Sheet2!$A:$G,'Table Two (2)'!C$1,0)</f>
        <v>#REF!</v>
      </c>
      <c r="D123" s="27"/>
      <c r="E123" s="27">
        <f>VLOOKUP($A123,Sheet2!$A:$G,'Table Two (2)'!E$1,0)</f>
        <v>50802</v>
      </c>
      <c r="F123" s="27">
        <f>VLOOKUP($A123,Sheet2!$A:$G,'Table Two (2)'!F$1,0)</f>
        <v>50802</v>
      </c>
      <c r="G123" s="27">
        <f>VLOOKUP($A123,Sheet2!$A:$G,'Table Two (2)'!G$1,0)</f>
        <v>50802</v>
      </c>
      <c r="H123" s="27">
        <f>VLOOKUP($A123,Sheet2!$A:$G,'Table Two (2)'!H$1,0)</f>
        <v>50802</v>
      </c>
    </row>
    <row r="124" spans="1:8" ht="17.25" x14ac:dyDescent="0.25">
      <c r="A124">
        <v>180</v>
      </c>
      <c r="B124" s="28" t="s">
        <v>387</v>
      </c>
      <c r="C124" s="29" t="e">
        <f>VLOOKUP($A124,Sheet2!$A:$G,'Table Two (2)'!C$1,0)</f>
        <v>#REF!</v>
      </c>
      <c r="D124" s="29"/>
      <c r="E124" s="29">
        <f>VLOOKUP($A124,Sheet2!$A:$G,'Table Two (2)'!E$1,0)</f>
        <v>0.63600000000000001</v>
      </c>
      <c r="F124" s="29">
        <f>VLOOKUP($A124,Sheet2!$A:$G,'Table Two (2)'!F$1,0)</f>
        <v>0.71699999999999997</v>
      </c>
      <c r="G124" s="29">
        <f>VLOOKUP($A124,Sheet2!$A:$G,'Table Two (2)'!G$1,0)</f>
        <v>0.78200000000000003</v>
      </c>
      <c r="H124" s="29">
        <f>VLOOKUP($A124,Sheet2!$A:$G,'Table Two (2)'!H$1,0)</f>
        <v>0.80200000000000005</v>
      </c>
    </row>
    <row r="125" spans="1:8" ht="17.25" x14ac:dyDescent="0.25">
      <c r="A125">
        <v>181</v>
      </c>
      <c r="B125" s="28" t="s">
        <v>388</v>
      </c>
      <c r="C125" s="29" t="e">
        <f>VLOOKUP($A125,Sheet2!$A:$G,'Table Two (2)'!C$1,0)</f>
        <v>#REF!</v>
      </c>
      <c r="D125" s="29"/>
      <c r="E125" s="29">
        <f>VLOOKUP($A125,Sheet2!$A:$G,'Table Two (2)'!E$1,0)</f>
        <v>0.63600000000000001</v>
      </c>
      <c r="F125" s="29">
        <f>VLOOKUP($A125,Sheet2!$A:$G,'Table Two (2)'!F$1,0)</f>
        <v>0.71699999999999997</v>
      </c>
      <c r="G125" s="29">
        <f>VLOOKUP($A125,Sheet2!$A:$G,'Table Two (2)'!G$1,0)</f>
        <v>0.78100000000000003</v>
      </c>
      <c r="H125" s="29">
        <f>VLOOKUP($A125,Sheet2!$A:$G,'Table Two (2)'!H$1,0)</f>
        <v>0.80200000000000005</v>
      </c>
    </row>
    <row r="126" spans="1:8" x14ac:dyDescent="0.25">
      <c r="A126">
        <v>182</v>
      </c>
      <c r="B126" t="s">
        <v>365</v>
      </c>
      <c r="C126" s="3" t="e">
        <f>VLOOKUP($A126,Sheet2!$A:$G,'Table Two (2)'!C$1,0)</f>
        <v>#REF!</v>
      </c>
      <c r="E126" s="3" t="str">
        <f>VLOOKUP($A126,Sheet2!$A:$G,'Table Two (2)'!E$1,0)</f>
        <v>0.356 (df = 50780)</v>
      </c>
      <c r="F126" s="3" t="str">
        <f>VLOOKUP($A126,Sheet2!$A:$G,'Table Two (2)'!F$1,0)</f>
        <v>0.315 (df = 50757)</v>
      </c>
      <c r="G126" s="3" t="str">
        <f>VLOOKUP($A126,Sheet2!$A:$G,'Table Two (2)'!G$1,0)</f>
        <v>0.276 (df = 50748)</v>
      </c>
      <c r="H126" s="3" t="str">
        <f>VLOOKUP($A126,Sheet2!$A:$G,'Table Two (2)'!H$1,0)</f>
        <v>0.263 (df = 50743)</v>
      </c>
    </row>
    <row r="127" spans="1:8" ht="15.75" thickBot="1" x14ac:dyDescent="0.3">
      <c r="A127">
        <v>183</v>
      </c>
      <c r="B127" s="30" t="s">
        <v>371</v>
      </c>
      <c r="C127" s="31" t="e">
        <f>VLOOKUP($A127,Sheet2!$A:$G,'Table Two (2)'!C$1,0)</f>
        <v>#REF!</v>
      </c>
      <c r="D127" s="31"/>
      <c r="E127" s="31" t="str">
        <f>VLOOKUP($A127,Sheet2!$A:$G,'Table Two (2)'!E$1,0)</f>
        <v>4,234.002*** (df = 21; 50780)</v>
      </c>
      <c r="F127" s="31" t="str">
        <f>VLOOKUP($A127,Sheet2!$A:$G,'Table Two (2)'!F$1,0)</f>
        <v>2,924.298*** (df = 44; 50757)</v>
      </c>
      <c r="G127" s="31" t="str">
        <f>VLOOKUP($A127,Sheet2!$A:$G,'Table Two (2)'!G$1,0)</f>
        <v>3,425.596*** (df = 53; 50748)</v>
      </c>
      <c r="H127" s="31" t="str">
        <f>VLOOKUP($A127,Sheet2!$A:$G,'Table Two (2)'!H$1,0)</f>
        <v>3,546.647*** (df = 58; 50743)</v>
      </c>
    </row>
    <row r="128" spans="1:8" x14ac:dyDescent="0.25">
      <c r="B128" t="s">
        <v>377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64A4-9B68-45AE-AF35-FCA7C3CC7A28}">
  <dimension ref="A1:AF60"/>
  <sheetViews>
    <sheetView topLeftCell="F1" workbookViewId="0">
      <selection activeCell="AA1" sqref="AA1:AF71"/>
    </sheetView>
  </sheetViews>
  <sheetFormatPr defaultColWidth="11.42578125" defaultRowHeight="15" x14ac:dyDescent="0.25"/>
  <sheetData>
    <row r="1" spans="1:32" x14ac:dyDescent="0.25">
      <c r="A1" t="s">
        <v>390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AA1" s="38" t="s">
        <v>415</v>
      </c>
      <c r="AB1" s="38"/>
      <c r="AC1" s="38"/>
      <c r="AD1" s="38"/>
      <c r="AE1" s="38"/>
      <c r="AF1" s="38"/>
    </row>
    <row r="2" spans="1:32" x14ac:dyDescent="0.25">
      <c r="A2" t="s">
        <v>389</v>
      </c>
      <c r="B2">
        <v>0.50325488377252603</v>
      </c>
      <c r="C2">
        <v>15.2655807531001</v>
      </c>
      <c r="D2">
        <v>3.2966638604320801E-2</v>
      </c>
      <c r="E2">
        <v>0.97430605783640301</v>
      </c>
      <c r="F2">
        <v>-9.5039678180379799</v>
      </c>
      <c r="G2">
        <v>19.489838413369998</v>
      </c>
      <c r="H2">
        <v>-0.487637076124668</v>
      </c>
      <c r="I2">
        <v>0.63814753579081795</v>
      </c>
      <c r="J2">
        <v>12.801110764747101</v>
      </c>
      <c r="K2">
        <v>0.118397815880161</v>
      </c>
      <c r="L2">
        <v>108.119484042713</v>
      </c>
      <c r="M2">
        <v>5.8807262283452198E-19</v>
      </c>
      <c r="N2">
        <v>13.0770644048193</v>
      </c>
      <c r="O2">
        <v>7.3591301417680305E-2</v>
      </c>
      <c r="P2">
        <v>177.698507199895</v>
      </c>
      <c r="Q2">
        <v>2.8865552959922502E-24</v>
      </c>
      <c r="R2">
        <v>13.7133593249204</v>
      </c>
      <c r="S2">
        <v>6.8361130950890206E-2</v>
      </c>
      <c r="T2">
        <v>200.601703543669</v>
      </c>
      <c r="U2">
        <v>1.17029150433321E-26</v>
      </c>
      <c r="V2">
        <v>13.8849318870283</v>
      </c>
      <c r="W2">
        <v>8.2671099489799296E-2</v>
      </c>
      <c r="X2">
        <v>167.953879562731</v>
      </c>
      <c r="Y2">
        <v>1.7710459821011101E-24</v>
      </c>
      <c r="AA2" t="str">
        <f>IF(E2&lt;0.001,"***",IF(E2&lt;0.01,"**",IF(E2&lt;0.05,"*",IF(E2&lt;0.1,"^",""))))</f>
        <v/>
      </c>
      <c r="AB2" t="str">
        <f>IF(I2&lt;0.001,"***",IF(I2&lt;0.01,"**",IF(I2&lt;0.05,"*",IF(I2&lt;0.1,"^",""))))</f>
        <v/>
      </c>
      <c r="AC2" t="str">
        <f>IF(M2&lt;0.001,"***",IF(M2&lt;0.01,"**",IF(M2&lt;0.05,"*",IF(M2&lt;0.1,"^",""))))</f>
        <v>***</v>
      </c>
      <c r="AD2" t="str">
        <f>IF(Q2&lt;0.001,"***",IF(Q2&lt;0.01,"**",IF(Q2&lt;0.05,"*",IF(Q2&lt;0.1,"^",""))))</f>
        <v>***</v>
      </c>
      <c r="AE2" t="str">
        <f>IF(U2&lt;0.001,"***",IF(U2&lt;0.01,"**",IF(U2&lt;0.05,"*",IF(U2&lt;0.1,"^",""))))</f>
        <v>***</v>
      </c>
      <c r="AF2" t="str">
        <f>IF(V2&lt;0.001,"***",IF(V2&lt;0.01,"**",IF(V2&lt;0.05,"*",IF(V2&lt;0.1,"^",""))))</f>
        <v/>
      </c>
    </row>
    <row r="3" spans="1:32" x14ac:dyDescent="0.25">
      <c r="A3" t="s">
        <v>11</v>
      </c>
      <c r="B3">
        <v>3.2290939321977997E-2</v>
      </c>
      <c r="C3">
        <v>1.0586755969346599E-2</v>
      </c>
      <c r="D3">
        <v>3.05012597017204</v>
      </c>
      <c r="E3">
        <v>9.8906405819431699E-3</v>
      </c>
      <c r="F3">
        <v>4.1635796803707097E-2</v>
      </c>
      <c r="G3">
        <v>1.1009518935485E-2</v>
      </c>
      <c r="H3">
        <v>3.7817998268307602</v>
      </c>
      <c r="I3">
        <v>2.53278907942301E-3</v>
      </c>
      <c r="J3">
        <v>4.7108405407167701E-2</v>
      </c>
      <c r="K3">
        <v>1.3017557708659901E-2</v>
      </c>
      <c r="L3">
        <v>3.6188359184940602</v>
      </c>
      <c r="M3">
        <v>3.4192559555555899E-3</v>
      </c>
      <c r="N3">
        <v>4.4406251779484297E-2</v>
      </c>
      <c r="O3">
        <v>1.44777389711071E-2</v>
      </c>
      <c r="P3">
        <v>3.0672090350644399</v>
      </c>
      <c r="Q3">
        <v>9.5776846354955099E-3</v>
      </c>
      <c r="R3">
        <v>6.8153886785554701E-2</v>
      </c>
      <c r="S3">
        <v>2.2070229154781101E-2</v>
      </c>
      <c r="T3">
        <v>3.0880461778436299</v>
      </c>
      <c r="U3">
        <v>9.2131373566061298E-3</v>
      </c>
      <c r="V3">
        <v>5.6540042354934802E-2</v>
      </c>
      <c r="W3">
        <v>2.4495885342635498E-2</v>
      </c>
      <c r="X3">
        <v>2.3081444725954099</v>
      </c>
      <c r="Y3">
        <v>3.6476868345888799E-2</v>
      </c>
      <c r="AA3" t="str">
        <f t="shared" ref="AA3:AA60" si="0">IF(E3&lt;0.001,"***",IF(E3&lt;0.01,"**",IF(E3&lt;0.05,"*",IF(E3&lt;0.1,"^",""))))</f>
        <v>**</v>
      </c>
      <c r="AB3" t="str">
        <f t="shared" ref="AB3:AB60" si="1">IF(I3&lt;0.001,"***",IF(I3&lt;0.01,"**",IF(I3&lt;0.05,"*",IF(I3&lt;0.1,"^",""))))</f>
        <v>**</v>
      </c>
      <c r="AC3" t="str">
        <f t="shared" ref="AC3:AC60" si="2">IF(M3&lt;0.001,"***",IF(M3&lt;0.01,"**",IF(M3&lt;0.05,"*",IF(M3&lt;0.1,"^",""))))</f>
        <v>**</v>
      </c>
      <c r="AD3" t="str">
        <f t="shared" ref="AD3:AD60" si="3">IF(Q3&lt;0.001,"***",IF(Q3&lt;0.01,"**",IF(Q3&lt;0.05,"*",IF(Q3&lt;0.1,"^",""))))</f>
        <v>**</v>
      </c>
      <c r="AE3" t="str">
        <f t="shared" ref="AE3:AF60" si="4">IF(U3&lt;0.001,"***",IF(U3&lt;0.01,"**",IF(U3&lt;0.05,"*",IF(U3&lt;0.1,"^",""))))</f>
        <v>**</v>
      </c>
      <c r="AF3" t="str">
        <f t="shared" si="4"/>
        <v>^</v>
      </c>
    </row>
    <row r="4" spans="1:32" x14ac:dyDescent="0.25">
      <c r="A4" t="s">
        <v>16</v>
      </c>
      <c r="B4">
        <v>9.38745676999199E-5</v>
      </c>
      <c r="C4">
        <v>6.2497115918424106E-5</v>
      </c>
      <c r="D4">
        <v>1.5020623963264499</v>
      </c>
      <c r="E4">
        <v>0.15356546673463101</v>
      </c>
      <c r="F4">
        <v>1.73978565843861E-4</v>
      </c>
      <c r="G4">
        <v>9.2357279406039399E-5</v>
      </c>
      <c r="H4">
        <v>1.8837558551176301</v>
      </c>
      <c r="I4">
        <v>7.8930369569198605E-2</v>
      </c>
      <c r="J4">
        <v>2.79762886425745E-4</v>
      </c>
      <c r="K4">
        <v>1.17991037403805E-4</v>
      </c>
      <c r="L4">
        <v>2.3710520102328001</v>
      </c>
      <c r="M4">
        <v>3.1351598317402501E-2</v>
      </c>
      <c r="N4">
        <v>1.0670227288798E-4</v>
      </c>
      <c r="O4">
        <v>1.2384625614762901E-4</v>
      </c>
      <c r="P4">
        <v>0.86157043585384996</v>
      </c>
      <c r="Q4">
        <v>0.40220637425762901</v>
      </c>
      <c r="R4">
        <v>1.854947073425E-3</v>
      </c>
      <c r="S4">
        <v>2.89036194577227E-4</v>
      </c>
      <c r="T4">
        <v>6.4176982268197396</v>
      </c>
      <c r="U4">
        <v>1.2241640381788701E-5</v>
      </c>
      <c r="AA4" t="str">
        <f t="shared" si="0"/>
        <v/>
      </c>
      <c r="AB4" t="str">
        <f t="shared" si="1"/>
        <v>^</v>
      </c>
      <c r="AC4" t="str">
        <f t="shared" si="2"/>
        <v>*</v>
      </c>
      <c r="AD4" t="str">
        <f t="shared" si="3"/>
        <v/>
      </c>
      <c r="AE4" t="str">
        <f t="shared" si="4"/>
        <v>***</v>
      </c>
      <c r="AF4" t="str">
        <f t="shared" si="4"/>
        <v>***</v>
      </c>
    </row>
    <row r="5" spans="1:32" x14ac:dyDescent="0.25">
      <c r="A5" t="s">
        <v>208</v>
      </c>
      <c r="B5">
        <v>3.2896634156623798E-2</v>
      </c>
      <c r="C5">
        <v>7.3818279150253798E-3</v>
      </c>
      <c r="D5">
        <v>4.4564347117418102</v>
      </c>
      <c r="E5">
        <v>5.0072387323814803E-4</v>
      </c>
      <c r="F5">
        <v>3.76697012079917E-2</v>
      </c>
      <c r="G5">
        <v>7.0873964096947496E-3</v>
      </c>
      <c r="H5">
        <v>5.3150267080396203</v>
      </c>
      <c r="I5">
        <v>9.7211905191816104E-5</v>
      </c>
      <c r="J5">
        <v>3.3860860924261799E-2</v>
      </c>
      <c r="K5">
        <v>9.7790523546584605E-3</v>
      </c>
      <c r="L5">
        <v>3.46259123033854</v>
      </c>
      <c r="M5">
        <v>3.6411840191924198E-3</v>
      </c>
      <c r="N5">
        <v>2.64526015172977E-2</v>
      </c>
      <c r="O5">
        <v>1.0620811308135599E-2</v>
      </c>
      <c r="P5">
        <v>2.49063849736554</v>
      </c>
      <c r="Q5">
        <v>2.5436283566625799E-2</v>
      </c>
      <c r="R5">
        <v>9.8098339185814107E-2</v>
      </c>
      <c r="S5">
        <v>1.8005490145594501E-2</v>
      </c>
      <c r="T5">
        <v>5.4482459734547204</v>
      </c>
      <c r="U5">
        <v>7.6338449545678596E-5</v>
      </c>
      <c r="AA5" t="str">
        <f t="shared" si="0"/>
        <v>***</v>
      </c>
      <c r="AB5" t="str">
        <f t="shared" si="1"/>
        <v>***</v>
      </c>
      <c r="AC5" t="str">
        <f t="shared" si="2"/>
        <v>**</v>
      </c>
      <c r="AD5" t="str">
        <f t="shared" si="3"/>
        <v>*</v>
      </c>
      <c r="AE5" t="str">
        <f t="shared" si="4"/>
        <v>***</v>
      </c>
      <c r="AF5" t="str">
        <f t="shared" si="4"/>
        <v>***</v>
      </c>
    </row>
    <row r="6" spans="1:32" x14ac:dyDescent="0.25">
      <c r="A6" t="s">
        <v>213</v>
      </c>
      <c r="B6">
        <v>3.5335104739919299E-2</v>
      </c>
      <c r="C6">
        <v>8.2427516601222203E-3</v>
      </c>
      <c r="D6">
        <v>4.28680933223644</v>
      </c>
      <c r="E6">
        <v>7.4757684408406795E-4</v>
      </c>
      <c r="F6">
        <v>4.0003716185543298E-2</v>
      </c>
      <c r="G6">
        <v>8.8485572467451798E-3</v>
      </c>
      <c r="H6">
        <v>4.5209309348434301</v>
      </c>
      <c r="I6">
        <v>4.75909146121439E-4</v>
      </c>
      <c r="J6">
        <v>3.3101072466710998E-2</v>
      </c>
      <c r="K6">
        <v>1.1885232552826501E-2</v>
      </c>
      <c r="L6">
        <v>2.7850588803867402</v>
      </c>
      <c r="M6">
        <v>1.45719211139375E-2</v>
      </c>
      <c r="N6">
        <v>2.6842312332985001E-2</v>
      </c>
      <c r="O6">
        <v>1.1760306889756199E-2</v>
      </c>
      <c r="P6">
        <v>2.28244998915513</v>
      </c>
      <c r="Q6">
        <v>3.8563196266552698E-2</v>
      </c>
      <c r="R6">
        <v>0.124976646236943</v>
      </c>
      <c r="S6">
        <v>2.16363935989013E-2</v>
      </c>
      <c r="T6">
        <v>5.7762235497180701</v>
      </c>
      <c r="U6">
        <v>4.7597912068528597E-5</v>
      </c>
      <c r="AA6" t="str">
        <f t="shared" si="0"/>
        <v>***</v>
      </c>
      <c r="AB6" t="str">
        <f t="shared" si="1"/>
        <v>***</v>
      </c>
      <c r="AC6" t="str">
        <f t="shared" si="2"/>
        <v>*</v>
      </c>
      <c r="AD6" t="str">
        <f t="shared" si="3"/>
        <v>*</v>
      </c>
      <c r="AE6" t="str">
        <f t="shared" si="4"/>
        <v>***</v>
      </c>
      <c r="AF6" t="str">
        <f t="shared" si="4"/>
        <v>***</v>
      </c>
    </row>
    <row r="7" spans="1:32" x14ac:dyDescent="0.25">
      <c r="A7" t="s">
        <v>218</v>
      </c>
      <c r="B7">
        <v>1.1124360182002401E-2</v>
      </c>
      <c r="C7">
        <v>1.1003725581650199E-2</v>
      </c>
      <c r="D7">
        <v>1.0109630687767699</v>
      </c>
      <c r="E7">
        <v>0.32902796649444099</v>
      </c>
      <c r="F7">
        <v>1.6252688858282099E-2</v>
      </c>
      <c r="G7">
        <v>1.0240793688215901E-2</v>
      </c>
      <c r="H7">
        <v>1.5870536359876199</v>
      </c>
      <c r="I7">
        <v>0.13461563870472901</v>
      </c>
      <c r="J7">
        <v>5.7794678020620504E-3</v>
      </c>
      <c r="K7">
        <v>1.0830625103591099E-2</v>
      </c>
      <c r="L7">
        <v>0.53362273615635902</v>
      </c>
      <c r="M7">
        <v>0.60189809986387</v>
      </c>
      <c r="N7">
        <v>1.7309917340910699E-3</v>
      </c>
      <c r="O7">
        <v>1.06965012353025E-2</v>
      </c>
      <c r="P7">
        <v>0.161827844078411</v>
      </c>
      <c r="Q7">
        <v>0.87373143635269002</v>
      </c>
      <c r="R7">
        <v>7.7647746896431696E-2</v>
      </c>
      <c r="S7">
        <v>1.61020198938241E-2</v>
      </c>
      <c r="T7">
        <v>4.8222364280032597</v>
      </c>
      <c r="U7">
        <v>2.6312372939984102E-4</v>
      </c>
      <c r="AA7" t="str">
        <f t="shared" si="0"/>
        <v/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>***</v>
      </c>
      <c r="AF7" t="str">
        <f t="shared" si="4"/>
        <v>***</v>
      </c>
    </row>
    <row r="8" spans="1:32" x14ac:dyDescent="0.25">
      <c r="A8" t="s">
        <v>221</v>
      </c>
      <c r="B8">
        <v>3.8924246994016102E-3</v>
      </c>
      <c r="C8">
        <v>1.69165442596289E-2</v>
      </c>
      <c r="D8">
        <v>0.230095735846643</v>
      </c>
      <c r="E8">
        <v>0.821769822934174</v>
      </c>
      <c r="F8">
        <v>3.8914499040414198E-3</v>
      </c>
      <c r="G8">
        <v>1.57665555862735E-2</v>
      </c>
      <c r="H8">
        <v>0.24681674337477699</v>
      </c>
      <c r="I8">
        <v>0.80909015253973204</v>
      </c>
      <c r="J8">
        <v>-1.12738589024752E-2</v>
      </c>
      <c r="K8">
        <v>1.36819149142692E-2</v>
      </c>
      <c r="L8">
        <v>-0.82399715048055699</v>
      </c>
      <c r="M8">
        <v>0.42551469428799199</v>
      </c>
      <c r="N8">
        <v>-1.53519189841166E-2</v>
      </c>
      <c r="O8">
        <v>1.34472644805791E-2</v>
      </c>
      <c r="P8">
        <v>-1.1416388073788699</v>
      </c>
      <c r="Q8">
        <v>0.27521057964123002</v>
      </c>
      <c r="R8">
        <v>5.73111338770163E-2</v>
      </c>
      <c r="S8">
        <v>2.4334941879820202E-2</v>
      </c>
      <c r="T8">
        <v>2.3550963943144501</v>
      </c>
      <c r="U8">
        <v>3.5794268265955699E-2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>*</v>
      </c>
      <c r="AF8" t="str">
        <f t="shared" si="4"/>
        <v>***</v>
      </c>
    </row>
    <row r="9" spans="1:32" x14ac:dyDescent="0.25">
      <c r="A9" t="s">
        <v>222</v>
      </c>
      <c r="B9">
        <v>0.12746687612968999</v>
      </c>
      <c r="C9">
        <v>1.6494649323071299E-2</v>
      </c>
      <c r="D9">
        <v>7.7277712082911796</v>
      </c>
      <c r="E9">
        <v>3.8687565230042801E-6</v>
      </c>
      <c r="F9">
        <v>0.123546796465414</v>
      </c>
      <c r="G9">
        <v>1.59193021546464E-2</v>
      </c>
      <c r="H9">
        <v>7.7608173565167</v>
      </c>
      <c r="I9">
        <v>3.70241183323799E-6</v>
      </c>
      <c r="J9">
        <v>0.111652272940783</v>
      </c>
      <c r="K9">
        <v>1.33617123656142E-2</v>
      </c>
      <c r="L9">
        <v>8.3561350435978206</v>
      </c>
      <c r="M9">
        <v>1.6746176385180299E-6</v>
      </c>
      <c r="N9">
        <v>9.1262785979759203E-2</v>
      </c>
      <c r="O9">
        <v>1.40672566789151E-2</v>
      </c>
      <c r="P9">
        <v>6.4876036645119104</v>
      </c>
      <c r="Q9">
        <v>2.34519911647216E-5</v>
      </c>
      <c r="R9">
        <v>0.19436631882847</v>
      </c>
      <c r="S9">
        <v>2.7744112865428199E-2</v>
      </c>
      <c r="T9">
        <v>7.0056779170138199</v>
      </c>
      <c r="U9">
        <v>1.0834641750100801E-5</v>
      </c>
      <c r="AA9" t="str">
        <f t="shared" si="0"/>
        <v>***</v>
      </c>
      <c r="AB9" t="str">
        <f t="shared" si="1"/>
        <v>***</v>
      </c>
      <c r="AC9" t="str">
        <f t="shared" si="2"/>
        <v>***</v>
      </c>
      <c r="AD9" t="str">
        <f t="shared" si="3"/>
        <v>***</v>
      </c>
      <c r="AE9" t="str">
        <f t="shared" si="4"/>
        <v>***</v>
      </c>
      <c r="AF9" t="str">
        <f t="shared" si="4"/>
        <v>***</v>
      </c>
    </row>
    <row r="10" spans="1:32" x14ac:dyDescent="0.25">
      <c r="A10" t="s">
        <v>228</v>
      </c>
      <c r="B10">
        <v>0.153523865813363</v>
      </c>
      <c r="C10">
        <v>1.8762120957469E-2</v>
      </c>
      <c r="D10">
        <v>8.1826498273504793</v>
      </c>
      <c r="E10">
        <v>2.1088866851695702E-6</v>
      </c>
      <c r="F10">
        <v>0.15115982538446501</v>
      </c>
      <c r="G10">
        <v>1.8463321041973599E-2</v>
      </c>
      <c r="H10">
        <v>8.1870333641941109</v>
      </c>
      <c r="I10">
        <v>2.0993225134337099E-6</v>
      </c>
      <c r="J10">
        <v>0.12606231884938801</v>
      </c>
      <c r="K10">
        <v>1.3995111534391E-2</v>
      </c>
      <c r="L10">
        <v>9.0075965839649097</v>
      </c>
      <c r="M10">
        <v>7.4043821087750702E-7</v>
      </c>
      <c r="N10">
        <v>3.6870819625154302E-2</v>
      </c>
      <c r="O10">
        <v>2.4113434580046798E-2</v>
      </c>
      <c r="P10">
        <v>1.52905715288124</v>
      </c>
      <c r="Q10">
        <v>0.15085046437594901</v>
      </c>
      <c r="R10">
        <v>4.2996450910681203E-2</v>
      </c>
      <c r="S10">
        <v>4.90263834386871E-2</v>
      </c>
      <c r="T10">
        <v>0.87700637687160699</v>
      </c>
      <c r="U10">
        <v>0.39676563787983798</v>
      </c>
      <c r="AA10" t="str">
        <f t="shared" si="0"/>
        <v>***</v>
      </c>
      <c r="AB10" t="str">
        <f t="shared" si="1"/>
        <v>***</v>
      </c>
      <c r="AC10" t="str">
        <f t="shared" si="2"/>
        <v>***</v>
      </c>
      <c r="AD10" t="str">
        <f t="shared" si="3"/>
        <v/>
      </c>
      <c r="AE10" t="str">
        <f t="shared" si="4"/>
        <v/>
      </c>
      <c r="AF10" t="str">
        <f t="shared" si="4"/>
        <v>***</v>
      </c>
    </row>
    <row r="11" spans="1:32" x14ac:dyDescent="0.25">
      <c r="A11" t="s">
        <v>233</v>
      </c>
      <c r="B11">
        <v>7.8342087471207494E-2</v>
      </c>
      <c r="C11">
        <v>3.4660088467358199E-2</v>
      </c>
      <c r="D11">
        <v>2.2602968121384799</v>
      </c>
      <c r="E11">
        <v>3.9135677328227099E-2</v>
      </c>
      <c r="F11">
        <v>7.1966320618744806E-2</v>
      </c>
      <c r="G11">
        <v>3.7309432409369001E-2</v>
      </c>
      <c r="H11">
        <v>1.92890419315714</v>
      </c>
      <c r="I11">
        <v>7.2932478533362197E-2</v>
      </c>
      <c r="J11">
        <v>1.8482498257172401E-2</v>
      </c>
      <c r="K11">
        <v>4.7738669220780398E-2</v>
      </c>
      <c r="L11">
        <v>0.38715989697356501</v>
      </c>
      <c r="M11">
        <v>0.70408843753233397</v>
      </c>
      <c r="N11">
        <v>-1.3601910196961799E-2</v>
      </c>
      <c r="O11">
        <v>3.3733998055683799E-2</v>
      </c>
      <c r="P11">
        <v>-0.40321073637668198</v>
      </c>
      <c r="Q11">
        <v>0.69315935967260101</v>
      </c>
      <c r="R11">
        <v>8.2857672191273907E-2</v>
      </c>
      <c r="S11">
        <v>5.4149982545707902E-2</v>
      </c>
      <c r="T11">
        <v>1.5301514108768901</v>
      </c>
      <c r="U11">
        <v>0.149291305327514</v>
      </c>
      <c r="AA11" t="str">
        <f t="shared" si="0"/>
        <v>*</v>
      </c>
      <c r="AB11" t="str">
        <f t="shared" si="1"/>
        <v>^</v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4"/>
        <v>***</v>
      </c>
    </row>
    <row r="12" spans="1:32" x14ac:dyDescent="0.25">
      <c r="A12" t="s">
        <v>15</v>
      </c>
      <c r="B12">
        <v>-2.8909156865308101E-2</v>
      </c>
      <c r="C12">
        <v>6.1768616125343701E-3</v>
      </c>
      <c r="D12">
        <v>-4.6802338596422999</v>
      </c>
      <c r="E12">
        <v>2.4007473623102499E-4</v>
      </c>
      <c r="F12">
        <v>-4.4984890678900102E-2</v>
      </c>
      <c r="G12">
        <v>8.7974659017244199E-3</v>
      </c>
      <c r="H12">
        <v>-5.1133918768679196</v>
      </c>
      <c r="I12">
        <v>1.03394485046498E-4</v>
      </c>
      <c r="J12">
        <v>-7.0246293251639405E-2</v>
      </c>
      <c r="K12">
        <v>9.9317004932530407E-3</v>
      </c>
      <c r="L12">
        <v>-7.0729371369344296</v>
      </c>
      <c r="M12">
        <v>2.8579868934010999E-6</v>
      </c>
      <c r="N12">
        <v>-4.94827017418214E-2</v>
      </c>
      <c r="O12">
        <v>1.27040479670013E-2</v>
      </c>
      <c r="P12">
        <v>-3.8950342339978898</v>
      </c>
      <c r="Q12">
        <v>1.2727473431111301E-3</v>
      </c>
      <c r="AA12" t="str">
        <f t="shared" si="0"/>
        <v>***</v>
      </c>
      <c r="AB12" t="str">
        <f t="shared" si="1"/>
        <v>***</v>
      </c>
      <c r="AC12" t="str">
        <f t="shared" si="2"/>
        <v>***</v>
      </c>
      <c r="AD12" t="str">
        <f t="shared" si="3"/>
        <v>**</v>
      </c>
      <c r="AE12" t="str">
        <f t="shared" si="4"/>
        <v>***</v>
      </c>
      <c r="AF12" t="str">
        <f t="shared" si="4"/>
        <v>***</v>
      </c>
    </row>
    <row r="13" spans="1:32" x14ac:dyDescent="0.25">
      <c r="A13" t="s">
        <v>13</v>
      </c>
      <c r="B13">
        <v>6.5795151205987196E-2</v>
      </c>
      <c r="C13">
        <v>6.5925386300429399E-3</v>
      </c>
      <c r="D13">
        <v>9.9802450767829001</v>
      </c>
      <c r="E13">
        <v>3.3742292340550403E-8</v>
      </c>
      <c r="F13">
        <v>7.7940267111898304E-2</v>
      </c>
      <c r="G13">
        <v>6.9310537018149104E-3</v>
      </c>
      <c r="H13">
        <v>11.245081983925401</v>
      </c>
      <c r="I13">
        <v>6.3589231801341603E-9</v>
      </c>
      <c r="J13">
        <v>0.10769435140828899</v>
      </c>
      <c r="K13">
        <v>1.55240353047718E-2</v>
      </c>
      <c r="L13">
        <v>6.9372652982298799</v>
      </c>
      <c r="M13">
        <v>3.8682900309083797E-6</v>
      </c>
      <c r="N13">
        <v>0.109882833157371</v>
      </c>
      <c r="O13">
        <v>1.5991397861826798E-2</v>
      </c>
      <c r="P13">
        <v>6.8713713526991498</v>
      </c>
      <c r="Q13">
        <v>4.3163872188676699E-6</v>
      </c>
      <c r="AA13" t="str">
        <f t="shared" si="0"/>
        <v>***</v>
      </c>
      <c r="AB13" t="str">
        <f t="shared" si="1"/>
        <v>***</v>
      </c>
      <c r="AC13" t="str">
        <f t="shared" si="2"/>
        <v>***</v>
      </c>
      <c r="AD13" t="str">
        <f t="shared" si="3"/>
        <v>***</v>
      </c>
      <c r="AE13" t="str">
        <f t="shared" si="4"/>
        <v>***</v>
      </c>
      <c r="AF13" t="str">
        <f t="shared" si="4"/>
        <v>***</v>
      </c>
    </row>
    <row r="14" spans="1:32" x14ac:dyDescent="0.25">
      <c r="A14" t="s">
        <v>14</v>
      </c>
      <c r="B14">
        <v>4.2706233119788398E-2</v>
      </c>
      <c r="C14">
        <v>5.4301313659788899E-3</v>
      </c>
      <c r="D14">
        <v>7.8646777106265597</v>
      </c>
      <c r="E14">
        <v>7.79171365587912E-7</v>
      </c>
      <c r="F14">
        <v>4.7864258545382198E-2</v>
      </c>
      <c r="G14">
        <v>6.6313030578549204E-3</v>
      </c>
      <c r="H14">
        <v>7.2179265715636403</v>
      </c>
      <c r="I14">
        <v>2.26317564194625E-6</v>
      </c>
      <c r="J14">
        <v>3.7097034717773897E-2</v>
      </c>
      <c r="K14">
        <v>7.2698928390309602E-3</v>
      </c>
      <c r="L14">
        <v>5.1028310236714196</v>
      </c>
      <c r="M14">
        <v>1.12419888235457E-4</v>
      </c>
      <c r="N14">
        <v>5.0971347469114803E-2</v>
      </c>
      <c r="O14">
        <v>1.0495227287017E-2</v>
      </c>
      <c r="P14">
        <v>4.8566215933377999</v>
      </c>
      <c r="Q14">
        <v>1.84409509277053E-4</v>
      </c>
      <c r="AA14" t="str">
        <f t="shared" si="0"/>
        <v>***</v>
      </c>
      <c r="AB14" t="str">
        <f t="shared" si="1"/>
        <v>***</v>
      </c>
      <c r="AC14" t="str">
        <f t="shared" si="2"/>
        <v>***</v>
      </c>
      <c r="AD14" t="str">
        <f t="shared" si="3"/>
        <v>***</v>
      </c>
      <c r="AE14" t="str">
        <f t="shared" si="4"/>
        <v>***</v>
      </c>
      <c r="AF14" t="str">
        <f t="shared" si="4"/>
        <v>***</v>
      </c>
    </row>
    <row r="15" spans="1:32" x14ac:dyDescent="0.25">
      <c r="A15" t="s">
        <v>59</v>
      </c>
      <c r="B15">
        <v>-5.0009518366563803E-2</v>
      </c>
      <c r="C15">
        <v>9.1237706919719292E-3</v>
      </c>
      <c r="D15">
        <v>-5.4812335880566998</v>
      </c>
      <c r="E15">
        <v>5.3184924952240902E-5</v>
      </c>
      <c r="F15">
        <v>-5.5069384825826101E-2</v>
      </c>
      <c r="G15">
        <v>9.4105936321536698E-3</v>
      </c>
      <c r="H15">
        <v>-5.8518502634804701</v>
      </c>
      <c r="I15">
        <v>2.6467502225890699E-5</v>
      </c>
      <c r="J15">
        <v>-4.8965048911405303E-2</v>
      </c>
      <c r="K15">
        <v>1.9963752125662499E-2</v>
      </c>
      <c r="L15">
        <v>-2.4526976994701699</v>
      </c>
      <c r="M15">
        <v>2.6290366041966499E-2</v>
      </c>
      <c r="N15">
        <v>-8.9905339584185201E-2</v>
      </c>
      <c r="O15">
        <v>2.2445993350742599E-2</v>
      </c>
      <c r="P15">
        <v>-4.0054070309706704</v>
      </c>
      <c r="Q15">
        <v>1.0520601927793E-3</v>
      </c>
      <c r="AA15" t="str">
        <f t="shared" si="0"/>
        <v>***</v>
      </c>
      <c r="AB15" t="str">
        <f t="shared" si="1"/>
        <v>***</v>
      </c>
      <c r="AC15" t="str">
        <f t="shared" si="2"/>
        <v>*</v>
      </c>
      <c r="AD15" t="str">
        <f t="shared" si="3"/>
        <v>**</v>
      </c>
      <c r="AE15" t="str">
        <f t="shared" si="4"/>
        <v>***</v>
      </c>
      <c r="AF15" t="str">
        <f t="shared" si="4"/>
        <v>***</v>
      </c>
    </row>
    <row r="16" spans="1:32" x14ac:dyDescent="0.25">
      <c r="A16" t="s">
        <v>60</v>
      </c>
      <c r="B16">
        <v>-9.0459566029661306E-2</v>
      </c>
      <c r="C16">
        <v>1.2808876396895401E-2</v>
      </c>
      <c r="D16">
        <v>-7.06225614383996</v>
      </c>
      <c r="E16">
        <v>3.0633170600198799E-6</v>
      </c>
      <c r="F16">
        <v>-0.102994051872579</v>
      </c>
      <c r="G16">
        <v>1.6120305446123601E-2</v>
      </c>
      <c r="H16">
        <v>-6.3890881110658704</v>
      </c>
      <c r="I16">
        <v>9.9386441996389304E-6</v>
      </c>
      <c r="J16">
        <v>-6.8721515814217204E-2</v>
      </c>
      <c r="K16">
        <v>3.0092752347895699E-2</v>
      </c>
      <c r="L16">
        <v>-2.28365670975333</v>
      </c>
      <c r="M16">
        <v>3.6870956618328503E-2</v>
      </c>
      <c r="N16">
        <v>-0.23235606674158699</v>
      </c>
      <c r="O16">
        <v>4.5400250595856499E-2</v>
      </c>
      <c r="P16">
        <v>-5.1179467886636001</v>
      </c>
      <c r="Q16">
        <v>9.2394355112885004E-5</v>
      </c>
      <c r="AA16" t="str">
        <f t="shared" si="0"/>
        <v>***</v>
      </c>
      <c r="AB16" t="str">
        <f t="shared" si="1"/>
        <v>***</v>
      </c>
      <c r="AC16" t="str">
        <f t="shared" si="2"/>
        <v>*</v>
      </c>
      <c r="AD16" t="str">
        <f t="shared" si="3"/>
        <v>***</v>
      </c>
      <c r="AE16" t="str">
        <f t="shared" si="4"/>
        <v>***</v>
      </c>
      <c r="AF16" t="str">
        <f t="shared" si="4"/>
        <v>***</v>
      </c>
    </row>
    <row r="17" spans="1:32" x14ac:dyDescent="0.25">
      <c r="A17" t="s">
        <v>18</v>
      </c>
      <c r="B17">
        <v>1.8189384391595001E-4</v>
      </c>
      <c r="C17">
        <v>9.1919714779749798E-6</v>
      </c>
      <c r="D17">
        <v>19.788338590017201</v>
      </c>
      <c r="E17">
        <v>1.4563239026471801E-11</v>
      </c>
      <c r="F17">
        <v>2.0110168697643301E-4</v>
      </c>
      <c r="G17">
        <v>1.26918717998739E-5</v>
      </c>
      <c r="H17">
        <v>15.8449195002451</v>
      </c>
      <c r="I17">
        <v>3.9249380549402199E-10</v>
      </c>
      <c r="J17">
        <v>2.4999344138486302E-4</v>
      </c>
      <c r="K17">
        <v>1.79418291214454E-5</v>
      </c>
      <c r="L17">
        <v>13.9335538028312</v>
      </c>
      <c r="M17">
        <v>1.9337780283945802E-9</v>
      </c>
      <c r="N17">
        <v>2.7264505175916002E-4</v>
      </c>
      <c r="O17">
        <v>1.55152044295449E-5</v>
      </c>
      <c r="P17">
        <v>17.572765669782299</v>
      </c>
      <c r="Q17">
        <v>7.2000569174589802E-11</v>
      </c>
      <c r="AA17" t="str">
        <f t="shared" si="0"/>
        <v>***</v>
      </c>
      <c r="AB17" t="str">
        <f t="shared" si="1"/>
        <v>***</v>
      </c>
      <c r="AC17" t="str">
        <f t="shared" si="2"/>
        <v>***</v>
      </c>
      <c r="AD17" t="str">
        <f t="shared" si="3"/>
        <v>***</v>
      </c>
      <c r="AE17" t="str">
        <f t="shared" si="4"/>
        <v>***</v>
      </c>
      <c r="AF17" t="str">
        <f t="shared" si="4"/>
        <v>***</v>
      </c>
    </row>
    <row r="18" spans="1:32" x14ac:dyDescent="0.25">
      <c r="A18" t="s">
        <v>33</v>
      </c>
      <c r="B18">
        <v>-2.7511017774445199E-3</v>
      </c>
      <c r="C18">
        <v>1.0295863580708901E-3</v>
      </c>
      <c r="D18">
        <v>-2.6720456772554599</v>
      </c>
      <c r="E18">
        <v>1.7570452714528E-2</v>
      </c>
      <c r="F18">
        <v>-3.65446317299687E-3</v>
      </c>
      <c r="G18">
        <v>1.0254746592704301E-3</v>
      </c>
      <c r="H18">
        <v>-3.5636796482097499</v>
      </c>
      <c r="I18">
        <v>2.96845960364397E-3</v>
      </c>
      <c r="J18">
        <v>2.8282167221342701E-3</v>
      </c>
      <c r="K18">
        <v>2.0544858487484999E-3</v>
      </c>
      <c r="L18">
        <v>1.37660559884464</v>
      </c>
      <c r="M18">
        <v>0.19044692278532799</v>
      </c>
      <c r="N18">
        <v>5.1840642130572404E-4</v>
      </c>
      <c r="O18">
        <v>1.9682722270041499E-3</v>
      </c>
      <c r="P18">
        <v>0.263381464308307</v>
      </c>
      <c r="Q18">
        <v>0.79648348843595895</v>
      </c>
      <c r="AA18" t="str">
        <f t="shared" si="0"/>
        <v>*</v>
      </c>
      <c r="AB18" t="str">
        <f t="shared" si="1"/>
        <v>**</v>
      </c>
      <c r="AC18" t="str">
        <f t="shared" si="2"/>
        <v/>
      </c>
      <c r="AD18" t="str">
        <f t="shared" si="3"/>
        <v/>
      </c>
      <c r="AE18" t="str">
        <f t="shared" si="4"/>
        <v>***</v>
      </c>
      <c r="AF18" t="str">
        <f t="shared" si="4"/>
        <v>***</v>
      </c>
    </row>
    <row r="19" spans="1:32" x14ac:dyDescent="0.25">
      <c r="A19" t="s">
        <v>34</v>
      </c>
      <c r="B19">
        <v>3.9142709069914301E-2</v>
      </c>
      <c r="C19">
        <v>1.08975871301483E-2</v>
      </c>
      <c r="D19">
        <v>3.5918693379037698</v>
      </c>
      <c r="E19">
        <v>3.0095213567750802E-3</v>
      </c>
      <c r="F19">
        <v>4.9482262467589799E-2</v>
      </c>
      <c r="G19">
        <v>1.19536359959415E-2</v>
      </c>
      <c r="H19">
        <v>4.1395155820697704</v>
      </c>
      <c r="I19">
        <v>1.0111620327739E-3</v>
      </c>
      <c r="J19">
        <v>2.1870560173123499E-2</v>
      </c>
      <c r="K19">
        <v>2.1848786814938698E-2</v>
      </c>
      <c r="L19">
        <v>1.0009965476970999</v>
      </c>
      <c r="M19">
        <v>0.33415873966071502</v>
      </c>
      <c r="N19">
        <v>4.0356780614184899E-2</v>
      </c>
      <c r="O19">
        <v>2.17152134704711E-2</v>
      </c>
      <c r="P19">
        <v>1.85845654564083</v>
      </c>
      <c r="Q19">
        <v>8.5389106549197402E-2</v>
      </c>
      <c r="AA19" t="str">
        <f t="shared" si="0"/>
        <v>**</v>
      </c>
      <c r="AB19" t="str">
        <f t="shared" si="1"/>
        <v>**</v>
      </c>
      <c r="AC19" t="str">
        <f t="shared" si="2"/>
        <v/>
      </c>
      <c r="AD19" t="str">
        <f t="shared" si="3"/>
        <v>^</v>
      </c>
      <c r="AE19" t="str">
        <f t="shared" si="4"/>
        <v>***</v>
      </c>
      <c r="AF19" t="str">
        <f t="shared" si="4"/>
        <v>***</v>
      </c>
    </row>
    <row r="20" spans="1:32" x14ac:dyDescent="0.25">
      <c r="A20" t="s">
        <v>21</v>
      </c>
      <c r="B20">
        <v>-3.1634492032009E-2</v>
      </c>
      <c r="C20">
        <v>1.4536242195345999E-2</v>
      </c>
      <c r="D20">
        <v>-2.1762496528942901</v>
      </c>
      <c r="E20">
        <v>5.5075864989075497E-2</v>
      </c>
      <c r="F20">
        <v>-5.1328513536911501E-2</v>
      </c>
      <c r="G20">
        <v>1.75371292342207E-2</v>
      </c>
      <c r="H20">
        <v>-2.92684810902532</v>
      </c>
      <c r="I20">
        <v>1.5365929310669799E-2</v>
      </c>
      <c r="J20">
        <v>-2.8539460246064699E-2</v>
      </c>
      <c r="K20">
        <v>3.1808211184865001E-2</v>
      </c>
      <c r="L20">
        <v>-0.89723562510941401</v>
      </c>
      <c r="M20">
        <v>0.39113466793950802</v>
      </c>
      <c r="N20">
        <v>-1.20932247637983E-2</v>
      </c>
      <c r="O20">
        <v>3.1995806408343298E-2</v>
      </c>
      <c r="P20">
        <v>-0.37796280579585001</v>
      </c>
      <c r="Q20">
        <v>0.713528283568863</v>
      </c>
      <c r="AA20" t="str">
        <f t="shared" si="0"/>
        <v>^</v>
      </c>
      <c r="AB20" t="str">
        <f t="shared" si="1"/>
        <v>*</v>
      </c>
      <c r="AC20" t="str">
        <f t="shared" si="2"/>
        <v/>
      </c>
      <c r="AD20" t="str">
        <f t="shared" si="3"/>
        <v/>
      </c>
      <c r="AE20" t="str">
        <f t="shared" si="4"/>
        <v>***</v>
      </c>
      <c r="AF20" t="str">
        <f t="shared" si="4"/>
        <v>***</v>
      </c>
    </row>
    <row r="21" spans="1:32" x14ac:dyDescent="0.25">
      <c r="A21" t="s">
        <v>268</v>
      </c>
      <c r="B21">
        <v>0.114557891551665</v>
      </c>
      <c r="C21">
        <v>1.0472467121633799E-2</v>
      </c>
      <c r="D21">
        <v>10.9389592940343</v>
      </c>
      <c r="E21">
        <v>1.68634351001132E-8</v>
      </c>
      <c r="F21">
        <v>0.121874087550869</v>
      </c>
      <c r="G21">
        <v>1.32856777299536E-2</v>
      </c>
      <c r="H21">
        <v>9.1733436583437697</v>
      </c>
      <c r="I21">
        <v>1.6702068360621199E-7</v>
      </c>
      <c r="J21">
        <v>0.15589271649334099</v>
      </c>
      <c r="K21">
        <v>2.27093314528902E-2</v>
      </c>
      <c r="L21">
        <v>6.8646986291399799</v>
      </c>
      <c r="M21">
        <v>5.7451972072024097E-6</v>
      </c>
      <c r="N21">
        <v>0.144841654539414</v>
      </c>
      <c r="O21">
        <v>2.3778390255965599E-2</v>
      </c>
      <c r="P21">
        <v>6.0913145499021297</v>
      </c>
      <c r="Q21">
        <v>2.1578654961845802E-5</v>
      </c>
      <c r="AA21" t="str">
        <f t="shared" si="0"/>
        <v>***</v>
      </c>
      <c r="AB21" t="str">
        <f t="shared" si="1"/>
        <v>***</v>
      </c>
      <c r="AC21" t="str">
        <f t="shared" si="2"/>
        <v>***</v>
      </c>
      <c r="AD21" t="str">
        <f t="shared" si="3"/>
        <v>***</v>
      </c>
      <c r="AE21" t="str">
        <f t="shared" si="4"/>
        <v>***</v>
      </c>
      <c r="AF21" t="str">
        <f t="shared" si="4"/>
        <v>***</v>
      </c>
    </row>
    <row r="22" spans="1:32" x14ac:dyDescent="0.25">
      <c r="A22" t="s">
        <v>272</v>
      </c>
      <c r="B22">
        <v>5.7634931139187599E-2</v>
      </c>
      <c r="C22">
        <v>3.9208450114741004E-3</v>
      </c>
      <c r="D22">
        <v>14.699619844835199</v>
      </c>
      <c r="E22">
        <v>1.00407044805448E-10</v>
      </c>
      <c r="F22">
        <v>6.0891565317747802E-2</v>
      </c>
      <c r="G22">
        <v>5.0900745108061699E-3</v>
      </c>
      <c r="H22">
        <v>11.962804314254299</v>
      </c>
      <c r="I22">
        <v>2.1153376552886801E-9</v>
      </c>
      <c r="J22">
        <v>7.69796450302319E-2</v>
      </c>
      <c r="K22">
        <v>1.0051151481742401E-2</v>
      </c>
      <c r="L22">
        <v>7.6587886641707703</v>
      </c>
      <c r="M22">
        <v>9.7186720494333001E-7</v>
      </c>
      <c r="N22">
        <v>7.4417674549396101E-2</v>
      </c>
      <c r="O22">
        <v>1.2385602941966899E-2</v>
      </c>
      <c r="P22">
        <v>6.0084014398073702</v>
      </c>
      <c r="Q22">
        <v>1.7987379712236001E-5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4"/>
        <v>***</v>
      </c>
    </row>
    <row r="23" spans="1:32" x14ac:dyDescent="0.25">
      <c r="A23" t="s">
        <v>276</v>
      </c>
      <c r="B23">
        <v>-5.0635821426904197E-2</v>
      </c>
      <c r="C23">
        <v>1.08911738368425E-2</v>
      </c>
      <c r="D23">
        <v>-4.6492528891251297</v>
      </c>
      <c r="E23">
        <v>2.2813629210715101E-4</v>
      </c>
      <c r="F23">
        <v>-4.7708927150721898E-2</v>
      </c>
      <c r="G23">
        <v>1.3461477985539301E-2</v>
      </c>
      <c r="H23">
        <v>-3.5441076531100202</v>
      </c>
      <c r="I23">
        <v>2.4843794704184001E-3</v>
      </c>
      <c r="J23">
        <v>-4.2691184474437698E-2</v>
      </c>
      <c r="K23">
        <v>1.87171940007104E-2</v>
      </c>
      <c r="L23">
        <v>-2.2808538754696599</v>
      </c>
      <c r="M23">
        <v>3.5685196227965503E-2</v>
      </c>
      <c r="N23">
        <v>-3.7838418550324097E-2</v>
      </c>
      <c r="O23">
        <v>1.9909976626913899E-2</v>
      </c>
      <c r="P23">
        <v>-1.90047528730772</v>
      </c>
      <c r="Q23">
        <v>7.4367434341936905E-2</v>
      </c>
      <c r="AA23" t="str">
        <f t="shared" si="0"/>
        <v>***</v>
      </c>
      <c r="AB23" t="str">
        <f t="shared" si="1"/>
        <v>**</v>
      </c>
      <c r="AC23" t="str">
        <f t="shared" si="2"/>
        <v>*</v>
      </c>
      <c r="AD23" t="str">
        <f t="shared" si="3"/>
        <v>^</v>
      </c>
      <c r="AE23" t="str">
        <f t="shared" si="4"/>
        <v>***</v>
      </c>
      <c r="AF23" t="str">
        <f t="shared" si="4"/>
        <v>***</v>
      </c>
    </row>
    <row r="24" spans="1:32" x14ac:dyDescent="0.25">
      <c r="A24" t="s">
        <v>22</v>
      </c>
      <c r="B24">
        <v>3.6774390346567702E-2</v>
      </c>
      <c r="C24">
        <v>1.48938892174122E-2</v>
      </c>
      <c r="D24">
        <v>2.4690925123556999</v>
      </c>
      <c r="E24">
        <v>2.7385921765869702E-2</v>
      </c>
      <c r="F24">
        <v>3.8384737770962699E-2</v>
      </c>
      <c r="G24">
        <v>1.42432801253158E-2</v>
      </c>
      <c r="H24">
        <v>2.69493666018252</v>
      </c>
      <c r="I24">
        <v>1.7726464956459301E-2</v>
      </c>
      <c r="J24">
        <v>5.2474427621268201E-2</v>
      </c>
      <c r="K24">
        <v>1.8296336991153999E-2</v>
      </c>
      <c r="L24">
        <v>2.8680291386543</v>
      </c>
      <c r="M24">
        <v>1.2670757272072E-2</v>
      </c>
      <c r="AA24" t="str">
        <f t="shared" si="0"/>
        <v>*</v>
      </c>
      <c r="AB24" t="str">
        <f t="shared" si="1"/>
        <v>*</v>
      </c>
      <c r="AC24" t="str">
        <f t="shared" si="2"/>
        <v>*</v>
      </c>
      <c r="AD24" t="str">
        <f t="shared" si="3"/>
        <v>***</v>
      </c>
      <c r="AE24" t="str">
        <f t="shared" si="4"/>
        <v>***</v>
      </c>
      <c r="AF24" t="str">
        <f t="shared" si="4"/>
        <v>***</v>
      </c>
    </row>
    <row r="25" spans="1:32" x14ac:dyDescent="0.25">
      <c r="A25" t="s">
        <v>23</v>
      </c>
      <c r="B25">
        <v>-0.11333164938877401</v>
      </c>
      <c r="C25">
        <v>3.3320827501815503E-2</v>
      </c>
      <c r="D25">
        <v>-3.4012255362685502</v>
      </c>
      <c r="E25">
        <v>1.36062406582992E-2</v>
      </c>
      <c r="F25">
        <v>-0.12648720511401099</v>
      </c>
      <c r="G25">
        <v>3.7984922510819703E-2</v>
      </c>
      <c r="H25">
        <v>-3.3299318980572301</v>
      </c>
      <c r="I25">
        <v>1.4868209962714299E-2</v>
      </c>
      <c r="J25">
        <v>-0.11383711533690299</v>
      </c>
      <c r="K25">
        <v>4.4855078103399497E-2</v>
      </c>
      <c r="L25">
        <v>-2.53788690490041</v>
      </c>
      <c r="M25">
        <v>4.2653854401165002E-2</v>
      </c>
      <c r="AA25" t="str">
        <f t="shared" si="0"/>
        <v>*</v>
      </c>
      <c r="AB25" t="str">
        <f t="shared" si="1"/>
        <v>*</v>
      </c>
      <c r="AC25" t="str">
        <f t="shared" si="2"/>
        <v>*</v>
      </c>
      <c r="AD25" t="str">
        <f t="shared" si="3"/>
        <v>***</v>
      </c>
      <c r="AE25" t="str">
        <f t="shared" si="4"/>
        <v>***</v>
      </c>
      <c r="AF25" t="str">
        <f t="shared" si="4"/>
        <v>***</v>
      </c>
    </row>
    <row r="26" spans="1:32" x14ac:dyDescent="0.25">
      <c r="A26" t="s">
        <v>24</v>
      </c>
      <c r="B26">
        <v>-0.45547924425535602</v>
      </c>
      <c r="C26">
        <v>4.3224154409882497E-2</v>
      </c>
      <c r="D26">
        <v>-10.5376091325275</v>
      </c>
      <c r="E26">
        <v>3.6329942132408001E-8</v>
      </c>
      <c r="F26">
        <v>-0.45643509648945402</v>
      </c>
      <c r="G26">
        <v>3.8209655633642099E-2</v>
      </c>
      <c r="H26">
        <v>-11.9455433167417</v>
      </c>
      <c r="I26">
        <v>7.3967204990832897E-9</v>
      </c>
      <c r="J26">
        <v>-0.40644602566161903</v>
      </c>
      <c r="K26">
        <v>3.5672278238605797E-2</v>
      </c>
      <c r="L26">
        <v>-11.393890318498</v>
      </c>
      <c r="M26">
        <v>1.3991700816704401E-8</v>
      </c>
      <c r="AA26" t="str">
        <f t="shared" si="0"/>
        <v>***</v>
      </c>
      <c r="AB26" t="str">
        <f t="shared" si="1"/>
        <v>***</v>
      </c>
      <c r="AC26" t="str">
        <f t="shared" si="2"/>
        <v>***</v>
      </c>
      <c r="AD26" t="str">
        <f t="shared" si="3"/>
        <v>***</v>
      </c>
      <c r="AE26" t="str">
        <f t="shared" si="4"/>
        <v>***</v>
      </c>
      <c r="AF26" t="str">
        <f t="shared" si="4"/>
        <v>***</v>
      </c>
    </row>
    <row r="27" spans="1:32" x14ac:dyDescent="0.25">
      <c r="A27" t="s">
        <v>25</v>
      </c>
      <c r="B27">
        <v>-0.55622009229012803</v>
      </c>
      <c r="C27">
        <v>6.1259177589745702E-2</v>
      </c>
      <c r="D27">
        <v>-9.0797838654503096</v>
      </c>
      <c r="E27">
        <v>2.3726741203523902E-6</v>
      </c>
      <c r="F27">
        <v>-0.50971187939945695</v>
      </c>
      <c r="G27">
        <v>3.8168126350973101E-2</v>
      </c>
      <c r="H27">
        <v>-13.3543856649506</v>
      </c>
      <c r="I27">
        <v>6.3734592598611601E-8</v>
      </c>
      <c r="J27">
        <v>-0.42492857986965099</v>
      </c>
      <c r="K27">
        <v>5.0275848213472502E-2</v>
      </c>
      <c r="L27">
        <v>-8.4519425324341295</v>
      </c>
      <c r="M27">
        <v>6.2575001125771303E-6</v>
      </c>
      <c r="AA27" t="str">
        <f t="shared" si="0"/>
        <v>***</v>
      </c>
      <c r="AB27" t="str">
        <f t="shared" si="1"/>
        <v>***</v>
      </c>
      <c r="AC27" t="str">
        <f t="shared" si="2"/>
        <v>***</v>
      </c>
      <c r="AD27" t="str">
        <f t="shared" si="3"/>
        <v>***</v>
      </c>
      <c r="AE27" t="str">
        <f t="shared" si="4"/>
        <v>***</v>
      </c>
      <c r="AF27" t="str">
        <f t="shared" si="4"/>
        <v>***</v>
      </c>
    </row>
    <row r="28" spans="1:32" x14ac:dyDescent="0.25">
      <c r="A28" t="s">
        <v>26</v>
      </c>
      <c r="B28">
        <v>-0.268235469332476</v>
      </c>
      <c r="C28">
        <v>3.3051975698376701E-2</v>
      </c>
      <c r="D28">
        <v>-8.1155653683253099</v>
      </c>
      <c r="E28">
        <v>6.2791380206743695E-5</v>
      </c>
      <c r="F28">
        <v>-0.27841796835834898</v>
      </c>
      <c r="G28">
        <v>3.3641289494549101E-2</v>
      </c>
      <c r="H28">
        <v>-8.2760789655064002</v>
      </c>
      <c r="I28">
        <v>5.5404630860591699E-5</v>
      </c>
      <c r="J28">
        <v>-0.25804644454365</v>
      </c>
      <c r="K28">
        <v>5.0528761091338102E-2</v>
      </c>
      <c r="L28">
        <v>-5.1069220572654297</v>
      </c>
      <c r="M28">
        <v>1.26129498954381E-3</v>
      </c>
      <c r="AA28" t="str">
        <f t="shared" si="0"/>
        <v>***</v>
      </c>
      <c r="AB28" t="str">
        <f t="shared" si="1"/>
        <v>***</v>
      </c>
      <c r="AC28" t="str">
        <f t="shared" si="2"/>
        <v>**</v>
      </c>
      <c r="AD28" t="str">
        <f t="shared" si="3"/>
        <v>***</v>
      </c>
      <c r="AE28" t="str">
        <f t="shared" si="4"/>
        <v>***</v>
      </c>
      <c r="AF28" t="str">
        <f t="shared" si="4"/>
        <v>***</v>
      </c>
    </row>
    <row r="29" spans="1:32" x14ac:dyDescent="0.25">
      <c r="A29" t="s">
        <v>27</v>
      </c>
      <c r="B29">
        <v>-0.27356170063917701</v>
      </c>
      <c r="C29">
        <v>0.37634306719275601</v>
      </c>
      <c r="D29">
        <v>-0.72689448667075696</v>
      </c>
      <c r="E29">
        <v>0.56072567050361299</v>
      </c>
      <c r="F29">
        <v>-0.29484309562271899</v>
      </c>
      <c r="G29">
        <v>0.36041951464309802</v>
      </c>
      <c r="H29">
        <v>-0.81805530401061799</v>
      </c>
      <c r="I29">
        <v>0.51960255460383198</v>
      </c>
      <c r="J29">
        <v>-0.22268111695328899</v>
      </c>
      <c r="K29">
        <v>0.412598236069881</v>
      </c>
      <c r="L29">
        <v>-0.53970448122704595</v>
      </c>
      <c r="M29">
        <v>0.65653671431488003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>***</v>
      </c>
      <c r="AE29" t="str">
        <f t="shared" si="4"/>
        <v>***</v>
      </c>
      <c r="AF29" t="str">
        <f t="shared" si="4"/>
        <v>***</v>
      </c>
    </row>
    <row r="30" spans="1:32" x14ac:dyDescent="0.25">
      <c r="A30" t="s">
        <v>29</v>
      </c>
      <c r="B30">
        <v>-6.6456833839774895E-2</v>
      </c>
      <c r="C30">
        <v>1.8618088716293599E-2</v>
      </c>
      <c r="D30">
        <v>-3.5694766983044399</v>
      </c>
      <c r="E30">
        <v>3.0127972684619599E-3</v>
      </c>
      <c r="F30">
        <v>-9.3561538209005493E-2</v>
      </c>
      <c r="G30">
        <v>2.2458582334640299E-2</v>
      </c>
      <c r="H30">
        <v>-4.1659592228444202</v>
      </c>
      <c r="I30">
        <v>9.1778548816143701E-4</v>
      </c>
      <c r="J30">
        <v>-9.2247655422386193E-2</v>
      </c>
      <c r="K30">
        <v>4.1376613617481503E-2</v>
      </c>
      <c r="L30">
        <v>-2.2294636355502</v>
      </c>
      <c r="M30">
        <v>4.2430365680296303E-2</v>
      </c>
      <c r="AA30" t="str">
        <f t="shared" si="0"/>
        <v>**</v>
      </c>
      <c r="AB30" t="str">
        <f t="shared" si="1"/>
        <v>***</v>
      </c>
      <c r="AC30" t="str">
        <f t="shared" si="2"/>
        <v>*</v>
      </c>
      <c r="AD30" t="str">
        <f t="shared" si="3"/>
        <v>***</v>
      </c>
      <c r="AE30" t="str">
        <f t="shared" si="4"/>
        <v>***</v>
      </c>
      <c r="AF30" t="str">
        <f t="shared" si="4"/>
        <v>***</v>
      </c>
    </row>
    <row r="31" spans="1:32" x14ac:dyDescent="0.25">
      <c r="A31" t="s">
        <v>31</v>
      </c>
      <c r="B31">
        <v>-0.24360590747569899</v>
      </c>
      <c r="C31">
        <v>4.5615947510597499E-2</v>
      </c>
      <c r="D31">
        <v>-5.3403671472373704</v>
      </c>
      <c r="E31">
        <v>1.7813455545537501E-4</v>
      </c>
      <c r="F31">
        <v>-0.25086986144100998</v>
      </c>
      <c r="G31">
        <v>5.09233956308335E-2</v>
      </c>
      <c r="H31">
        <v>-4.9264165975827297</v>
      </c>
      <c r="I31">
        <v>3.5326983906073899E-4</v>
      </c>
      <c r="J31">
        <v>-0.23466674556067499</v>
      </c>
      <c r="K31">
        <v>5.4671685693133597E-2</v>
      </c>
      <c r="L31">
        <v>-4.2922902885752503</v>
      </c>
      <c r="M31">
        <v>1.0530570531545201E-3</v>
      </c>
      <c r="AA31" t="str">
        <f t="shared" si="0"/>
        <v>***</v>
      </c>
      <c r="AB31" t="str">
        <f t="shared" si="1"/>
        <v>***</v>
      </c>
      <c r="AC31" t="str">
        <f t="shared" si="2"/>
        <v>**</v>
      </c>
      <c r="AD31" t="str">
        <f t="shared" si="3"/>
        <v>***</v>
      </c>
      <c r="AE31" t="str">
        <f t="shared" si="4"/>
        <v>***</v>
      </c>
      <c r="AF31" t="str">
        <f t="shared" si="4"/>
        <v>***</v>
      </c>
    </row>
    <row r="32" spans="1:32" x14ac:dyDescent="0.25">
      <c r="A32" t="s">
        <v>298</v>
      </c>
      <c r="B32">
        <v>2.0651970184763099E-2</v>
      </c>
      <c r="C32">
        <v>9.18668624403709E-2</v>
      </c>
      <c r="D32">
        <v>0.22480326024161301</v>
      </c>
      <c r="E32">
        <v>0.83914076990375397</v>
      </c>
      <c r="F32">
        <v>-1.53837212740007E-2</v>
      </c>
      <c r="G32">
        <v>0.109139374380074</v>
      </c>
      <c r="H32">
        <v>-0.14095482369568399</v>
      </c>
      <c r="I32">
        <v>0.89858117142353999</v>
      </c>
      <c r="J32">
        <v>-5.9469639477073101E-2</v>
      </c>
      <c r="K32">
        <v>6.4227798413213397E-2</v>
      </c>
      <c r="L32">
        <v>-0.92591745235406697</v>
      </c>
      <c r="M32">
        <v>0.457479927601597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>***</v>
      </c>
      <c r="AE32" t="str">
        <f t="shared" si="4"/>
        <v>***</v>
      </c>
      <c r="AF32" t="str">
        <f t="shared" si="4"/>
        <v>***</v>
      </c>
    </row>
    <row r="33" spans="1:32" x14ac:dyDescent="0.25">
      <c r="A33" t="s">
        <v>299</v>
      </c>
      <c r="B33">
        <v>-0.106661711875814</v>
      </c>
      <c r="C33">
        <v>9.8482584297106504E-2</v>
      </c>
      <c r="D33">
        <v>-1.08305151247892</v>
      </c>
      <c r="E33">
        <v>0.33840325010896</v>
      </c>
      <c r="F33">
        <v>-0.13254887725048001</v>
      </c>
      <c r="G33">
        <v>8.0412926540409893E-2</v>
      </c>
      <c r="H33">
        <v>-1.64835285759523</v>
      </c>
      <c r="I33">
        <v>0.17379538857594501</v>
      </c>
      <c r="J33">
        <v>-0.138340846465176</v>
      </c>
      <c r="K33">
        <v>8.0163207345750498E-2</v>
      </c>
      <c r="L33">
        <v>-1.72573991293164</v>
      </c>
      <c r="M33">
        <v>0.15867015963971001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4"/>
        <v>***</v>
      </c>
    </row>
    <row r="34" spans="1:32" x14ac:dyDescent="0.25">
      <c r="A34" t="s">
        <v>303</v>
      </c>
      <c r="B34">
        <v>-5.2316909890315198E-2</v>
      </c>
      <c r="C34">
        <v>3.7830356809826798E-2</v>
      </c>
      <c r="D34">
        <v>-1.3829346139480601</v>
      </c>
      <c r="E34">
        <v>0.252689832937814</v>
      </c>
      <c r="F34">
        <v>-2.6766467017366902E-2</v>
      </c>
      <c r="G34">
        <v>3.6289473969883197E-2</v>
      </c>
      <c r="H34">
        <v>-0.73758211649969296</v>
      </c>
      <c r="I34">
        <v>0.50998531310750095</v>
      </c>
      <c r="J34">
        <v>-5.7441246368825298E-2</v>
      </c>
      <c r="K34">
        <v>5.3452985427299801E-2</v>
      </c>
      <c r="L34">
        <v>-1.07461250124092</v>
      </c>
      <c r="M34">
        <v>0.35552397876149999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4"/>
        <v>***</v>
      </c>
    </row>
    <row r="35" spans="1:32" x14ac:dyDescent="0.25">
      <c r="A35" t="s">
        <v>306</v>
      </c>
      <c r="B35">
        <v>-4.7144257349271197E-2</v>
      </c>
      <c r="C35">
        <v>4.4248152817301101E-2</v>
      </c>
      <c r="D35">
        <v>-1.06545142220802</v>
      </c>
      <c r="E35">
        <v>0.30913667030967401</v>
      </c>
      <c r="F35">
        <v>-9.2793383118980902E-2</v>
      </c>
      <c r="G35">
        <v>4.6296143633269803E-2</v>
      </c>
      <c r="H35">
        <v>-2.00434368473613</v>
      </c>
      <c r="I35">
        <v>7.0955574337532995E-2</v>
      </c>
      <c r="J35">
        <v>-8.1787583086258497E-2</v>
      </c>
      <c r="K35">
        <v>3.9944903019420101E-2</v>
      </c>
      <c r="L35">
        <v>-2.0475098674415499</v>
      </c>
      <c r="M35">
        <v>6.6347774653182603E-2</v>
      </c>
      <c r="AA35" t="str">
        <f t="shared" si="0"/>
        <v/>
      </c>
      <c r="AB35" t="str">
        <f t="shared" si="1"/>
        <v>^</v>
      </c>
      <c r="AC35" t="str">
        <f t="shared" si="2"/>
        <v>^</v>
      </c>
      <c r="AD35" t="str">
        <f t="shared" si="3"/>
        <v>***</v>
      </c>
      <c r="AE35" t="str">
        <f t="shared" si="4"/>
        <v>***</v>
      </c>
      <c r="AF35" t="str">
        <f t="shared" si="4"/>
        <v>***</v>
      </c>
    </row>
    <row r="36" spans="1:32" x14ac:dyDescent="0.25">
      <c r="A36" t="s">
        <v>309</v>
      </c>
      <c r="B36">
        <v>6.0803030033017798E-2</v>
      </c>
      <c r="C36">
        <v>0.106183715103997</v>
      </c>
      <c r="D36">
        <v>0.57262104620719601</v>
      </c>
      <c r="E36">
        <v>0.58678539510054195</v>
      </c>
      <c r="F36">
        <v>-3.0378807867121899E-3</v>
      </c>
      <c r="G36">
        <v>0.10894809962621101</v>
      </c>
      <c r="H36">
        <v>-2.7883742783351199E-2</v>
      </c>
      <c r="I36">
        <v>0.97862491223064496</v>
      </c>
      <c r="J36">
        <v>3.31234203792104E-2</v>
      </c>
      <c r="K36">
        <v>0.11660692414490299</v>
      </c>
      <c r="L36">
        <v>0.28406049316633403</v>
      </c>
      <c r="M36">
        <v>0.78557680940235697</v>
      </c>
      <c r="AA36" t="str">
        <f t="shared" si="0"/>
        <v/>
      </c>
      <c r="AB36" t="str">
        <f t="shared" si="1"/>
        <v/>
      </c>
      <c r="AC36" t="str">
        <f t="shared" si="2"/>
        <v/>
      </c>
      <c r="AD36" t="str">
        <f t="shared" si="3"/>
        <v>***</v>
      </c>
      <c r="AE36" t="str">
        <f t="shared" si="4"/>
        <v>***</v>
      </c>
      <c r="AF36" t="str">
        <f t="shared" si="4"/>
        <v>***</v>
      </c>
    </row>
    <row r="37" spans="1:32" x14ac:dyDescent="0.25">
      <c r="A37" t="s">
        <v>312</v>
      </c>
      <c r="B37">
        <v>7.6821223613641404E-3</v>
      </c>
      <c r="C37">
        <v>7.6848066110250302E-2</v>
      </c>
      <c r="D37">
        <v>9.9965070693424599E-2</v>
      </c>
      <c r="E37">
        <v>0.92359769490384003</v>
      </c>
      <c r="F37">
        <v>2.8168306636077299E-2</v>
      </c>
      <c r="G37">
        <v>6.4307043638440906E-2</v>
      </c>
      <c r="H37">
        <v>0.43802832539543302</v>
      </c>
      <c r="I37">
        <v>0.67653268672943101</v>
      </c>
      <c r="J37">
        <v>-6.9831369557963999E-2</v>
      </c>
      <c r="K37">
        <v>8.7598251068475394E-2</v>
      </c>
      <c r="L37">
        <v>-0.79717766857442196</v>
      </c>
      <c r="M37">
        <v>0.461054602659624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4"/>
        <v>***</v>
      </c>
    </row>
    <row r="38" spans="1:32" x14ac:dyDescent="0.25">
      <c r="A38" t="s">
        <v>315</v>
      </c>
      <c r="B38">
        <v>-2.93056495534714E-3</v>
      </c>
      <c r="C38">
        <v>6.9060840016531594E-2</v>
      </c>
      <c r="D38">
        <v>-4.2434539670320098E-2</v>
      </c>
      <c r="E38">
        <v>0.97135604549862098</v>
      </c>
      <c r="F38">
        <v>0.29372973061686503</v>
      </c>
      <c r="G38">
        <v>9.52432899565233E-2</v>
      </c>
      <c r="H38">
        <v>3.0839939564345902</v>
      </c>
      <c r="I38">
        <v>0.145407147321203</v>
      </c>
      <c r="J38">
        <v>0.243481718529001</v>
      </c>
      <c r="K38">
        <v>8.3292789389712907E-2</v>
      </c>
      <c r="L38">
        <v>2.92320284040184</v>
      </c>
      <c r="M38">
        <v>0.15577493773912601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4"/>
        <v>***</v>
      </c>
    </row>
    <row r="39" spans="1:32" x14ac:dyDescent="0.25">
      <c r="A39" t="s">
        <v>167</v>
      </c>
      <c r="B39">
        <v>0.24057067511536501</v>
      </c>
      <c r="C39">
        <v>0.121555360273259</v>
      </c>
      <c r="D39">
        <v>1.97910379743483</v>
      </c>
      <c r="E39">
        <v>8.0713767297511202E-2</v>
      </c>
      <c r="F39">
        <v>0.207390412050142</v>
      </c>
      <c r="G39">
        <v>8.9505784465820998E-2</v>
      </c>
      <c r="H39">
        <v>2.3170615540422101</v>
      </c>
      <c r="I39">
        <v>4.7273834766608201E-2</v>
      </c>
      <c r="J39">
        <v>0.21502823249668099</v>
      </c>
      <c r="K39">
        <v>7.8331164699539504E-2</v>
      </c>
      <c r="L39">
        <v>2.74511726362655</v>
      </c>
      <c r="M39">
        <v>2.3872828502771101E-2</v>
      </c>
      <c r="AA39" t="str">
        <f t="shared" si="0"/>
        <v>^</v>
      </c>
      <c r="AB39" t="str">
        <f t="shared" si="1"/>
        <v>*</v>
      </c>
      <c r="AC39" t="str">
        <f t="shared" si="2"/>
        <v>*</v>
      </c>
      <c r="AD39" t="str">
        <f t="shared" si="3"/>
        <v>***</v>
      </c>
      <c r="AE39" t="str">
        <f t="shared" si="4"/>
        <v>***</v>
      </c>
      <c r="AF39" t="str">
        <f t="shared" si="4"/>
        <v>***</v>
      </c>
    </row>
    <row r="40" spans="1:32" x14ac:dyDescent="0.25">
      <c r="A40" t="s">
        <v>168</v>
      </c>
      <c r="B40">
        <v>0.368067601925884</v>
      </c>
      <c r="C40">
        <v>0.124796507563863</v>
      </c>
      <c r="D40">
        <v>2.9493421659859398</v>
      </c>
      <c r="E40">
        <v>1.54683231441989E-2</v>
      </c>
      <c r="F40">
        <v>0.343094043225043</v>
      </c>
      <c r="G40">
        <v>9.3096348363007606E-2</v>
      </c>
      <c r="H40">
        <v>3.6853652077439998</v>
      </c>
      <c r="I40">
        <v>4.7192050689403298E-3</v>
      </c>
      <c r="J40">
        <v>0.328853479872313</v>
      </c>
      <c r="K40">
        <v>8.0780951000603493E-2</v>
      </c>
      <c r="L40">
        <v>4.0709285518296996</v>
      </c>
      <c r="M40">
        <v>2.6128034557973E-3</v>
      </c>
      <c r="AA40" t="str">
        <f t="shared" si="0"/>
        <v>*</v>
      </c>
      <c r="AB40" t="str">
        <f t="shared" si="1"/>
        <v>**</v>
      </c>
      <c r="AC40" t="str">
        <f t="shared" si="2"/>
        <v>**</v>
      </c>
      <c r="AD40" t="str">
        <f t="shared" si="3"/>
        <v>***</v>
      </c>
      <c r="AE40" t="str">
        <f t="shared" si="4"/>
        <v>***</v>
      </c>
      <c r="AF40" t="str">
        <f t="shared" si="4"/>
        <v>***</v>
      </c>
    </row>
    <row r="41" spans="1:32" x14ac:dyDescent="0.25">
      <c r="A41" t="s">
        <v>169</v>
      </c>
      <c r="B41">
        <v>0.36677607862606398</v>
      </c>
      <c r="C41">
        <v>0.12390994282122</v>
      </c>
      <c r="D41">
        <v>2.9600213693525599</v>
      </c>
      <c r="E41">
        <v>1.4283198992283801E-2</v>
      </c>
      <c r="F41">
        <v>0.34148264751080698</v>
      </c>
      <c r="G41">
        <v>9.1700869001653196E-2</v>
      </c>
      <c r="H41">
        <v>3.72387580650572</v>
      </c>
      <c r="I41">
        <v>3.9965018116506603E-3</v>
      </c>
      <c r="J41">
        <v>0.32902368438333501</v>
      </c>
      <c r="K41">
        <v>8.2791304973986998E-2</v>
      </c>
      <c r="L41">
        <v>3.9741333282125901</v>
      </c>
      <c r="M41">
        <v>2.6920409618101E-3</v>
      </c>
      <c r="AA41" t="str">
        <f t="shared" si="0"/>
        <v>*</v>
      </c>
      <c r="AB41" t="str">
        <f t="shared" si="1"/>
        <v>**</v>
      </c>
      <c r="AC41" t="str">
        <f t="shared" si="2"/>
        <v>**</v>
      </c>
      <c r="AD41" t="str">
        <f t="shared" si="3"/>
        <v>***</v>
      </c>
      <c r="AE41" t="str">
        <f t="shared" si="4"/>
        <v>***</v>
      </c>
      <c r="AF41" t="str">
        <f t="shared" si="4"/>
        <v>***</v>
      </c>
    </row>
    <row r="42" spans="1:32" x14ac:dyDescent="0.25">
      <c r="A42" t="s">
        <v>170</v>
      </c>
      <c r="B42">
        <v>0.39168125543163101</v>
      </c>
      <c r="C42">
        <v>0.123657655356416</v>
      </c>
      <c r="D42">
        <v>3.1674646774006399</v>
      </c>
      <c r="E42">
        <v>1.0309789468435301E-2</v>
      </c>
      <c r="F42">
        <v>0.36967852855362798</v>
      </c>
      <c r="G42">
        <v>9.2985588767787106E-2</v>
      </c>
      <c r="H42">
        <v>3.9756540067389001</v>
      </c>
      <c r="I42">
        <v>2.78330478486505E-3</v>
      </c>
      <c r="J42">
        <v>0.35151880132438501</v>
      </c>
      <c r="K42">
        <v>8.1789341131401294E-2</v>
      </c>
      <c r="L42">
        <v>4.2978558875983799</v>
      </c>
      <c r="M42">
        <v>1.71298182907022E-3</v>
      </c>
      <c r="AA42" t="str">
        <f t="shared" si="0"/>
        <v>*</v>
      </c>
      <c r="AB42" t="str">
        <f t="shared" si="1"/>
        <v>**</v>
      </c>
      <c r="AC42" t="str">
        <f t="shared" si="2"/>
        <v>**</v>
      </c>
      <c r="AD42" t="str">
        <f t="shared" si="3"/>
        <v>***</v>
      </c>
      <c r="AE42" t="str">
        <f t="shared" si="4"/>
        <v>***</v>
      </c>
      <c r="AF42" t="str">
        <f t="shared" si="4"/>
        <v>***</v>
      </c>
    </row>
    <row r="43" spans="1:32" x14ac:dyDescent="0.25">
      <c r="A43" t="s">
        <v>171</v>
      </c>
      <c r="B43">
        <v>0.388946749272023</v>
      </c>
      <c r="C43">
        <v>0.122748764634418</v>
      </c>
      <c r="D43">
        <v>3.1686408448216898</v>
      </c>
      <c r="E43">
        <v>9.4583725485946294E-3</v>
      </c>
      <c r="F43">
        <v>0.36414519943505402</v>
      </c>
      <c r="G43">
        <v>9.1349774399328898E-2</v>
      </c>
      <c r="H43">
        <v>3.9862736589060401</v>
      </c>
      <c r="I43">
        <v>2.3737513426539902E-3</v>
      </c>
      <c r="J43">
        <v>0.34473532502274301</v>
      </c>
      <c r="K43">
        <v>8.1836853992175301E-2</v>
      </c>
      <c r="L43">
        <v>4.2124703994083701</v>
      </c>
      <c r="M43">
        <v>1.6730097801885501E-3</v>
      </c>
      <c r="AA43" t="str">
        <f t="shared" si="0"/>
        <v>**</v>
      </c>
      <c r="AB43" t="str">
        <f t="shared" si="1"/>
        <v>**</v>
      </c>
      <c r="AC43" t="str">
        <f t="shared" si="2"/>
        <v>**</v>
      </c>
      <c r="AD43" t="str">
        <f t="shared" si="3"/>
        <v>***</v>
      </c>
      <c r="AE43" t="str">
        <f t="shared" si="4"/>
        <v>***</v>
      </c>
      <c r="AF43" t="str">
        <f t="shared" si="4"/>
        <v>***</v>
      </c>
    </row>
    <row r="44" spans="1:32" x14ac:dyDescent="0.25">
      <c r="A44" t="s">
        <v>50</v>
      </c>
      <c r="B44">
        <v>2.5119314972803599E-4</v>
      </c>
      <c r="C44">
        <v>1.4202617160359701E-4</v>
      </c>
      <c r="D44">
        <v>1.76863987032707</v>
      </c>
      <c r="E44">
        <v>0.131887904019653</v>
      </c>
      <c r="F44">
        <v>3.8191246973992598E-4</v>
      </c>
      <c r="G44">
        <v>1.31495151243881E-4</v>
      </c>
      <c r="H44">
        <v>2.9043844288341898</v>
      </c>
      <c r="I44">
        <v>3.1296509619750501E-2</v>
      </c>
      <c r="J44">
        <v>2.1576354815558001E-4</v>
      </c>
      <c r="K44">
        <v>2.7724752654081599E-4</v>
      </c>
      <c r="L44">
        <v>0.77823434837322503</v>
      </c>
      <c r="M44">
        <v>0.47049139130009598</v>
      </c>
      <c r="AA44" t="str">
        <f t="shared" si="0"/>
        <v/>
      </c>
      <c r="AB44" t="str">
        <f t="shared" si="1"/>
        <v>*</v>
      </c>
      <c r="AC44" t="str">
        <f t="shared" si="2"/>
        <v/>
      </c>
      <c r="AD44" t="str">
        <f t="shared" si="3"/>
        <v>***</v>
      </c>
      <c r="AE44" t="str">
        <f t="shared" si="4"/>
        <v>***</v>
      </c>
      <c r="AF44" t="str">
        <f t="shared" si="4"/>
        <v>***</v>
      </c>
    </row>
    <row r="45" spans="1:32" x14ac:dyDescent="0.25">
      <c r="A45" t="s">
        <v>52</v>
      </c>
      <c r="B45">
        <v>-7.0929779888773701E-3</v>
      </c>
      <c r="C45">
        <v>6.3941090636493499E-3</v>
      </c>
      <c r="D45">
        <v>-1.10929887467843</v>
      </c>
      <c r="E45">
        <v>0.28461526335181397</v>
      </c>
      <c r="F45">
        <v>-8.3383025193833199E-3</v>
      </c>
      <c r="G45">
        <v>6.7997150730780996E-3</v>
      </c>
      <c r="H45">
        <v>-1.2262723407921701</v>
      </c>
      <c r="I45">
        <v>0.23882622527</v>
      </c>
      <c r="J45">
        <v>-1.98384640704839E-2</v>
      </c>
      <c r="K45">
        <v>1.0375943738229899E-2</v>
      </c>
      <c r="L45">
        <v>-1.9119671974887</v>
      </c>
      <c r="M45">
        <v>7.4932706841889601E-2</v>
      </c>
      <c r="AA45" t="str">
        <f t="shared" si="0"/>
        <v/>
      </c>
      <c r="AB45" t="str">
        <f t="shared" si="1"/>
        <v/>
      </c>
      <c r="AC45" t="str">
        <f t="shared" si="2"/>
        <v>^</v>
      </c>
      <c r="AD45" t="str">
        <f t="shared" si="3"/>
        <v>***</v>
      </c>
      <c r="AE45" t="str">
        <f t="shared" si="4"/>
        <v>***</v>
      </c>
      <c r="AF45" t="str">
        <f t="shared" si="4"/>
        <v>***</v>
      </c>
    </row>
    <row r="46" spans="1:32" x14ac:dyDescent="0.25">
      <c r="A46" t="s">
        <v>51</v>
      </c>
      <c r="B46">
        <v>3.3371436787841698E-3</v>
      </c>
      <c r="C46">
        <v>2.1668680740046801E-2</v>
      </c>
      <c r="D46">
        <v>0.15400769981426099</v>
      </c>
      <c r="E46">
        <v>0.88101946345798998</v>
      </c>
      <c r="F46">
        <v>7.8464295712904093E-3</v>
      </c>
      <c r="G46">
        <v>2.34161279655992E-2</v>
      </c>
      <c r="H46">
        <v>0.33508655157751299</v>
      </c>
      <c r="I46">
        <v>0.74530367408755405</v>
      </c>
      <c r="J46">
        <v>2.3024204175541099E-2</v>
      </c>
      <c r="K46">
        <v>2.5777661558617999E-2</v>
      </c>
      <c r="L46">
        <v>0.89318436131936996</v>
      </c>
      <c r="M46">
        <v>0.39514242202750699</v>
      </c>
      <c r="AA46" t="str">
        <f t="shared" si="0"/>
        <v/>
      </c>
      <c r="AB46" t="str">
        <f t="shared" si="1"/>
        <v/>
      </c>
      <c r="AC46" t="str">
        <f t="shared" si="2"/>
        <v/>
      </c>
      <c r="AD46" t="str">
        <f t="shared" si="3"/>
        <v>***</v>
      </c>
      <c r="AE46" t="str">
        <f t="shared" si="4"/>
        <v>***</v>
      </c>
      <c r="AF46" t="str">
        <f t="shared" si="4"/>
        <v>***</v>
      </c>
    </row>
    <row r="47" spans="1:32" x14ac:dyDescent="0.25">
      <c r="A47" t="s">
        <v>165</v>
      </c>
      <c r="B47">
        <v>1.0707734092426601E-3</v>
      </c>
      <c r="C47">
        <v>8.8607568235240693E-3</v>
      </c>
      <c r="D47">
        <v>0.120844464030421</v>
      </c>
      <c r="E47">
        <v>0.90657504986588999</v>
      </c>
      <c r="F47">
        <v>-2.7441495970097598E-4</v>
      </c>
      <c r="G47">
        <v>1.0662447967606001E-2</v>
      </c>
      <c r="H47">
        <v>-2.5736581368057999E-2</v>
      </c>
      <c r="I47">
        <v>0.98005389015745403</v>
      </c>
      <c r="AA47" t="str">
        <f t="shared" si="0"/>
        <v/>
      </c>
      <c r="AB47" t="str">
        <f t="shared" si="1"/>
        <v/>
      </c>
      <c r="AC47" t="str">
        <f t="shared" si="2"/>
        <v>***</v>
      </c>
      <c r="AD47" t="str">
        <f t="shared" si="3"/>
        <v>***</v>
      </c>
      <c r="AE47" t="str">
        <f t="shared" si="4"/>
        <v>***</v>
      </c>
      <c r="AF47" t="str">
        <f t="shared" si="4"/>
        <v>***</v>
      </c>
    </row>
    <row r="48" spans="1:32" x14ac:dyDescent="0.25">
      <c r="A48" t="s">
        <v>39</v>
      </c>
      <c r="B48">
        <v>-5.8452740816524303E-2</v>
      </c>
      <c r="C48">
        <v>2.9332707152337899E-2</v>
      </c>
      <c r="D48">
        <v>-1.9927496126747899</v>
      </c>
      <c r="E48">
        <v>6.7769129374880499E-2</v>
      </c>
      <c r="F48">
        <v>-8.4901799977144601E-2</v>
      </c>
      <c r="G48">
        <v>3.7472219032560997E-2</v>
      </c>
      <c r="H48">
        <v>-2.2657265080397302</v>
      </c>
      <c r="I48">
        <v>4.1104361974273702E-2</v>
      </c>
      <c r="AA48" t="str">
        <f t="shared" si="0"/>
        <v>^</v>
      </c>
      <c r="AB48" t="str">
        <f t="shared" si="1"/>
        <v>*</v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4"/>
        <v>***</v>
      </c>
    </row>
    <row r="49" spans="1:32" x14ac:dyDescent="0.25">
      <c r="A49" t="s">
        <v>40</v>
      </c>
      <c r="B49">
        <v>-1.7335821898141199E-3</v>
      </c>
      <c r="C49">
        <v>7.9572724442519907E-3</v>
      </c>
      <c r="D49">
        <v>-0.21786135914780499</v>
      </c>
      <c r="E49">
        <v>0.83194904399563097</v>
      </c>
      <c r="F49">
        <v>1.0728261601763E-3</v>
      </c>
      <c r="G49">
        <v>1.02450732688214E-2</v>
      </c>
      <c r="H49">
        <v>0.10471629943742899</v>
      </c>
      <c r="I49">
        <v>0.91901396429127802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4"/>
        <v>***</v>
      </c>
    </row>
    <row r="50" spans="1:32" x14ac:dyDescent="0.25">
      <c r="A50" t="s">
        <v>41</v>
      </c>
      <c r="B50">
        <v>-4.8175305758297602E-3</v>
      </c>
      <c r="C50">
        <v>7.0292800831597297E-3</v>
      </c>
      <c r="D50">
        <v>-0.68535191638917203</v>
      </c>
      <c r="E50">
        <v>0.50565442647193204</v>
      </c>
      <c r="F50">
        <v>-7.29065734894327E-3</v>
      </c>
      <c r="G50">
        <v>9.8594191309130507E-3</v>
      </c>
      <c r="H50">
        <v>-0.73946114392117401</v>
      </c>
      <c r="I50">
        <v>0.47444580092046001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4"/>
        <v>***</v>
      </c>
    </row>
    <row r="51" spans="1:32" x14ac:dyDescent="0.25">
      <c r="A51" t="s">
        <v>174</v>
      </c>
      <c r="B51">
        <v>4.3634540254352703E-3</v>
      </c>
      <c r="C51">
        <v>9.7438674794975699E-3</v>
      </c>
      <c r="D51">
        <v>0.447815411551581</v>
      </c>
      <c r="E51">
        <v>0.71252192550385096</v>
      </c>
      <c r="F51">
        <v>7.5229980181684003E-3</v>
      </c>
      <c r="G51">
        <v>1.48626263422586E-2</v>
      </c>
      <c r="H51">
        <v>0.50616881868168895</v>
      </c>
      <c r="I51">
        <v>0.67898857858348605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4"/>
        <v>***</v>
      </c>
    </row>
    <row r="52" spans="1:32" x14ac:dyDescent="0.25">
      <c r="A52" t="s">
        <v>175</v>
      </c>
      <c r="B52">
        <v>-4.4963130215996804E-3</v>
      </c>
      <c r="C52">
        <v>1.032190806083E-2</v>
      </c>
      <c r="D52">
        <v>-0.43560870675282098</v>
      </c>
      <c r="E52">
        <v>0.67106941961083899</v>
      </c>
      <c r="F52">
        <v>-1.04941937238938E-3</v>
      </c>
      <c r="G52">
        <v>1.4254665462650799E-2</v>
      </c>
      <c r="H52">
        <v>-7.3619361684706494E-2</v>
      </c>
      <c r="I52">
        <v>0.94255074010956297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4"/>
        <v>***</v>
      </c>
    </row>
    <row r="53" spans="1:32" x14ac:dyDescent="0.25">
      <c r="A53" t="s">
        <v>176</v>
      </c>
      <c r="B53">
        <v>1.7002765277504502E-2</v>
      </c>
      <c r="C53">
        <v>7.60828071295568E-3</v>
      </c>
      <c r="D53">
        <v>2.2347710237020402</v>
      </c>
      <c r="E53">
        <v>4.31699654319204E-2</v>
      </c>
      <c r="F53">
        <v>1.65908110618052E-2</v>
      </c>
      <c r="G53">
        <v>1.0962398703728801E-2</v>
      </c>
      <c r="H53">
        <v>1.51342890458471</v>
      </c>
      <c r="I53">
        <v>0.153359740442124</v>
      </c>
      <c r="AA53" t="str">
        <f t="shared" si="0"/>
        <v>*</v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4"/>
        <v>***</v>
      </c>
    </row>
    <row r="54" spans="1:32" x14ac:dyDescent="0.25">
      <c r="A54" t="s">
        <v>53</v>
      </c>
      <c r="B54">
        <v>2.5103582854998298E-6</v>
      </c>
      <c r="C54">
        <v>5.8311927792112698E-6</v>
      </c>
      <c r="D54">
        <v>0.43050510942623699</v>
      </c>
      <c r="E54">
        <v>0.67585423322802796</v>
      </c>
      <c r="F54">
        <v>5.5398500322097001E-6</v>
      </c>
      <c r="G54">
        <v>7.4137043081835197E-6</v>
      </c>
      <c r="H54">
        <v>0.74724453551439896</v>
      </c>
      <c r="I54">
        <v>0.47580354847297202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4"/>
        <v>***</v>
      </c>
    </row>
    <row r="55" spans="1:32" x14ac:dyDescent="0.25">
      <c r="A55" t="s">
        <v>54</v>
      </c>
      <c r="B55">
        <v>1.20498814562843E-5</v>
      </c>
      <c r="C55">
        <v>2.8270849284484501E-6</v>
      </c>
      <c r="D55">
        <v>4.2622990682128101</v>
      </c>
      <c r="E55">
        <v>8.53593650033645E-4</v>
      </c>
      <c r="F55">
        <v>1.56188422503557E-5</v>
      </c>
      <c r="G55">
        <v>3.7633460562082801E-6</v>
      </c>
      <c r="H55">
        <v>4.1502540603699796</v>
      </c>
      <c r="I55">
        <v>1.3352036735608101E-3</v>
      </c>
      <c r="AA55" t="str">
        <f t="shared" si="0"/>
        <v>***</v>
      </c>
      <c r="AB55" t="str">
        <f t="shared" si="1"/>
        <v>**</v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4"/>
        <v>***</v>
      </c>
    </row>
    <row r="56" spans="1:32" x14ac:dyDescent="0.25">
      <c r="A56" t="s">
        <v>43</v>
      </c>
      <c r="B56">
        <v>-0.37254951510380202</v>
      </c>
      <c r="C56">
        <v>0.26800522380053599</v>
      </c>
      <c r="D56">
        <v>-1.3900830357734899</v>
      </c>
      <c r="E56">
        <v>0.21324775866777501</v>
      </c>
      <c r="AA56" t="str">
        <f t="shared" si="0"/>
        <v/>
      </c>
      <c r="AB56" t="str">
        <f t="shared" si="1"/>
        <v>***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4"/>
        <v>***</v>
      </c>
    </row>
    <row r="57" spans="1:32" x14ac:dyDescent="0.25">
      <c r="A57" t="s">
        <v>44</v>
      </c>
      <c r="B57">
        <v>-0.24453103895224801</v>
      </c>
      <c r="C57">
        <v>6.3765461076354502E-2</v>
      </c>
      <c r="D57">
        <v>-3.8348509494731</v>
      </c>
      <c r="E57">
        <v>2.2395313226789E-3</v>
      </c>
      <c r="AA57" t="str">
        <f t="shared" si="0"/>
        <v>**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4"/>
        <v>***</v>
      </c>
    </row>
    <row r="58" spans="1:32" x14ac:dyDescent="0.25">
      <c r="A58" t="s">
        <v>45</v>
      </c>
      <c r="B58">
        <v>-0.62115966879981399</v>
      </c>
      <c r="C58">
        <v>0.13409589061586699</v>
      </c>
      <c r="D58">
        <v>-4.6322051029826001</v>
      </c>
      <c r="E58">
        <v>4.4250978154107502E-4</v>
      </c>
      <c r="AA58" t="str">
        <f t="shared" si="0"/>
        <v>***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4"/>
        <v>***</v>
      </c>
    </row>
    <row r="59" spans="1:32" x14ac:dyDescent="0.25">
      <c r="A59" t="s">
        <v>48</v>
      </c>
      <c r="B59">
        <v>0.16324884153147301</v>
      </c>
      <c r="C59">
        <v>3.9330605584900903E-2</v>
      </c>
      <c r="D59">
        <v>4.1506821241050202</v>
      </c>
      <c r="E59">
        <v>8.7443220525716496E-4</v>
      </c>
      <c r="AA59" t="str">
        <f t="shared" si="0"/>
        <v>***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4"/>
        <v>***</v>
      </c>
    </row>
    <row r="60" spans="1:32" x14ac:dyDescent="0.25">
      <c r="A60" t="s">
        <v>46</v>
      </c>
      <c r="B60">
        <v>-0.70910853352788805</v>
      </c>
      <c r="C60">
        <v>0.107430205905303</v>
      </c>
      <c r="D60">
        <v>-6.6006439022647498</v>
      </c>
      <c r="E60">
        <v>1.51631795899228E-5</v>
      </c>
      <c r="AA60" t="str">
        <f t="shared" si="0"/>
        <v>***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4"/>
        <v>***</v>
      </c>
    </row>
  </sheetData>
  <mergeCells count="1">
    <mergeCell ref="AA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Sheet1</vt:lpstr>
      <vt:lpstr>Sheet3</vt:lpstr>
      <vt:lpstr>Sheet9</vt:lpstr>
      <vt:lpstr>Table One</vt:lpstr>
      <vt:lpstr>Sheet2</vt:lpstr>
      <vt:lpstr>Table Two</vt:lpstr>
      <vt:lpstr>Sheet5</vt:lpstr>
      <vt:lpstr>Table Two (2)</vt:lpstr>
      <vt:lpstr>Sheet7</vt:lpstr>
      <vt:lpstr>Table Two (3)</vt:lpstr>
      <vt:lpstr>Sheet10</vt:lpstr>
      <vt:lpstr>Table Two (4)</vt:lpstr>
      <vt:lpstr>'Table One'!Print_Area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and Cayce Groves</cp:lastModifiedBy>
  <cp:lastPrinted>2023-07-11T16:13:57Z</cp:lastPrinted>
  <dcterms:created xsi:type="dcterms:W3CDTF">2023-06-29T19:59:47Z</dcterms:created>
  <dcterms:modified xsi:type="dcterms:W3CDTF">2023-07-12T01:19:21Z</dcterms:modified>
</cp:coreProperties>
</file>