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BB632C8A-2E50-41D5-AD23-B9ABB213FA65}" xr6:coauthVersionLast="47" xr6:coauthVersionMax="47" xr10:uidLastSave="{00000000-0000-0000-0000-000000000000}"/>
  <bookViews>
    <workbookView xWindow="-103" yWindow="-103" windowWidth="23657"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1" l="1"/>
  <c r="E29" i="11"/>
  <c r="F26" i="11"/>
  <c r="E26" i="11"/>
  <c r="F27" i="11"/>
  <c r="E27" i="11"/>
  <c r="F28" i="11"/>
  <c r="E28" i="11"/>
  <c r="F24" i="11"/>
  <c r="E24" i="11"/>
  <c r="E25" i="11"/>
  <c r="F25" i="11"/>
  <c r="E19" i="11"/>
  <c r="F19" i="11"/>
  <c r="F18" i="11"/>
  <c r="F23" i="11"/>
  <c r="F22" i="11"/>
  <c r="F21" i="11"/>
  <c r="E23" i="11"/>
  <c r="E22" i="11"/>
  <c r="E21" i="11"/>
  <c r="E18" i="11"/>
  <c r="E20" i="11"/>
  <c r="F20" i="11" s="1"/>
  <c r="E17" i="11"/>
  <c r="F17" i="11" s="1"/>
  <c r="E16" i="11"/>
  <c r="F16" i="11" s="1"/>
  <c r="E14" i="11"/>
  <c r="F14" i="11" s="1"/>
  <c r="E13" i="11"/>
  <c r="F13" i="11" s="1"/>
  <c r="E12" i="11"/>
  <c r="F12" i="11" s="1"/>
  <c r="E10" i="11"/>
  <c r="F10" i="11" s="1"/>
  <c r="E11" i="11"/>
  <c r="F11" i="11" s="1"/>
  <c r="E15" i="11"/>
  <c r="F15" i="11" s="1"/>
  <c r="E9" i="11"/>
  <c r="F9" i="11" s="1"/>
  <c r="H7" i="11"/>
  <c r="I5" i="11" l="1"/>
  <c r="H59" i="11"/>
  <c r="H58" i="11"/>
  <c r="H57" i="11"/>
  <c r="H56" i="11"/>
  <c r="H55" i="11"/>
  <c r="H54" i="11"/>
  <c r="H52" i="11"/>
  <c r="H46" i="11"/>
  <c r="H40" i="11"/>
  <c r="H8" i="11"/>
  <c r="I6" i="11" l="1"/>
  <c r="H53" i="11" l="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9" i="11"/>
  <c r="H48" i="11" l="1"/>
  <c r="H10" i="11"/>
  <c r="H47" i="11"/>
  <c r="H11" i="11" l="1"/>
  <c r="H49" i="11" l="1"/>
  <c r="H51" i="11"/>
  <c r="H14" i="11"/>
  <c r="H50" i="11"/>
  <c r="H41" i="11"/>
  <c r="H12" i="11" l="1"/>
  <c r="H43" i="11" l="1"/>
  <c r="H42" i="11"/>
  <c r="H44" i="11" l="1"/>
  <c r="H45" i="11" l="1"/>
</calcChain>
</file>

<file path=xl/sharedStrings.xml><?xml version="1.0" encoding="utf-8"?>
<sst xmlns="http://schemas.openxmlformats.org/spreadsheetml/2006/main" count="107" uniqueCount="70">
  <si>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</si>
  <si>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</si>
  <si>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</si>
  <si>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</si>
  <si>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</si>
  <si>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</si>
  <si>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</si>
  <si>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</si>
  <si>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</si>
  <si>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</si>
  <si>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</si>
  <si>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</si>
  <si>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</si>
  <si>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</si>
  <si>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</si>
  <si>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</si>
  <si>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</si>
  <si>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</si>
  <si>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</si>
  <si>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</si>
  <si>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</si>
  <si>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</si>
  <si>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</si>
  <si>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</si>
  <si>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</si>
  <si>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</si>
  <si>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</si>
  <si>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</si>
  <si>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1 Title</t>
  </si>
  <si>
    <t>Milestone 2 Title</t>
  </si>
  <si>
    <t>Milestone 3 Title</t>
  </si>
  <si>
    <t>Milestone 4 Title</t>
  </si>
  <si>
    <t>Figma Customer mockup</t>
  </si>
  <si>
    <t>Riley</t>
  </si>
  <si>
    <t>Figma Restaurant mockup</t>
  </si>
  <si>
    <t>Create shopping cart view</t>
  </si>
  <si>
    <t>Add ESLint and Prettier</t>
  </si>
  <si>
    <t>Add customer discovery page</t>
  </si>
  <si>
    <t>Add login page</t>
  </si>
  <si>
    <t>Create tab bar</t>
  </si>
  <si>
    <t>Add codecov</t>
  </si>
  <si>
    <t>Set up msw to mock backend requests</t>
  </si>
  <si>
    <t>Add create customer endpoints on backend</t>
  </si>
  <si>
    <t>Jordan R</t>
  </si>
  <si>
    <t>Jordan C</t>
  </si>
  <si>
    <t>Joonsik</t>
  </si>
  <si>
    <t>Equifood</t>
  </si>
  <si>
    <t>Add map view</t>
  </si>
  <si>
    <t>Shopping cart button</t>
  </si>
  <si>
    <t>Loading screen</t>
  </si>
  <si>
    <t>Merchant page</t>
  </si>
  <si>
    <t>Orders page</t>
  </si>
  <si>
    <t>Restaurant filters</t>
  </si>
  <si>
    <t>Jordon R</t>
  </si>
  <si>
    <t>Make merchant page look nice</t>
  </si>
  <si>
    <t>Improve map page</t>
  </si>
  <si>
    <t>Account page</t>
  </si>
  <si>
    <t>Fi</t>
  </si>
  <si>
    <t>Fix action sheet on map page</t>
  </si>
  <si>
    <t>Change app to single item based</t>
  </si>
  <si>
    <t>Updated repository</t>
  </si>
  <si>
    <t>Order Confirmation page</t>
  </si>
  <si>
    <t>Start Admin portal (Basics)</t>
  </si>
  <si>
    <t>Create and add Dark mode map icons</t>
  </si>
  <si>
    <t>Add confirm order cancel pop up</t>
  </si>
  <si>
    <t>Move folders around for use between customer and merchant apps</t>
  </si>
  <si>
    <t>Make new seed data for merchants</t>
  </si>
  <si>
    <t>Clean up login page</t>
  </si>
  <si>
    <t>Add search bar for filtering Merchants</t>
  </si>
  <si>
    <t>Clean up merchant page so it looks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</si>
</sst>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2"/>
  <sheetViews>
    <sheetView showGridLines="0" tabSelected="1" showRuler="0" zoomScale="101" zoomScaleNormal="100" zoomScalePageLayoutView="70" workbookViewId="0">
      <pane ySplit="6" topLeftCell="A28" activePane="bottomLeft" state="frozen"/>
      <selection pane="bottomLeft" activeCell="C5" sqref="C5"/>
    </sheetView>
  </sheetViews>
  <sheetFormatPr defaultRowHeight="30" customHeight="1" x14ac:dyDescent="0.4"/>
  <cols>
    <col min="1" max="1" width="2.69140625" style="48" customWidth="1"/>
    <col min="2" max="2" width="57.53515625" customWidth="1"/>
    <col min="3" max="3" width="30.69140625" customWidth="1"/>
    <col min="4" max="4" width="10.69140625" customWidth="1"/>
    <col min="5" max="5" width="10.3828125" style="5" customWidth="1"/>
    <col min="6" max="6" width="10.3828125" customWidth="1"/>
    <col min="7" max="7" width="2.69140625" customWidth="1"/>
    <col min="8" max="8" width="6.15234375" hidden="1" customWidth="1"/>
    <col min="9" max="64" width="2.53515625" customWidth="1"/>
    <col min="69" max="70" width="10.3046875"/>
  </cols>
  <sheetData>
    <row r="1" spans="1:64" ht="30" customHeight="1" x14ac:dyDescent="0.75">
      <c r="A1" s="49" t="s">
        <v>18</v>
      </c>
      <c r="B1" s="52" t="s">
        <v>46</v>
      </c>
      <c r="C1" s="1"/>
      <c r="D1" s="2"/>
      <c r="E1" s="4"/>
      <c r="F1" s="47"/>
      <c r="H1" s="2"/>
      <c r="I1" s="75"/>
    </row>
    <row r="2" spans="1:64" ht="30" customHeight="1" x14ac:dyDescent="0.5">
      <c r="A2" s="48" t="s">
        <v>14</v>
      </c>
      <c r="B2" s="53"/>
      <c r="I2" s="76"/>
    </row>
    <row r="3" spans="1:64" ht="30" customHeight="1" x14ac:dyDescent="0.4">
      <c r="A3" s="48" t="s">
        <v>25</v>
      </c>
      <c r="B3" s="54"/>
      <c r="C3" s="77" t="s">
        <v>6</v>
      </c>
      <c r="D3" s="78"/>
      <c r="E3" s="82">
        <v>44844</v>
      </c>
      <c r="F3" s="82"/>
    </row>
    <row r="4" spans="1:64" ht="30" customHeight="1" x14ac:dyDescent="0.4">
      <c r="A4" s="49" t="s">
        <v>19</v>
      </c>
      <c r="C4" s="77" t="s">
        <v>12</v>
      </c>
      <c r="D4" s="78"/>
      <c r="E4" s="7">
        <v>13</v>
      </c>
      <c r="I4" s="79">
        <f>I5</f>
        <v>44928</v>
      </c>
      <c r="J4" s="80"/>
      <c r="K4" s="80"/>
      <c r="L4" s="80"/>
      <c r="M4" s="80"/>
      <c r="N4" s="80"/>
      <c r="O4" s="81"/>
      <c r="P4" s="79">
        <f>P5</f>
        <v>44935</v>
      </c>
      <c r="Q4" s="80"/>
      <c r="R4" s="80"/>
      <c r="S4" s="80"/>
      <c r="T4" s="80"/>
      <c r="U4" s="80"/>
      <c r="V4" s="81"/>
      <c r="W4" s="79">
        <f>W5</f>
        <v>44942</v>
      </c>
      <c r="X4" s="80"/>
      <c r="Y4" s="80"/>
      <c r="Z4" s="80"/>
      <c r="AA4" s="80"/>
      <c r="AB4" s="80"/>
      <c r="AC4" s="81"/>
      <c r="AD4" s="79">
        <f>AD5</f>
        <v>44949</v>
      </c>
      <c r="AE4" s="80"/>
      <c r="AF4" s="80"/>
      <c r="AG4" s="80"/>
      <c r="AH4" s="80"/>
      <c r="AI4" s="80"/>
      <c r="AJ4" s="81"/>
      <c r="AK4" s="79">
        <f>AK5</f>
        <v>44956</v>
      </c>
      <c r="AL4" s="80"/>
      <c r="AM4" s="80"/>
      <c r="AN4" s="80"/>
      <c r="AO4" s="80"/>
      <c r="AP4" s="80"/>
      <c r="AQ4" s="81"/>
      <c r="AR4" s="79">
        <f>AR5</f>
        <v>44963</v>
      </c>
      <c r="AS4" s="80"/>
      <c r="AT4" s="80"/>
      <c r="AU4" s="80"/>
      <c r="AV4" s="80"/>
      <c r="AW4" s="80"/>
      <c r="AX4" s="81"/>
      <c r="AY4" s="79">
        <f>AY5</f>
        <v>44970</v>
      </c>
      <c r="AZ4" s="80"/>
      <c r="BA4" s="80"/>
      <c r="BB4" s="80"/>
      <c r="BC4" s="80"/>
      <c r="BD4" s="80"/>
      <c r="BE4" s="81"/>
      <c r="BF4" s="79">
        <f>BF5</f>
        <v>44977</v>
      </c>
      <c r="BG4" s="80"/>
      <c r="BH4" s="80"/>
      <c r="BI4" s="80"/>
      <c r="BJ4" s="80"/>
      <c r="BK4" s="80"/>
      <c r="BL4" s="81"/>
    </row>
    <row r="5" spans="1:64" ht="15" customHeight="1" x14ac:dyDescent="0.4">
      <c r="A5" s="49" t="s">
        <v>20</v>
      </c>
      <c r="B5" s="74"/>
      <c r="C5" s="74"/>
      <c r="D5" s="74"/>
      <c r="E5" s="74"/>
      <c r="F5" s="74"/>
      <c r="G5" s="74"/>
      <c r="I5" s="11">
        <f>Project_Start-WEEKDAY(Project_Start,1)+2+7*(Display_Week-1)</f>
        <v>44928</v>
      </c>
      <c r="J5" s="10">
        <f>I5+1</f>
        <v>44929</v>
      </c>
      <c r="K5" s="10">
        <f t="shared" ref="K5:AX5" si="0">J5+1</f>
        <v>44930</v>
      </c>
      <c r="L5" s="10">
        <f t="shared" si="0"/>
        <v>44931</v>
      </c>
      <c r="M5" s="10">
        <f t="shared" si="0"/>
        <v>44932</v>
      </c>
      <c r="N5" s="10">
        <f t="shared" si="0"/>
        <v>44933</v>
      </c>
      <c r="O5" s="12">
        <f t="shared" si="0"/>
        <v>44934</v>
      </c>
      <c r="P5" s="11">
        <f>O5+1</f>
        <v>44935</v>
      </c>
      <c r="Q5" s="10">
        <f>P5+1</f>
        <v>44936</v>
      </c>
      <c r="R5" s="10">
        <f t="shared" si="0"/>
        <v>44937</v>
      </c>
      <c r="S5" s="10">
        <f t="shared" si="0"/>
        <v>44938</v>
      </c>
      <c r="T5" s="10">
        <f t="shared" si="0"/>
        <v>44939</v>
      </c>
      <c r="U5" s="10">
        <f t="shared" si="0"/>
        <v>44940</v>
      </c>
      <c r="V5" s="12">
        <f t="shared" si="0"/>
        <v>44941</v>
      </c>
      <c r="W5" s="11">
        <f>V5+1</f>
        <v>44942</v>
      </c>
      <c r="X5" s="10">
        <f>W5+1</f>
        <v>44943</v>
      </c>
      <c r="Y5" s="10">
        <f t="shared" si="0"/>
        <v>44944</v>
      </c>
      <c r="Z5" s="10">
        <f t="shared" si="0"/>
        <v>44945</v>
      </c>
      <c r="AA5" s="10">
        <f t="shared" si="0"/>
        <v>44946</v>
      </c>
      <c r="AB5" s="10">
        <f t="shared" si="0"/>
        <v>44947</v>
      </c>
      <c r="AC5" s="12">
        <f t="shared" si="0"/>
        <v>44948</v>
      </c>
      <c r="AD5" s="11">
        <f>AC5+1</f>
        <v>44949</v>
      </c>
      <c r="AE5" s="10">
        <f>AD5+1</f>
        <v>44950</v>
      </c>
      <c r="AF5" s="10">
        <f t="shared" si="0"/>
        <v>44951</v>
      </c>
      <c r="AG5" s="10">
        <f t="shared" si="0"/>
        <v>44952</v>
      </c>
      <c r="AH5" s="10">
        <f t="shared" si="0"/>
        <v>44953</v>
      </c>
      <c r="AI5" s="10">
        <f t="shared" si="0"/>
        <v>44954</v>
      </c>
      <c r="AJ5" s="12">
        <f t="shared" si="0"/>
        <v>44955</v>
      </c>
      <c r="AK5" s="11">
        <f>AJ5+1</f>
        <v>44956</v>
      </c>
      <c r="AL5" s="10">
        <f>AK5+1</f>
        <v>44957</v>
      </c>
      <c r="AM5" s="10">
        <f t="shared" si="0"/>
        <v>44958</v>
      </c>
      <c r="AN5" s="10">
        <f t="shared" si="0"/>
        <v>44959</v>
      </c>
      <c r="AO5" s="10">
        <f t="shared" si="0"/>
        <v>44960</v>
      </c>
      <c r="AP5" s="10">
        <f t="shared" si="0"/>
        <v>44961</v>
      </c>
      <c r="AQ5" s="12">
        <f t="shared" si="0"/>
        <v>44962</v>
      </c>
      <c r="AR5" s="11">
        <f>AQ5+1</f>
        <v>44963</v>
      </c>
      <c r="AS5" s="10">
        <f>AR5+1</f>
        <v>44964</v>
      </c>
      <c r="AT5" s="10">
        <f t="shared" si="0"/>
        <v>44965</v>
      </c>
      <c r="AU5" s="10">
        <f t="shared" si="0"/>
        <v>44966</v>
      </c>
      <c r="AV5" s="10">
        <f t="shared" si="0"/>
        <v>44967</v>
      </c>
      <c r="AW5" s="10">
        <f t="shared" si="0"/>
        <v>44968</v>
      </c>
      <c r="AX5" s="12">
        <f t="shared" si="0"/>
        <v>44969</v>
      </c>
      <c r="AY5" s="11">
        <f>AX5+1</f>
        <v>44970</v>
      </c>
      <c r="AZ5" s="10">
        <f>AY5+1</f>
        <v>44971</v>
      </c>
      <c r="BA5" s="10">
        <f t="shared" ref="BA5:BE5" si="1">AZ5+1</f>
        <v>44972</v>
      </c>
      <c r="BB5" s="10">
        <f t="shared" si="1"/>
        <v>44973</v>
      </c>
      <c r="BC5" s="10">
        <f t="shared" si="1"/>
        <v>44974</v>
      </c>
      <c r="BD5" s="10">
        <f t="shared" si="1"/>
        <v>44975</v>
      </c>
      <c r="BE5" s="12">
        <f t="shared" si="1"/>
        <v>44976</v>
      </c>
      <c r="BF5" s="11">
        <f>BE5+1</f>
        <v>44977</v>
      </c>
      <c r="BG5" s="10">
        <f>BF5+1</f>
        <v>44978</v>
      </c>
      <c r="BH5" s="10">
        <f t="shared" ref="BH5:BL5" si="2">BG5+1</f>
        <v>44979</v>
      </c>
      <c r="BI5" s="10">
        <f t="shared" si="2"/>
        <v>44980</v>
      </c>
      <c r="BJ5" s="10">
        <f t="shared" si="2"/>
        <v>44981</v>
      </c>
      <c r="BK5" s="10">
        <f t="shared" si="2"/>
        <v>44982</v>
      </c>
      <c r="BL5" s="12">
        <f t="shared" si="2"/>
        <v>44983</v>
      </c>
    </row>
    <row r="6" spans="1:64" ht="30" customHeight="1" thickBot="1" x14ac:dyDescent="0.45">
      <c r="A6" s="49" t="s">
        <v>21</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5">
      <c r="A7" s="48" t="s">
        <v>26</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5">
      <c r="A8" s="49" t="s">
        <v>22</v>
      </c>
      <c r="B8" s="18" t="s">
        <v>28</v>
      </c>
      <c r="C8" s="60"/>
      <c r="D8" s="19"/>
      <c r="E8" s="20"/>
      <c r="F8" s="21"/>
      <c r="G8" s="17"/>
      <c r="H8" s="17" t="str">
        <f t="shared" ref="H8:H5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5">
      <c r="A9" s="49" t="s">
        <v>27</v>
      </c>
      <c r="B9" s="69" t="s">
        <v>32</v>
      </c>
      <c r="C9" s="61" t="s">
        <v>33</v>
      </c>
      <c r="D9" s="22">
        <v>1</v>
      </c>
      <c r="E9" s="55">
        <f>DATE(2022, 10, 23)</f>
        <v>44857</v>
      </c>
      <c r="F9" s="55">
        <f t="shared" ref="F9:F20" si="7">E9+3</f>
        <v>44860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5">
      <c r="A10" s="49" t="s">
        <v>23</v>
      </c>
      <c r="B10" s="69" t="s">
        <v>34</v>
      </c>
      <c r="C10" s="61" t="s">
        <v>33</v>
      </c>
      <c r="D10" s="22">
        <v>1</v>
      </c>
      <c r="E10" s="55">
        <f>DATE(2022, 10, 26)</f>
        <v>44860</v>
      </c>
      <c r="F10" s="55">
        <f t="shared" si="7"/>
        <v>44863</v>
      </c>
      <c r="G10" s="17"/>
      <c r="H10" s="17">
        <f t="shared" si="6"/>
        <v>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5">
      <c r="A11" s="48"/>
      <c r="B11" s="69" t="s">
        <v>35</v>
      </c>
      <c r="C11" s="61" t="s">
        <v>33</v>
      </c>
      <c r="D11" s="22">
        <v>0.9</v>
      </c>
      <c r="E11" s="55">
        <f>DATE(2022, 11, 2)</f>
        <v>44867</v>
      </c>
      <c r="F11" s="55">
        <f t="shared" si="7"/>
        <v>44870</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5">
      <c r="A12" s="48"/>
      <c r="B12" s="69" t="s">
        <v>36</v>
      </c>
      <c r="C12" s="61" t="s">
        <v>43</v>
      </c>
      <c r="D12" s="22">
        <v>1</v>
      </c>
      <c r="E12" s="55">
        <f>DATE(2022, 10, 23)</f>
        <v>44857</v>
      </c>
      <c r="F12" s="55">
        <f t="shared" si="7"/>
        <v>44860</v>
      </c>
      <c r="G12" s="17"/>
      <c r="H12" s="17">
        <f t="shared" si="6"/>
        <v>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5">
      <c r="A13" s="48"/>
      <c r="B13" s="69" t="s">
        <v>37</v>
      </c>
      <c r="C13" s="61" t="s">
        <v>43</v>
      </c>
      <c r="D13" s="22">
        <v>1</v>
      </c>
      <c r="E13" s="55">
        <f>DATE(2022, 10, 26)</f>
        <v>44860</v>
      </c>
      <c r="F13" s="55">
        <f t="shared" si="7"/>
        <v>44863</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5">
      <c r="A14" s="48"/>
      <c r="B14" s="69" t="s">
        <v>38</v>
      </c>
      <c r="C14" s="61" t="s">
        <v>44</v>
      </c>
      <c r="D14" s="22">
        <v>1</v>
      </c>
      <c r="E14" s="55">
        <f>DATE(2022, 10, 23)</f>
        <v>44857</v>
      </c>
      <c r="F14" s="55">
        <f t="shared" si="7"/>
        <v>44860</v>
      </c>
      <c r="G14" s="17"/>
      <c r="H14" s="17">
        <f t="shared" si="6"/>
        <v>4</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5">
      <c r="A15" s="48"/>
      <c r="B15" s="69" t="s">
        <v>39</v>
      </c>
      <c r="C15" s="61" t="s">
        <v>45</v>
      </c>
      <c r="D15" s="22">
        <v>1</v>
      </c>
      <c r="E15" s="55">
        <f>DATE(2022, 10, 23)</f>
        <v>44857</v>
      </c>
      <c r="F15" s="55">
        <f t="shared" si="7"/>
        <v>44860</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5">
      <c r="A16" s="48"/>
      <c r="B16" s="69" t="s">
        <v>40</v>
      </c>
      <c r="C16" s="61" t="s">
        <v>45</v>
      </c>
      <c r="D16" s="22">
        <v>1</v>
      </c>
      <c r="E16" s="55">
        <f>DATE(2022, 10, 26)</f>
        <v>44860</v>
      </c>
      <c r="F16" s="55">
        <f t="shared" si="7"/>
        <v>44863</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5">
      <c r="A17" s="48"/>
      <c r="B17" s="69" t="s">
        <v>41</v>
      </c>
      <c r="C17" s="61" t="s">
        <v>44</v>
      </c>
      <c r="D17" s="22">
        <v>1</v>
      </c>
      <c r="E17" s="55">
        <f>DATE(2022, 11, 2)</f>
        <v>44867</v>
      </c>
      <c r="F17" s="55">
        <f t="shared" si="7"/>
        <v>44870</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5">
      <c r="A18" s="48"/>
      <c r="B18" s="69" t="s">
        <v>47</v>
      </c>
      <c r="C18" s="61" t="s">
        <v>33</v>
      </c>
      <c r="D18" s="22">
        <v>1</v>
      </c>
      <c r="E18" s="55">
        <f>DATE(2022, 11, 14)</f>
        <v>44879</v>
      </c>
      <c r="F18" s="55">
        <f>DATE(2022, 11, 17)</f>
        <v>44882</v>
      </c>
      <c r="G18" s="17"/>
      <c r="H18" s="17"/>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5">
      <c r="A19" s="48"/>
      <c r="B19" s="69" t="s">
        <v>48</v>
      </c>
      <c r="C19" s="61" t="s">
        <v>45</v>
      </c>
      <c r="D19" s="22">
        <v>1</v>
      </c>
      <c r="E19" s="55">
        <f>DATE(2022, 11, 17)</f>
        <v>44882</v>
      </c>
      <c r="F19" s="55">
        <f>DATE(2022, 11, 20)</f>
        <v>44885</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5">
      <c r="A20" s="48"/>
      <c r="B20" s="69" t="s">
        <v>42</v>
      </c>
      <c r="C20" s="61" t="s">
        <v>43</v>
      </c>
      <c r="D20" s="22">
        <v>1</v>
      </c>
      <c r="E20" s="55">
        <f>DATE(2022, 11, 2)</f>
        <v>44867</v>
      </c>
      <c r="F20" s="55">
        <f t="shared" si="7"/>
        <v>44870</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5">
      <c r="A21" s="48"/>
      <c r="B21" s="69" t="s">
        <v>49</v>
      </c>
      <c r="C21" s="61" t="s">
        <v>45</v>
      </c>
      <c r="D21" s="22">
        <v>1</v>
      </c>
      <c r="E21" s="55">
        <f>DATE(2022, 11, 14)</f>
        <v>44879</v>
      </c>
      <c r="F21" s="55">
        <f>DATE(2022, 11, 17)</f>
        <v>44882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5">
      <c r="A22" s="48"/>
      <c r="B22" s="69" t="s">
        <v>50</v>
      </c>
      <c r="C22" s="61" t="s">
        <v>44</v>
      </c>
      <c r="D22" s="22">
        <v>1</v>
      </c>
      <c r="E22" s="55">
        <f>DATE(2022, 11, 14)</f>
        <v>44879</v>
      </c>
      <c r="F22" s="55">
        <f>DATE(2022, 11, 17)</f>
        <v>44882</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5">
      <c r="A23" s="48"/>
      <c r="B23" s="69" t="s">
        <v>51</v>
      </c>
      <c r="C23" s="61" t="s">
        <v>43</v>
      </c>
      <c r="D23" s="22">
        <v>1</v>
      </c>
      <c r="E23" s="55">
        <f>DATE(2022, 11, 14)</f>
        <v>44879</v>
      </c>
      <c r="F23" s="55">
        <f>DATE(2022, 11, 17)</f>
        <v>44882</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5">
      <c r="A24" s="48"/>
      <c r="B24" s="69" t="s">
        <v>55</v>
      </c>
      <c r="C24" s="61" t="s">
        <v>33</v>
      </c>
      <c r="D24" s="22">
        <v>1</v>
      </c>
      <c r="E24" s="55">
        <f>DATE(2022, 11, 21)</f>
        <v>44886</v>
      </c>
      <c r="F24" s="55">
        <f>DATE(2022, 11, 24)</f>
        <v>44889</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5">
      <c r="A25" s="48"/>
      <c r="B25" s="69" t="s">
        <v>52</v>
      </c>
      <c r="C25" s="61" t="s">
        <v>53</v>
      </c>
      <c r="D25" s="22">
        <v>1</v>
      </c>
      <c r="E25" s="55">
        <f>DATE(2022, 11, 17)</f>
        <v>44882</v>
      </c>
      <c r="F25" s="55">
        <f>DATE(2022, 11, 20)</f>
        <v>44885</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5">
      <c r="A26" s="48"/>
      <c r="B26" s="69" t="s">
        <v>56</v>
      </c>
      <c r="C26" s="61" t="s">
        <v>45</v>
      </c>
      <c r="D26" s="22">
        <v>1</v>
      </c>
      <c r="E26" s="55">
        <f>DATE(2022, 11, 21)</f>
        <v>44886</v>
      </c>
      <c r="F26" s="55">
        <f>DATE(2022, 11, 24)</f>
        <v>44889</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5">
      <c r="A27" s="48" t="s">
        <v>57</v>
      </c>
      <c r="B27" s="69" t="s">
        <v>58</v>
      </c>
      <c r="C27" s="61" t="s">
        <v>43</v>
      </c>
      <c r="D27" s="22">
        <v>1</v>
      </c>
      <c r="E27" s="55">
        <f>DATE(2022, 11, 24)</f>
        <v>44889</v>
      </c>
      <c r="F27" s="55">
        <f>DATE(2022, 11, 27)</f>
        <v>44892</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5">
      <c r="A28" s="48"/>
      <c r="B28" s="69" t="s">
        <v>59</v>
      </c>
      <c r="C28" s="61" t="s">
        <v>43</v>
      </c>
      <c r="D28" s="22">
        <v>1</v>
      </c>
      <c r="E28" s="55">
        <f>DATE(2022, 11, 21)</f>
        <v>44886</v>
      </c>
      <c r="F28" s="55">
        <f>DATE(2022, 11, 24)</f>
        <v>44889</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5">
      <c r="A29" s="48"/>
      <c r="B29" s="69" t="s">
        <v>54</v>
      </c>
      <c r="C29" s="61" t="s">
        <v>44</v>
      </c>
      <c r="D29" s="22">
        <v>1</v>
      </c>
      <c r="E29" s="55">
        <f>DATE(2022, 11, 21)</f>
        <v>44886</v>
      </c>
      <c r="F29" s="55">
        <f>DATE(2022, 11, 24)</f>
        <v>44889</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5">
      <c r="A30" s="48"/>
      <c r="B30" s="69" t="s">
        <v>60</v>
      </c>
      <c r="C30" s="61" t="s">
        <v>43</v>
      </c>
      <c r="D30" s="22">
        <v>1</v>
      </c>
      <c r="E30" s="55">
        <v>44938</v>
      </c>
      <c r="F30" s="55">
        <v>44941</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5">
      <c r="A31" s="48"/>
      <c r="B31" s="69" t="s">
        <v>61</v>
      </c>
      <c r="C31" s="61" t="s">
        <v>44</v>
      </c>
      <c r="D31" s="22">
        <v>1</v>
      </c>
      <c r="E31" s="55">
        <v>44938</v>
      </c>
      <c r="F31" s="55">
        <v>44941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5">
      <c r="A32" s="48"/>
      <c r="B32" s="69" t="s">
        <v>62</v>
      </c>
      <c r="C32" s="61" t="s">
        <v>43</v>
      </c>
      <c r="D32" s="22">
        <v>1</v>
      </c>
      <c r="E32" s="55">
        <v>44942</v>
      </c>
      <c r="F32" s="55">
        <v>44948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5">
      <c r="A33" s="48"/>
      <c r="B33" s="69" t="s">
        <v>64</v>
      </c>
      <c r="C33" s="61" t="s">
        <v>44</v>
      </c>
      <c r="D33" s="22">
        <v>1</v>
      </c>
      <c r="E33" s="55">
        <v>44945</v>
      </c>
      <c r="F33" s="55">
        <v>44948</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5">
      <c r="A34" s="48"/>
      <c r="B34" s="69" t="s">
        <v>67</v>
      </c>
      <c r="C34" s="61" t="s">
        <v>45</v>
      </c>
      <c r="D34" s="22">
        <v>1</v>
      </c>
      <c r="E34" s="55">
        <v>44945</v>
      </c>
      <c r="F34" s="55">
        <v>44948</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5">
      <c r="A35" s="48"/>
      <c r="B35" s="69" t="s">
        <v>63</v>
      </c>
      <c r="C35" s="61" t="s">
        <v>33</v>
      </c>
      <c r="D35" s="22">
        <v>1</v>
      </c>
      <c r="E35" s="55">
        <v>44945</v>
      </c>
      <c r="F35" s="55">
        <v>44948</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5">
      <c r="A36" s="48"/>
      <c r="B36" s="69" t="s">
        <v>65</v>
      </c>
      <c r="C36" s="61" t="s">
        <v>43</v>
      </c>
      <c r="D36" s="22">
        <v>1</v>
      </c>
      <c r="E36" s="55">
        <v>44949</v>
      </c>
      <c r="F36" s="55">
        <v>44952</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5">
      <c r="A37" s="48"/>
      <c r="B37" s="69" t="s">
        <v>66</v>
      </c>
      <c r="C37" s="61" t="s">
        <v>44</v>
      </c>
      <c r="D37" s="22">
        <v>1</v>
      </c>
      <c r="E37" s="55">
        <v>44949</v>
      </c>
      <c r="F37" s="55">
        <v>44952</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5">
      <c r="A38" s="48"/>
      <c r="B38" s="69" t="s">
        <v>68</v>
      </c>
      <c r="C38" s="61" t="s">
        <v>33</v>
      </c>
      <c r="D38" s="22">
        <v>1</v>
      </c>
      <c r="E38" s="55">
        <v>44952</v>
      </c>
      <c r="F38" s="55">
        <v>44955</v>
      </c>
      <c r="G38" s="17"/>
      <c r="H38" s="17"/>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5">
      <c r="A39" s="48"/>
      <c r="B39" s="69" t="s">
        <v>69</v>
      </c>
      <c r="C39" s="61" t="s">
        <v>45</v>
      </c>
      <c r="D39" s="22">
        <v>0.5</v>
      </c>
      <c r="E39" s="55">
        <v>44952</v>
      </c>
      <c r="F39" s="55">
        <v>44955</v>
      </c>
      <c r="G39" s="17"/>
      <c r="H39" s="17"/>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5">
      <c r="A40" s="49" t="s">
        <v>24</v>
      </c>
      <c r="B40" s="23" t="s">
        <v>29</v>
      </c>
      <c r="C40" s="62"/>
      <c r="D40" s="24"/>
      <c r="E40" s="25"/>
      <c r="F40" s="26"/>
      <c r="G40" s="17"/>
      <c r="H40" s="17" t="str">
        <f t="shared" si="6"/>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45">
      <c r="A41" s="49"/>
      <c r="B41" s="70" t="s">
        <v>3</v>
      </c>
      <c r="C41" s="63"/>
      <c r="D41" s="27"/>
      <c r="E41" s="56"/>
      <c r="F41" s="56"/>
      <c r="G41" s="17"/>
      <c r="H41" s="17" t="str">
        <f t="shared" si="6"/>
        <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45">
      <c r="A42" s="48"/>
      <c r="B42" s="70" t="s">
        <v>4</v>
      </c>
      <c r="C42" s="63"/>
      <c r="D42" s="27"/>
      <c r="E42" s="56"/>
      <c r="F42" s="56"/>
      <c r="G42" s="17"/>
      <c r="H42" s="17" t="str">
        <f t="shared" si="6"/>
        <v/>
      </c>
      <c r="I42" s="44"/>
      <c r="J42" s="44"/>
      <c r="K42" s="44"/>
      <c r="L42" s="44"/>
      <c r="M42" s="44"/>
      <c r="N42" s="44"/>
      <c r="O42" s="44"/>
      <c r="P42" s="44"/>
      <c r="Q42" s="44"/>
      <c r="R42" s="44"/>
      <c r="S42" s="44"/>
      <c r="T42" s="44"/>
      <c r="U42" s="45"/>
      <c r="V42" s="45"/>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45">
      <c r="A43" s="48"/>
      <c r="B43" s="70" t="s">
        <v>0</v>
      </c>
      <c r="C43" s="63"/>
      <c r="D43" s="27"/>
      <c r="E43" s="56"/>
      <c r="F43" s="56"/>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45">
      <c r="A44" s="48"/>
      <c r="B44" s="70" t="s">
        <v>1</v>
      </c>
      <c r="C44" s="63"/>
      <c r="D44" s="27"/>
      <c r="E44" s="56"/>
      <c r="F44" s="56"/>
      <c r="G44" s="17"/>
      <c r="H44" s="17" t="str">
        <f t="shared" si="6"/>
        <v/>
      </c>
      <c r="I44" s="44"/>
      <c r="J44" s="44"/>
      <c r="K44" s="44"/>
      <c r="L44" s="44"/>
      <c r="M44" s="44"/>
      <c r="N44" s="44"/>
      <c r="O44" s="44"/>
      <c r="P44" s="44"/>
      <c r="Q44" s="44"/>
      <c r="R44" s="44"/>
      <c r="S44" s="44"/>
      <c r="T44" s="44"/>
      <c r="U44" s="44"/>
      <c r="V44" s="44"/>
      <c r="W44" s="44"/>
      <c r="X44" s="44"/>
      <c r="Y44" s="45"/>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45">
      <c r="A45" s="48"/>
      <c r="B45" s="70" t="s">
        <v>2</v>
      </c>
      <c r="C45" s="63"/>
      <c r="D45" s="27"/>
      <c r="E45" s="56"/>
      <c r="F45" s="56"/>
      <c r="G45" s="17"/>
      <c r="H45" s="17" t="str">
        <f t="shared" si="6"/>
        <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45">
      <c r="A46" s="48" t="s">
        <v>15</v>
      </c>
      <c r="B46" s="28" t="s">
        <v>30</v>
      </c>
      <c r="C46" s="64"/>
      <c r="D46" s="29"/>
      <c r="E46" s="30"/>
      <c r="F46" s="31"/>
      <c r="G46" s="17"/>
      <c r="H46" s="17" t="str">
        <f t="shared" si="6"/>
        <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45">
      <c r="A47" s="48"/>
      <c r="B47" s="71" t="s">
        <v>3</v>
      </c>
      <c r="C47" s="65"/>
      <c r="D47" s="32"/>
      <c r="E47" s="57"/>
      <c r="F47" s="57"/>
      <c r="G47" s="17"/>
      <c r="H47" s="17" t="str">
        <f t="shared" si="6"/>
        <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45">
      <c r="A48" s="48"/>
      <c r="B48" s="71" t="s">
        <v>4</v>
      </c>
      <c r="C48" s="65"/>
      <c r="D48" s="32"/>
      <c r="E48" s="57"/>
      <c r="F48" s="57"/>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45">
      <c r="A49" s="48"/>
      <c r="B49" s="71" t="s">
        <v>0</v>
      </c>
      <c r="C49" s="65"/>
      <c r="D49" s="32"/>
      <c r="E49" s="57"/>
      <c r="F49" s="57"/>
      <c r="G49" s="17"/>
      <c r="H49" s="17" t="str">
        <f t="shared" si="6"/>
        <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45">
      <c r="A50" s="48"/>
      <c r="B50" s="71" t="s">
        <v>1</v>
      </c>
      <c r="C50" s="65"/>
      <c r="D50" s="32"/>
      <c r="E50" s="57"/>
      <c r="F50" s="57"/>
      <c r="G50" s="17"/>
      <c r="H50" s="17" t="str">
        <f t="shared" si="6"/>
        <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45">
      <c r="A51" s="48"/>
      <c r="B51" s="71" t="s">
        <v>2</v>
      </c>
      <c r="C51" s="65"/>
      <c r="D51" s="32"/>
      <c r="E51" s="57"/>
      <c r="F51" s="57"/>
      <c r="G51" s="17"/>
      <c r="H51" s="17" t="str">
        <f t="shared" si="6"/>
        <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45">
      <c r="A52" s="48" t="s">
        <v>15</v>
      </c>
      <c r="B52" s="33" t="s">
        <v>31</v>
      </c>
      <c r="C52" s="66"/>
      <c r="D52" s="34"/>
      <c r="E52" s="35"/>
      <c r="F52" s="36"/>
      <c r="G52" s="17"/>
      <c r="H52" s="17" t="str">
        <f t="shared" si="6"/>
        <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45">
      <c r="A53" s="48"/>
      <c r="B53" s="72" t="s">
        <v>3</v>
      </c>
      <c r="C53" s="67"/>
      <c r="D53" s="37"/>
      <c r="E53" s="58"/>
      <c r="F53" s="58"/>
      <c r="G53" s="17"/>
      <c r="H53" s="17" t="str">
        <f t="shared" si="6"/>
        <v/>
      </c>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45">
      <c r="A54" s="48"/>
      <c r="B54" s="72" t="s">
        <v>4</v>
      </c>
      <c r="C54" s="67"/>
      <c r="D54" s="37"/>
      <c r="E54" s="58"/>
      <c r="F54" s="58"/>
      <c r="G54" s="17"/>
      <c r="H54" s="17" t="str">
        <f t="shared" si="6"/>
        <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45">
      <c r="A55" s="48"/>
      <c r="B55" s="72" t="s">
        <v>0</v>
      </c>
      <c r="C55" s="67"/>
      <c r="D55" s="37"/>
      <c r="E55" s="58"/>
      <c r="F55" s="58"/>
      <c r="G55" s="17"/>
      <c r="H55" s="17" t="str">
        <f t="shared" si="6"/>
        <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45">
      <c r="A56" s="48"/>
      <c r="B56" s="72" t="s">
        <v>1</v>
      </c>
      <c r="C56" s="67"/>
      <c r="D56" s="37"/>
      <c r="E56" s="58"/>
      <c r="F56" s="58"/>
      <c r="G56" s="17"/>
      <c r="H56" s="17" t="str">
        <f t="shared" si="6"/>
        <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45">
      <c r="A57" s="48"/>
      <c r="B57" s="72" t="s">
        <v>2</v>
      </c>
      <c r="C57" s="67"/>
      <c r="D57" s="37"/>
      <c r="E57" s="58"/>
      <c r="F57" s="58"/>
      <c r="G57" s="17"/>
      <c r="H57" s="17" t="str">
        <f t="shared" si="6"/>
        <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45">
      <c r="A58" s="48" t="s">
        <v>17</v>
      </c>
      <c r="B58" s="73"/>
      <c r="C58" s="68"/>
      <c r="D58" s="16"/>
      <c r="E58" s="59"/>
      <c r="F58" s="59"/>
      <c r="G58" s="17"/>
      <c r="H58" s="17" t="str">
        <f t="shared" si="6"/>
        <v/>
      </c>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45">
      <c r="A59" s="49" t="s">
        <v>16</v>
      </c>
      <c r="B59" s="38" t="s">
        <v>5</v>
      </c>
      <c r="C59" s="39"/>
      <c r="D59" s="40"/>
      <c r="E59" s="41"/>
      <c r="F59" s="42"/>
      <c r="G59" s="43"/>
      <c r="H59" s="43" t="str">
        <f t="shared" si="6"/>
        <v/>
      </c>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row>
    <row r="60" spans="1:64" ht="30" customHeight="1" x14ac:dyDescent="0.4">
      <c r="G60" s="6"/>
    </row>
    <row r="61" spans="1:64" ht="30" customHeight="1" x14ac:dyDescent="0.4">
      <c r="C61" s="14"/>
      <c r="F61" s="50"/>
    </row>
    <row r="62" spans="1:64" ht="30" customHeight="1" x14ac:dyDescent="0.4">
      <c r="C62"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9">
    <cfRule type="expression" dxfId="2" priority="33">
      <formula>AND(TODAY()&gt;=I$5,TODAY()&lt;J$5)</formula>
    </cfRule>
  </conditionalFormatting>
  <conditionalFormatting sqref="I7:BL5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2023-01-27T08:54:35Z</dcterms:modified>
</cp:coreProperties>
</file>