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eyeon Rim\Desktop\github\"/>
    </mc:Choice>
  </mc:AlternateContent>
  <xr:revisionPtr revIDLastSave="0" documentId="13_ncr:1_{58FAB116-5470-4877-AE29-8E10B8E41FF2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Model" sheetId="1" r:id="rId1"/>
  </sheets>
  <definedNames>
    <definedName name="solver_adj" localSheetId="0" hidden="1">Model!$B$21:$I$21,Model!$B$25:$I$32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Model!$B$21:$I$21</definedName>
    <definedName name="solver_lhs2" localSheetId="0" hidden="1">Model!$B$25:$I$32</definedName>
    <definedName name="solver_lhs3" localSheetId="0" hidden="1">Model!$B$33:$I$33</definedName>
    <definedName name="solver_lhs4" localSheetId="0" hidden="1">Model!$J$25:$J$32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Model!$B$50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hs1" localSheetId="0" hidden="1">binary</definedName>
    <definedName name="solver_rhs2" localSheetId="0" hidden="1">binary</definedName>
    <definedName name="solver_rhs3" localSheetId="0" hidden="1">Model!$B$35:$I$35</definedName>
    <definedName name="solver_rhs4" localSheetId="0" hidden="1">Model!$L$25:$L$32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B33" i="1"/>
  <c r="B49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C40" i="1"/>
  <c r="D40" i="1"/>
  <c r="E40" i="1"/>
  <c r="F40" i="1"/>
  <c r="G40" i="1"/>
  <c r="H40" i="1"/>
  <c r="I40" i="1"/>
  <c r="B40" i="1"/>
  <c r="C35" i="1"/>
  <c r="D35" i="1"/>
  <c r="E35" i="1"/>
  <c r="F35" i="1"/>
  <c r="G35" i="1"/>
  <c r="H35" i="1"/>
  <c r="I35" i="1"/>
  <c r="B35" i="1"/>
  <c r="J26" i="1"/>
  <c r="J27" i="1"/>
  <c r="J28" i="1"/>
  <c r="J29" i="1"/>
  <c r="J30" i="1"/>
  <c r="J31" i="1"/>
  <c r="J32" i="1"/>
  <c r="J25" i="1"/>
  <c r="B50" i="1" l="1"/>
</calcChain>
</file>

<file path=xl/sharedStrings.xml><?xml version="1.0" encoding="utf-8"?>
<sst xmlns="http://schemas.openxmlformats.org/spreadsheetml/2006/main" count="100" uniqueCount="29">
  <si>
    <t>Inputs</t>
  </si>
  <si>
    <t>Production cost per pound</t>
  </si>
  <si>
    <t>Shipping cost per pound per mile</t>
  </si>
  <si>
    <t>Distance matrix</t>
  </si>
  <si>
    <t>Boston</t>
  </si>
  <si>
    <t>Chicago</t>
  </si>
  <si>
    <t>Dallas</t>
  </si>
  <si>
    <t>Denver</t>
  </si>
  <si>
    <t>LA</t>
  </si>
  <si>
    <t>Miami</t>
  </si>
  <si>
    <t>NY</t>
  </si>
  <si>
    <t>Phoenix</t>
  </si>
  <si>
    <t>Quantity</t>
  </si>
  <si>
    <t>Price</t>
  </si>
  <si>
    <t>Which plants to open</t>
  </si>
  <si>
    <t>Which customers (along side) to ship to from which plants (along top)</t>
  </si>
  <si>
    <t>Pounds shipped out of</t>
  </si>
  <si>
    <t>Logical capacity</t>
  </si>
  <si>
    <t>Monetary outputs</t>
  </si>
  <si>
    <t>Matrix of revenue minus sum of production and shipping cost for each customer (along side) and plant (along top) pair</t>
  </si>
  <si>
    <t>Quantities required and prices bid by customers</t>
  </si>
  <si>
    <t>Plant capacity (pounds)</t>
  </si>
  <si>
    <t>Total monthly profit</t>
  </si>
  <si>
    <t>Monthly plant fixed cost</t>
  </si>
  <si>
    <t>Monthly fixed cost</t>
  </si>
  <si>
    <t>Sensitivity of total fixed cost and profit to common plant capacity</t>
  </si>
  <si>
    <t>Open plant</t>
  </si>
  <si>
    <t>Total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</si>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</sst>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&quot;$&quot;#,##0.00;\-&quot;$&quot;#,##0.00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Alignment="1">
      <alignment horizontal="right"/>
    </xf>
    <xf numFmtId="4" fontId="3" fillId="0" borderId="0" xfId="0" applyNumberFormat="1" applyFont="1" applyFill="1"/>
    <xf numFmtId="164" fontId="3" fillId="0" borderId="0" xfId="0" applyNumberFormat="1" applyFont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165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164" fontId="3" fillId="4" borderId="0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</xdr:row>
      <xdr:rowOff>0</xdr:rowOff>
    </xdr:from>
    <xdr:to>
      <xdr:col>15</xdr:col>
      <xdr:colOff>0</xdr:colOff>
      <xdr:row>5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4A5904-FBC3-4F11-9887-7FF718DFEAD0}"/>
            </a:ext>
          </a:extLst>
        </xdr:cNvPr>
        <xdr:cNvSpPr txBox="1"/>
      </xdr:nvSpPr>
      <xdr:spPr>
        <a:xfrm>
          <a:off x="8090648" y="190500"/>
          <a:ext cx="3148852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model decides which</a:t>
          </a:r>
          <a:r>
            <a:rPr lang="en-US" sz="1100" baseline="0"/>
            <a:t> plants to operate and which customers to service from which operating plants to maximize profit.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6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31.140625" style="5" customWidth="1"/>
    <col min="2" max="8" width="9.140625" style="5"/>
    <col min="9" max="9" width="9.140625" style="5" customWidth="1"/>
    <col min="10" max="10" width="17.5703125" style="5" customWidth="1"/>
    <col min="11" max="11" width="8.7109375" style="5" customWidth="1"/>
    <col min="12" max="13" width="9.140625" style="5"/>
    <col min="14" max="14" width="11.28515625" style="5" customWidth="1"/>
    <col min="15" max="16384" width="9.140625" style="5"/>
  </cols>
  <sheetData>
    <row r="1" spans="1:14" x14ac:dyDescent="0.25">
      <c r="K1" s="6"/>
      <c r="L1" s="6"/>
    </row>
    <row r="2" spans="1:14" x14ac:dyDescent="0.25">
      <c r="A2" s="4" t="s">
        <v>0</v>
      </c>
      <c r="K2" s="6"/>
      <c r="L2" s="6"/>
    </row>
    <row r="3" spans="1:14" x14ac:dyDescent="0.25">
      <c r="A3" s="5" t="s">
        <v>1</v>
      </c>
      <c r="B3" s="12">
        <v>10.25</v>
      </c>
      <c r="K3" s="6"/>
      <c r="L3" s="6"/>
    </row>
    <row r="4" spans="1:14" x14ac:dyDescent="0.25">
      <c r="A4" s="5" t="s">
        <v>2</v>
      </c>
      <c r="B4" s="12">
        <v>0.02</v>
      </c>
      <c r="K4" s="6"/>
      <c r="L4" s="6"/>
    </row>
    <row r="5" spans="1:14" x14ac:dyDescent="0.25">
      <c r="A5" s="5" t="s">
        <v>23</v>
      </c>
      <c r="B5" s="13">
        <v>60000</v>
      </c>
      <c r="K5" s="6"/>
      <c r="L5" s="6"/>
    </row>
    <row r="6" spans="1:14" x14ac:dyDescent="0.25">
      <c r="A6" s="5" t="s">
        <v>21</v>
      </c>
      <c r="B6" s="14">
        <v>2500</v>
      </c>
      <c r="K6" s="6"/>
      <c r="L6" s="6"/>
    </row>
    <row r="8" spans="1:14" x14ac:dyDescent="0.25">
      <c r="A8" s="4" t="s">
        <v>3</v>
      </c>
      <c r="K8" s="4" t="s">
        <v>20</v>
      </c>
    </row>
    <row r="9" spans="1:14" x14ac:dyDescent="0.25"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L9" s="7" t="s">
        <v>12</v>
      </c>
      <c r="M9" s="7" t="s">
        <v>13</v>
      </c>
    </row>
    <row r="10" spans="1:14" x14ac:dyDescent="0.25">
      <c r="A10" s="5" t="s">
        <v>4</v>
      </c>
      <c r="B10" s="14">
        <v>0</v>
      </c>
      <c r="C10" s="14">
        <v>983</v>
      </c>
      <c r="D10" s="14">
        <v>1815</v>
      </c>
      <c r="E10" s="14">
        <v>1991</v>
      </c>
      <c r="F10" s="14">
        <v>3036</v>
      </c>
      <c r="G10" s="14">
        <v>1539</v>
      </c>
      <c r="H10" s="14">
        <v>213</v>
      </c>
      <c r="I10" s="14">
        <v>2664</v>
      </c>
      <c r="K10" s="5" t="s">
        <v>4</v>
      </c>
      <c r="L10" s="1">
        <v>1430</v>
      </c>
      <c r="M10" s="2">
        <v>75740</v>
      </c>
      <c r="N10" s="8"/>
    </row>
    <row r="11" spans="1:14" x14ac:dyDescent="0.25">
      <c r="A11" s="5" t="s">
        <v>5</v>
      </c>
      <c r="B11" s="14">
        <v>983</v>
      </c>
      <c r="C11" s="14">
        <v>0</v>
      </c>
      <c r="D11" s="14">
        <v>1205</v>
      </c>
      <c r="E11" s="14">
        <v>1050</v>
      </c>
      <c r="F11" s="14">
        <v>2112</v>
      </c>
      <c r="G11" s="14">
        <v>1390</v>
      </c>
      <c r="H11" s="14">
        <v>840</v>
      </c>
      <c r="I11" s="14">
        <v>1729</v>
      </c>
      <c r="K11" s="5" t="s">
        <v>5</v>
      </c>
      <c r="L11" s="1">
        <v>870</v>
      </c>
      <c r="M11" s="2">
        <v>44370</v>
      </c>
      <c r="N11" s="9"/>
    </row>
    <row r="12" spans="1:14" x14ac:dyDescent="0.25">
      <c r="A12" s="5" t="s">
        <v>6</v>
      </c>
      <c r="B12" s="14">
        <v>1815</v>
      </c>
      <c r="C12" s="14">
        <v>1205</v>
      </c>
      <c r="D12" s="14">
        <v>0</v>
      </c>
      <c r="E12" s="14">
        <v>801</v>
      </c>
      <c r="F12" s="14">
        <v>1425</v>
      </c>
      <c r="G12" s="14">
        <v>1332</v>
      </c>
      <c r="H12" s="14">
        <v>1604</v>
      </c>
      <c r="I12" s="14">
        <v>1027</v>
      </c>
      <c r="K12" s="5" t="s">
        <v>6</v>
      </c>
      <c r="L12" s="1">
        <v>770</v>
      </c>
      <c r="M12" s="2">
        <v>46320</v>
      </c>
      <c r="N12" s="8"/>
    </row>
    <row r="13" spans="1:14" x14ac:dyDescent="0.25">
      <c r="A13" s="5" t="s">
        <v>7</v>
      </c>
      <c r="B13" s="14">
        <v>1991</v>
      </c>
      <c r="C13" s="14">
        <v>1050</v>
      </c>
      <c r="D13" s="14">
        <v>801</v>
      </c>
      <c r="E13" s="14">
        <v>0</v>
      </c>
      <c r="F13" s="14">
        <v>1174</v>
      </c>
      <c r="G13" s="14">
        <v>2065</v>
      </c>
      <c r="H13" s="14">
        <v>1780</v>
      </c>
      <c r="I13" s="14">
        <v>836</v>
      </c>
      <c r="K13" s="5" t="s">
        <v>7</v>
      </c>
      <c r="L13" s="1">
        <v>1140</v>
      </c>
      <c r="M13" s="2">
        <v>87780</v>
      </c>
      <c r="N13" s="9"/>
    </row>
    <row r="14" spans="1:14" x14ac:dyDescent="0.25">
      <c r="A14" s="5" t="s">
        <v>8</v>
      </c>
      <c r="B14" s="14">
        <v>3036</v>
      </c>
      <c r="C14" s="14">
        <v>2112</v>
      </c>
      <c r="D14" s="14">
        <v>1425</v>
      </c>
      <c r="E14" s="14">
        <v>1174</v>
      </c>
      <c r="F14" s="14">
        <v>0</v>
      </c>
      <c r="G14" s="14">
        <v>2757</v>
      </c>
      <c r="H14" s="14">
        <v>2825</v>
      </c>
      <c r="I14" s="14">
        <v>398</v>
      </c>
      <c r="K14" s="5" t="s">
        <v>8</v>
      </c>
      <c r="L14" s="1">
        <v>700</v>
      </c>
      <c r="M14" s="2">
        <v>43850</v>
      </c>
      <c r="N14" s="8"/>
    </row>
    <row r="15" spans="1:14" x14ac:dyDescent="0.25">
      <c r="A15" s="5" t="s">
        <v>9</v>
      </c>
      <c r="B15" s="14">
        <v>1539</v>
      </c>
      <c r="C15" s="14">
        <v>1390</v>
      </c>
      <c r="D15" s="14">
        <v>1332</v>
      </c>
      <c r="E15" s="14">
        <v>2065</v>
      </c>
      <c r="F15" s="14">
        <v>2757</v>
      </c>
      <c r="G15" s="14">
        <v>0</v>
      </c>
      <c r="H15" s="14">
        <v>1258</v>
      </c>
      <c r="I15" s="14">
        <v>2359</v>
      </c>
      <c r="K15" s="5" t="s">
        <v>9</v>
      </c>
      <c r="L15" s="1">
        <v>830</v>
      </c>
      <c r="M15" s="2">
        <v>21000</v>
      </c>
      <c r="N15" s="8"/>
    </row>
    <row r="16" spans="1:14" x14ac:dyDescent="0.25">
      <c r="A16" s="5" t="s">
        <v>10</v>
      </c>
      <c r="B16" s="14">
        <v>213</v>
      </c>
      <c r="C16" s="14">
        <v>840</v>
      </c>
      <c r="D16" s="14">
        <v>1604</v>
      </c>
      <c r="E16" s="14">
        <v>1780</v>
      </c>
      <c r="F16" s="14">
        <v>2825</v>
      </c>
      <c r="G16" s="14">
        <v>1258</v>
      </c>
      <c r="H16" s="14">
        <v>0</v>
      </c>
      <c r="I16" s="14">
        <v>2442</v>
      </c>
      <c r="K16" s="5" t="s">
        <v>10</v>
      </c>
      <c r="L16" s="1">
        <v>1230</v>
      </c>
      <c r="M16" s="2">
        <v>74850</v>
      </c>
      <c r="N16" s="8"/>
    </row>
    <row r="17" spans="1:14" x14ac:dyDescent="0.25">
      <c r="A17" s="5" t="s">
        <v>11</v>
      </c>
      <c r="B17" s="14">
        <v>2664</v>
      </c>
      <c r="C17" s="14">
        <v>1729</v>
      </c>
      <c r="D17" s="14">
        <v>1027</v>
      </c>
      <c r="E17" s="14">
        <v>836</v>
      </c>
      <c r="F17" s="14">
        <v>398</v>
      </c>
      <c r="G17" s="14">
        <v>2359</v>
      </c>
      <c r="H17" s="14">
        <v>2442</v>
      </c>
      <c r="I17" s="14">
        <v>0</v>
      </c>
      <c r="K17" s="5" t="s">
        <v>11</v>
      </c>
      <c r="L17" s="1">
        <v>1070</v>
      </c>
      <c r="M17" s="2">
        <v>83980</v>
      </c>
      <c r="N17" s="8"/>
    </row>
    <row r="18" spans="1:14" x14ac:dyDescent="0.25">
      <c r="B18" s="1"/>
      <c r="C18" s="1"/>
      <c r="D18" s="1"/>
      <c r="E18" s="1"/>
      <c r="F18" s="1"/>
      <c r="G18" s="1"/>
      <c r="H18" s="1"/>
      <c r="I18" s="1"/>
      <c r="L18" s="1"/>
      <c r="M18" s="2"/>
    </row>
    <row r="19" spans="1:14" x14ac:dyDescent="0.25">
      <c r="A19" s="4" t="s">
        <v>14</v>
      </c>
    </row>
    <row r="20" spans="1:14" x14ac:dyDescent="0.25"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</row>
    <row r="21" spans="1:14" x14ac:dyDescent="0.25">
      <c r="A21" s="5" t="s">
        <v>26</v>
      </c>
      <c r="B21" s="15">
        <v>1</v>
      </c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1</v>
      </c>
      <c r="I21" s="15">
        <v>1</v>
      </c>
    </row>
    <row r="22" spans="1:14" x14ac:dyDescent="0.25">
      <c r="B22" s="1"/>
      <c r="C22" s="1"/>
      <c r="D22" s="1"/>
      <c r="E22" s="1"/>
      <c r="F22" s="1"/>
      <c r="G22" s="1"/>
      <c r="H22" s="1"/>
      <c r="I22" s="1"/>
    </row>
    <row r="23" spans="1:14" x14ac:dyDescent="0.25">
      <c r="A23" s="4" t="s">
        <v>15</v>
      </c>
      <c r="B23" s="1"/>
      <c r="C23" s="1"/>
      <c r="D23" s="1"/>
      <c r="E23" s="1"/>
      <c r="F23" s="1"/>
      <c r="G23" s="1"/>
      <c r="H23" s="1"/>
      <c r="I23" s="1"/>
    </row>
    <row r="24" spans="1:14" x14ac:dyDescent="0.25">
      <c r="B24" s="10" t="s">
        <v>4</v>
      </c>
      <c r="C24" s="10" t="s">
        <v>5</v>
      </c>
      <c r="D24" s="10" t="s">
        <v>6</v>
      </c>
      <c r="E24" s="10" t="s">
        <v>7</v>
      </c>
      <c r="F24" s="10" t="s">
        <v>8</v>
      </c>
      <c r="G24" s="10" t="s">
        <v>9</v>
      </c>
      <c r="H24" s="10" t="s">
        <v>10</v>
      </c>
      <c r="I24" s="10" t="s">
        <v>11</v>
      </c>
      <c r="J24" s="7" t="s">
        <v>27</v>
      </c>
      <c r="L24" s="7"/>
    </row>
    <row r="25" spans="1:14" x14ac:dyDescent="0.25">
      <c r="A25" s="5" t="s">
        <v>4</v>
      </c>
      <c r="B25" s="15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5">
        <f>SUM(B25:I25)</f>
        <v>1</v>
      </c>
      <c r="K25" s="11" t="s">
        <v>28</v>
      </c>
      <c r="L25" s="1">
        <v>1</v>
      </c>
    </row>
    <row r="26" spans="1:14" x14ac:dyDescent="0.25">
      <c r="A26" s="5" t="s">
        <v>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0</v>
      </c>
      <c r="J26" s="5">
        <f t="shared" ref="J26:J32" si="0">SUM(B26:I26)</f>
        <v>1</v>
      </c>
      <c r="K26" s="11" t="s">
        <v>28</v>
      </c>
      <c r="L26" s="1">
        <v>1</v>
      </c>
    </row>
    <row r="27" spans="1:14" x14ac:dyDescent="0.25">
      <c r="A27" s="5" t="s">
        <v>6</v>
      </c>
      <c r="B27" s="15">
        <v>0</v>
      </c>
      <c r="C27" s="15">
        <v>0</v>
      </c>
      <c r="D27" s="15">
        <v>0</v>
      </c>
      <c r="E27" s="15">
        <v>1</v>
      </c>
      <c r="F27" s="15">
        <v>0</v>
      </c>
      <c r="G27" s="15">
        <v>0</v>
      </c>
      <c r="H27" s="15">
        <v>0</v>
      </c>
      <c r="I27" s="15">
        <v>0</v>
      </c>
      <c r="J27" s="5">
        <f t="shared" si="0"/>
        <v>1</v>
      </c>
      <c r="K27" s="11" t="s">
        <v>28</v>
      </c>
      <c r="L27" s="1">
        <v>1</v>
      </c>
    </row>
    <row r="28" spans="1:14" x14ac:dyDescent="0.25">
      <c r="A28" s="5" t="s">
        <v>7</v>
      </c>
      <c r="B28" s="15">
        <v>0</v>
      </c>
      <c r="C28" s="15">
        <v>0</v>
      </c>
      <c r="D28" s="15">
        <v>0</v>
      </c>
      <c r="E28" s="15">
        <v>1</v>
      </c>
      <c r="F28" s="15">
        <v>0</v>
      </c>
      <c r="G28" s="15">
        <v>0</v>
      </c>
      <c r="H28" s="15">
        <v>0</v>
      </c>
      <c r="I28" s="15">
        <v>0</v>
      </c>
      <c r="J28" s="5">
        <f t="shared" si="0"/>
        <v>1</v>
      </c>
      <c r="K28" s="11" t="s">
        <v>28</v>
      </c>
      <c r="L28" s="1">
        <v>1</v>
      </c>
    </row>
    <row r="29" spans="1:14" x14ac:dyDescent="0.25">
      <c r="A29" s="5" t="s">
        <v>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1</v>
      </c>
      <c r="J29" s="5">
        <f t="shared" si="0"/>
        <v>1</v>
      </c>
      <c r="K29" s="11" t="s">
        <v>28</v>
      </c>
      <c r="L29" s="1">
        <v>1</v>
      </c>
    </row>
    <row r="30" spans="1:14" x14ac:dyDescent="0.25">
      <c r="A30" s="5" t="s">
        <v>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5">
        <f t="shared" si="0"/>
        <v>0</v>
      </c>
      <c r="K30" s="11" t="s">
        <v>28</v>
      </c>
      <c r="L30" s="1">
        <v>1</v>
      </c>
    </row>
    <row r="31" spans="1:14" x14ac:dyDescent="0.25">
      <c r="A31" s="5" t="s">
        <v>10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5">
        <f t="shared" si="0"/>
        <v>1</v>
      </c>
      <c r="K31" s="11" t="s">
        <v>28</v>
      </c>
      <c r="L31" s="1">
        <v>1</v>
      </c>
    </row>
    <row r="32" spans="1:14" x14ac:dyDescent="0.25">
      <c r="A32" s="5" t="s">
        <v>11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5">
        <f t="shared" si="0"/>
        <v>1</v>
      </c>
      <c r="K32" s="11" t="s">
        <v>28</v>
      </c>
      <c r="L32" s="1">
        <v>1</v>
      </c>
    </row>
    <row r="33" spans="1:12" x14ac:dyDescent="0.25">
      <c r="A33" s="5" t="s">
        <v>16</v>
      </c>
      <c r="B33" s="1">
        <f>SUMPRODUCT(B25:B32,$L$10:$L$17)</f>
        <v>1430</v>
      </c>
      <c r="C33" s="1">
        <f t="shared" ref="C33:I33" si="1">SUMPRODUCT(C25:C32,$L$10:$L$17)</f>
        <v>0</v>
      </c>
      <c r="D33" s="1">
        <f t="shared" si="1"/>
        <v>0</v>
      </c>
      <c r="E33" s="1">
        <f t="shared" si="1"/>
        <v>1910</v>
      </c>
      <c r="F33" s="1">
        <f t="shared" si="1"/>
        <v>0</v>
      </c>
      <c r="G33" s="1">
        <f t="shared" si="1"/>
        <v>0</v>
      </c>
      <c r="H33" s="1">
        <f t="shared" si="1"/>
        <v>2100</v>
      </c>
      <c r="I33" s="1">
        <f t="shared" si="1"/>
        <v>1770</v>
      </c>
      <c r="J33" s="5">
        <v>0</v>
      </c>
      <c r="K33" s="11"/>
      <c r="L33" s="1">
        <v>0</v>
      </c>
    </row>
    <row r="34" spans="1:12" x14ac:dyDescent="0.25">
      <c r="B34" s="10" t="s">
        <v>28</v>
      </c>
      <c r="C34" s="10" t="s">
        <v>28</v>
      </c>
      <c r="D34" s="10" t="s">
        <v>28</v>
      </c>
      <c r="E34" s="10" t="s">
        <v>28</v>
      </c>
      <c r="F34" s="10" t="s">
        <v>28</v>
      </c>
      <c r="G34" s="10" t="s">
        <v>28</v>
      </c>
      <c r="H34" s="10" t="s">
        <v>28</v>
      </c>
      <c r="I34" s="10" t="s">
        <v>28</v>
      </c>
    </row>
    <row r="35" spans="1:12" x14ac:dyDescent="0.25">
      <c r="A35" s="5" t="s">
        <v>17</v>
      </c>
      <c r="B35" s="1">
        <f>$B$6*B21</f>
        <v>2500</v>
      </c>
      <c r="C35" s="1">
        <f t="shared" ref="C35:I35" si="2">$B$6*C21</f>
        <v>0</v>
      </c>
      <c r="D35" s="1">
        <f t="shared" si="2"/>
        <v>0</v>
      </c>
      <c r="E35" s="1">
        <f t="shared" si="2"/>
        <v>2500</v>
      </c>
      <c r="F35" s="1">
        <f t="shared" si="2"/>
        <v>0</v>
      </c>
      <c r="G35" s="1">
        <f t="shared" si="2"/>
        <v>0</v>
      </c>
      <c r="H35" s="1">
        <f t="shared" si="2"/>
        <v>2500</v>
      </c>
      <c r="I35" s="1">
        <f t="shared" si="2"/>
        <v>2500</v>
      </c>
    </row>
    <row r="36" spans="1:12" x14ac:dyDescent="0.25">
      <c r="B36" s="1"/>
      <c r="C36" s="1"/>
      <c r="D36" s="1"/>
      <c r="E36" s="1"/>
      <c r="F36" s="1"/>
      <c r="G36" s="1"/>
      <c r="H36" s="1"/>
      <c r="I36" s="1"/>
    </row>
    <row r="37" spans="1:12" x14ac:dyDescent="0.25">
      <c r="A37" s="4" t="s">
        <v>18</v>
      </c>
      <c r="B37" s="1"/>
      <c r="C37" s="1"/>
      <c r="D37" s="1"/>
      <c r="E37" s="1"/>
      <c r="F37" s="1"/>
      <c r="G37" s="1"/>
      <c r="H37" s="1"/>
      <c r="I37" s="1"/>
    </row>
    <row r="38" spans="1:12" x14ac:dyDescent="0.25">
      <c r="A38" s="5" t="s">
        <v>19</v>
      </c>
      <c r="B38" s="1"/>
      <c r="C38" s="1"/>
      <c r="D38" s="1"/>
      <c r="E38" s="1"/>
      <c r="F38" s="1"/>
      <c r="G38" s="1"/>
      <c r="H38" s="1"/>
      <c r="I38" s="1"/>
    </row>
    <row r="39" spans="1:12" x14ac:dyDescent="0.25">
      <c r="B39" s="10" t="s">
        <v>4</v>
      </c>
      <c r="C39" s="10" t="s">
        <v>5</v>
      </c>
      <c r="D39" s="10" t="s">
        <v>6</v>
      </c>
      <c r="E39" s="10" t="s">
        <v>7</v>
      </c>
      <c r="F39" s="10" t="s">
        <v>8</v>
      </c>
      <c r="G39" s="10" t="s">
        <v>9</v>
      </c>
      <c r="H39" s="10" t="s">
        <v>10</v>
      </c>
      <c r="I39" s="10" t="s">
        <v>11</v>
      </c>
    </row>
    <row r="40" spans="1:12" x14ac:dyDescent="0.25">
      <c r="A40" s="5" t="s">
        <v>4</v>
      </c>
      <c r="B40" s="2">
        <f>B25*($M10-$L10*($B$3+$B$4*B10))</f>
        <v>61082.5</v>
      </c>
      <c r="C40" s="2">
        <f t="shared" ref="C40:I40" si="3">C25*($M10-$L10*($B$3+$B$4*C10))</f>
        <v>0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</row>
    <row r="41" spans="1:12" x14ac:dyDescent="0.25">
      <c r="A41" s="5" t="s">
        <v>5</v>
      </c>
      <c r="B41" s="2">
        <f t="shared" ref="B41:I41" si="4">B26*($M11-$L11*($B$3+$B$4*B11))</f>
        <v>0</v>
      </c>
      <c r="C41" s="2">
        <f t="shared" si="4"/>
        <v>0</v>
      </c>
      <c r="D41" s="2">
        <f t="shared" si="4"/>
        <v>0</v>
      </c>
      <c r="E41" s="2">
        <f t="shared" si="4"/>
        <v>0</v>
      </c>
      <c r="F41" s="2">
        <f t="shared" si="4"/>
        <v>0</v>
      </c>
      <c r="G41" s="2">
        <f t="shared" si="4"/>
        <v>0</v>
      </c>
      <c r="H41" s="2">
        <f t="shared" si="4"/>
        <v>20836.5</v>
      </c>
      <c r="I41" s="2">
        <f t="shared" si="4"/>
        <v>0</v>
      </c>
    </row>
    <row r="42" spans="1:12" x14ac:dyDescent="0.25">
      <c r="A42" s="5" t="s">
        <v>6</v>
      </c>
      <c r="B42" s="2">
        <f t="shared" ref="B42:I42" si="5">B27*($M12-$L12*($B$3+$B$4*B12))</f>
        <v>0</v>
      </c>
      <c r="C42" s="2">
        <f t="shared" si="5"/>
        <v>0</v>
      </c>
      <c r="D42" s="2">
        <f t="shared" si="5"/>
        <v>0</v>
      </c>
      <c r="E42" s="2">
        <f t="shared" si="5"/>
        <v>26092.1</v>
      </c>
      <c r="F42" s="2">
        <f t="shared" si="5"/>
        <v>0</v>
      </c>
      <c r="G42" s="2">
        <f t="shared" si="5"/>
        <v>0</v>
      </c>
      <c r="H42" s="2">
        <f t="shared" si="5"/>
        <v>0</v>
      </c>
      <c r="I42" s="2">
        <f t="shared" si="5"/>
        <v>0</v>
      </c>
    </row>
    <row r="43" spans="1:12" x14ac:dyDescent="0.25">
      <c r="A43" s="5" t="s">
        <v>7</v>
      </c>
      <c r="B43" s="2">
        <f t="shared" ref="B43:I43" si="6">B28*($M13-$L13*($B$3+$B$4*B13))</f>
        <v>0</v>
      </c>
      <c r="C43" s="2">
        <f t="shared" si="6"/>
        <v>0</v>
      </c>
      <c r="D43" s="2">
        <f t="shared" si="6"/>
        <v>0</v>
      </c>
      <c r="E43" s="2">
        <f t="shared" si="6"/>
        <v>76095</v>
      </c>
      <c r="F43" s="2">
        <f t="shared" si="6"/>
        <v>0</v>
      </c>
      <c r="G43" s="2">
        <f t="shared" si="6"/>
        <v>0</v>
      </c>
      <c r="H43" s="2">
        <f t="shared" si="6"/>
        <v>0</v>
      </c>
      <c r="I43" s="2">
        <f t="shared" si="6"/>
        <v>0</v>
      </c>
    </row>
    <row r="44" spans="1:12" x14ac:dyDescent="0.25">
      <c r="A44" s="5" t="s">
        <v>8</v>
      </c>
      <c r="B44" s="2">
        <f t="shared" ref="B44:I44" si="7">B29*($M14-$L14*($B$3+$B$4*B14))</f>
        <v>0</v>
      </c>
      <c r="C44" s="2">
        <f t="shared" si="7"/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2">
        <f t="shared" si="7"/>
        <v>0</v>
      </c>
      <c r="H44" s="2">
        <f t="shared" si="7"/>
        <v>0</v>
      </c>
      <c r="I44" s="2">
        <f t="shared" si="7"/>
        <v>31103</v>
      </c>
    </row>
    <row r="45" spans="1:12" x14ac:dyDescent="0.25">
      <c r="A45" s="5" t="s">
        <v>9</v>
      </c>
      <c r="B45" s="2">
        <f>B30*($M15-$L15*($B$3+$B$4*B15))</f>
        <v>0</v>
      </c>
      <c r="C45" s="2">
        <f t="shared" ref="C45:I45" si="8">C30*($M15-$L15*($B$3+$B$4*C15))</f>
        <v>0</v>
      </c>
      <c r="D45" s="2">
        <f t="shared" si="8"/>
        <v>0</v>
      </c>
      <c r="E45" s="2">
        <f t="shared" si="8"/>
        <v>0</v>
      </c>
      <c r="F45" s="2">
        <f t="shared" si="8"/>
        <v>0</v>
      </c>
      <c r="G45" s="2">
        <f t="shared" si="8"/>
        <v>0</v>
      </c>
      <c r="H45" s="2">
        <f t="shared" si="8"/>
        <v>0</v>
      </c>
      <c r="I45" s="2">
        <f t="shared" si="8"/>
        <v>0</v>
      </c>
    </row>
    <row r="46" spans="1:12" x14ac:dyDescent="0.25">
      <c r="A46" s="5" t="s">
        <v>10</v>
      </c>
      <c r="B46" s="2">
        <f t="shared" ref="B46:I46" si="9">B31*($M16-$L16*($B$3+$B$4*B16))</f>
        <v>0</v>
      </c>
      <c r="C46" s="2">
        <f t="shared" si="9"/>
        <v>0</v>
      </c>
      <c r="D46" s="2">
        <f t="shared" si="9"/>
        <v>0</v>
      </c>
      <c r="E46" s="2">
        <f t="shared" si="9"/>
        <v>0</v>
      </c>
      <c r="F46" s="2">
        <f t="shared" si="9"/>
        <v>0</v>
      </c>
      <c r="G46" s="2">
        <f t="shared" si="9"/>
        <v>0</v>
      </c>
      <c r="H46" s="2">
        <f t="shared" si="9"/>
        <v>62242.5</v>
      </c>
      <c r="I46" s="2">
        <f t="shared" si="9"/>
        <v>0</v>
      </c>
    </row>
    <row r="47" spans="1:12" x14ac:dyDescent="0.25">
      <c r="A47" s="5" t="s">
        <v>11</v>
      </c>
      <c r="B47" s="2">
        <f t="shared" ref="B47:I47" si="10">B32*($M17-$L17*($B$3+$B$4*B17))</f>
        <v>0</v>
      </c>
      <c r="C47" s="2">
        <f t="shared" si="10"/>
        <v>0</v>
      </c>
      <c r="D47" s="2">
        <f t="shared" si="10"/>
        <v>0</v>
      </c>
      <c r="E47" s="2">
        <f t="shared" si="10"/>
        <v>0</v>
      </c>
      <c r="F47" s="2">
        <f t="shared" si="10"/>
        <v>0</v>
      </c>
      <c r="G47" s="2">
        <f t="shared" si="10"/>
        <v>0</v>
      </c>
      <c r="H47" s="2">
        <f t="shared" si="10"/>
        <v>0</v>
      </c>
      <c r="I47" s="2">
        <f t="shared" si="10"/>
        <v>73012.5</v>
      </c>
    </row>
    <row r="48" spans="1:12" x14ac:dyDescent="0.25"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5" t="s">
        <v>24</v>
      </c>
      <c r="B49" s="2">
        <f>B5*SUM(B21:I21)</f>
        <v>240000</v>
      </c>
      <c r="C49" s="1"/>
      <c r="D49" s="1"/>
      <c r="E49" s="1"/>
      <c r="F49" s="1"/>
      <c r="G49" s="1"/>
      <c r="H49" s="1"/>
      <c r="I49" s="1"/>
    </row>
    <row r="50" spans="1:9" x14ac:dyDescent="0.25">
      <c r="A50" s="5" t="s">
        <v>22</v>
      </c>
      <c r="B50" s="16">
        <f>SUM(B40:I47)-B49</f>
        <v>110464.09999999998</v>
      </c>
      <c r="C50" s="1"/>
      <c r="D50" s="1"/>
      <c r="E50" s="1"/>
      <c r="F50" s="1"/>
      <c r="G50" s="1"/>
      <c r="H50" s="1"/>
      <c r="I50" s="1"/>
    </row>
    <row r="52" spans="1:9" x14ac:dyDescent="0.25">
      <c r="A52" s="4"/>
    </row>
    <row r="53" spans="1:9" x14ac:dyDescent="0.25">
      <c r="B53" s="7"/>
    </row>
    <row r="54" spans="1:9" x14ac:dyDescent="0.25">
      <c r="B54" s="3"/>
    </row>
    <row r="55" spans="1:9" x14ac:dyDescent="0.25">
      <c r="B55" s="3"/>
    </row>
    <row r="56" spans="1:9" x14ac:dyDescent="0.25">
      <c r="B56" s="3"/>
    </row>
    <row r="57" spans="1:9" x14ac:dyDescent="0.25">
      <c r="B57" s="3"/>
    </row>
    <row r="58" spans="1:9" x14ac:dyDescent="0.25">
      <c r="B58" s="3"/>
    </row>
    <row r="59" spans="1:9" x14ac:dyDescent="0.25">
      <c r="B59" s="3"/>
    </row>
    <row r="60" spans="1:9" x14ac:dyDescent="0.25">
      <c r="B60" s="3"/>
    </row>
    <row r="61" spans="1:9" x14ac:dyDescent="0.25">
      <c r="B61" s="3"/>
    </row>
    <row r="63" spans="1:9" x14ac:dyDescent="0.25">
      <c r="A63" s="4" t="s">
        <v>25</v>
      </c>
    </row>
  </sheetData>
  <phoneticPr fontId="1" type="noConversion"/>
  <printOptions headings="1" gridLines="1"/>
  <pageMargins left="0.75" right="0.75" top="1" bottom="1" header="0.5" footer="0.5"/>
  <pageSetup scale="5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Jaeyeon Rim</cp:lastModifiedBy>
  <cp:lastPrinted>2002-09-23T21:33:17Z</cp:lastPrinted>
  <dcterms:created xsi:type="dcterms:W3CDTF">2002-09-12T20:13:32Z</dcterms:created>
  <dcterms:modified xsi:type="dcterms:W3CDTF">2020-03-31T04:59:45Z</dcterms:modified>
</cp:coreProperties>
</file>