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006EA5C-23BE-4A74-9036-567F4725E324}" xr6:coauthVersionLast="47" xr6:coauthVersionMax="47" xr10:uidLastSave="{00000000-0000-0000-0000-000000000000}"/>
  <bookViews>
    <workbookView xWindow="-110" yWindow="-110" windowWidth="19420" windowHeight="10420" xr2:uid="{C77C1FFF-DD99-42CE-BD2E-C18A1C85F8CF}"/>
  </bookViews>
  <sheets>
    <sheet name="Sheet1" sheetId="1" r:id="rId1"/>
  </sheets>
  <definedNames>
    <definedName name="_xlnm._FilterDatabase" localSheetId="0" hidden="1">Sheet1!$A$1:$N$1</definedName>
    <definedName name="cfbweek1" localSheetId="0">Sheet1!$A$1:$F$83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M20" i="1"/>
  <c r="L36" i="1"/>
  <c r="M36" i="1"/>
  <c r="L34" i="1"/>
  <c r="M34" i="1"/>
  <c r="L48" i="1"/>
  <c r="M48" i="1"/>
  <c r="L56" i="1"/>
  <c r="M56" i="1"/>
  <c r="L30" i="1"/>
  <c r="M30" i="1"/>
  <c r="L6" i="1"/>
  <c r="M6" i="1"/>
  <c r="L73" i="1"/>
  <c r="M73" i="1"/>
  <c r="L82" i="1"/>
  <c r="M82" i="1"/>
  <c r="L68" i="1"/>
  <c r="M68" i="1"/>
  <c r="L11" i="1"/>
  <c r="M11" i="1"/>
  <c r="L76" i="1"/>
  <c r="M76" i="1"/>
  <c r="L21" i="1"/>
  <c r="M21" i="1"/>
  <c r="L66" i="1"/>
  <c r="M66" i="1"/>
  <c r="L9" i="1"/>
  <c r="M9" i="1"/>
  <c r="L22" i="1"/>
  <c r="M22" i="1"/>
  <c r="N22" i="1" s="1"/>
  <c r="L7" i="1"/>
  <c r="M7" i="1"/>
  <c r="L72" i="1"/>
  <c r="M72" i="1"/>
  <c r="L44" i="1"/>
  <c r="M44" i="1"/>
  <c r="L69" i="1"/>
  <c r="M69" i="1"/>
  <c r="L50" i="1"/>
  <c r="M50" i="1"/>
  <c r="L4" i="1"/>
  <c r="M4" i="1"/>
  <c r="L31" i="1"/>
  <c r="M31" i="1"/>
  <c r="L64" i="1"/>
  <c r="M64" i="1"/>
  <c r="L47" i="1"/>
  <c r="M47" i="1"/>
  <c r="L17" i="1"/>
  <c r="M17" i="1"/>
  <c r="L25" i="1"/>
  <c r="M25" i="1"/>
  <c r="L54" i="1"/>
  <c r="M54" i="1"/>
  <c r="L13" i="1"/>
  <c r="M13" i="1"/>
  <c r="L49" i="1"/>
  <c r="M49" i="1"/>
  <c r="L41" i="1"/>
  <c r="M41" i="1"/>
  <c r="L81" i="1"/>
  <c r="M81" i="1"/>
  <c r="L38" i="1"/>
  <c r="M38" i="1"/>
  <c r="L3" i="1"/>
  <c r="M3" i="1"/>
  <c r="L26" i="1"/>
  <c r="M26" i="1"/>
  <c r="L67" i="1"/>
  <c r="M67" i="1"/>
  <c r="L42" i="1"/>
  <c r="M42" i="1"/>
  <c r="L59" i="1"/>
  <c r="M59" i="1"/>
  <c r="L70" i="1"/>
  <c r="M70" i="1"/>
  <c r="L10" i="1"/>
  <c r="M10" i="1"/>
  <c r="L43" i="1"/>
  <c r="M43" i="1"/>
  <c r="L51" i="1"/>
  <c r="M51" i="1"/>
  <c r="L60" i="1"/>
  <c r="M60" i="1"/>
  <c r="L77" i="1"/>
  <c r="M77" i="1"/>
  <c r="L33" i="1"/>
  <c r="M33" i="1"/>
  <c r="L28" i="1"/>
  <c r="M28" i="1"/>
  <c r="L78" i="1"/>
  <c r="M78" i="1"/>
  <c r="L27" i="1"/>
  <c r="M27" i="1"/>
  <c r="L55" i="1"/>
  <c r="M55" i="1"/>
  <c r="L39" i="1"/>
  <c r="M39" i="1"/>
  <c r="L57" i="1"/>
  <c r="M57" i="1"/>
  <c r="L14" i="1"/>
  <c r="M14" i="1"/>
  <c r="L16" i="1"/>
  <c r="M16" i="1"/>
  <c r="L37" i="1"/>
  <c r="M37" i="1"/>
  <c r="L5" i="1"/>
  <c r="M5" i="1"/>
  <c r="L45" i="1"/>
  <c r="M45" i="1"/>
  <c r="L2" i="1"/>
  <c r="M2" i="1"/>
  <c r="L46" i="1"/>
  <c r="M46" i="1"/>
  <c r="L29" i="1"/>
  <c r="M29" i="1"/>
  <c r="L83" i="1"/>
  <c r="M83" i="1"/>
  <c r="L15" i="1"/>
  <c r="M15" i="1"/>
  <c r="L71" i="1"/>
  <c r="M71" i="1"/>
  <c r="L8" i="1"/>
  <c r="M8" i="1"/>
  <c r="L62" i="1"/>
  <c r="M62" i="1"/>
  <c r="L35" i="1"/>
  <c r="M35" i="1"/>
  <c r="L52" i="1"/>
  <c r="M52" i="1"/>
  <c r="L80" i="1"/>
  <c r="M80" i="1"/>
  <c r="L79" i="1"/>
  <c r="M79" i="1"/>
  <c r="L23" i="1"/>
  <c r="M23" i="1"/>
  <c r="L58" i="1"/>
  <c r="M58" i="1"/>
  <c r="L75" i="1"/>
  <c r="M75" i="1"/>
  <c r="L24" i="1"/>
  <c r="M24" i="1"/>
  <c r="L63" i="1"/>
  <c r="M63" i="1"/>
  <c r="L53" i="1"/>
  <c r="M53" i="1"/>
  <c r="L65" i="1"/>
  <c r="M65" i="1"/>
  <c r="L18" i="1"/>
  <c r="M18" i="1"/>
  <c r="L40" i="1"/>
  <c r="M40" i="1"/>
  <c r="L61" i="1"/>
  <c r="M61" i="1"/>
  <c r="L19" i="1"/>
  <c r="M19" i="1"/>
  <c r="L74" i="1"/>
  <c r="M74" i="1"/>
  <c r="L12" i="1"/>
  <c r="M12" i="1"/>
  <c r="H20" i="1"/>
  <c r="I20" i="1" s="1"/>
  <c r="H36" i="1"/>
  <c r="I36" i="1" s="1"/>
  <c r="H34" i="1"/>
  <c r="I34" i="1" s="1"/>
  <c r="H48" i="1"/>
  <c r="I48" i="1" s="1"/>
  <c r="H56" i="1"/>
  <c r="I56" i="1" s="1"/>
  <c r="H30" i="1"/>
  <c r="I30" i="1" s="1"/>
  <c r="H6" i="1"/>
  <c r="I6" i="1" s="1"/>
  <c r="H73" i="1"/>
  <c r="I73" i="1" s="1"/>
  <c r="H82" i="1"/>
  <c r="I82" i="1" s="1"/>
  <c r="H68" i="1"/>
  <c r="I68" i="1" s="1"/>
  <c r="H11" i="1"/>
  <c r="I11" i="1" s="1"/>
  <c r="H76" i="1"/>
  <c r="I76" i="1" s="1"/>
  <c r="H21" i="1"/>
  <c r="I21" i="1" s="1"/>
  <c r="H66" i="1"/>
  <c r="I66" i="1" s="1"/>
  <c r="H9" i="1"/>
  <c r="I9" i="1" s="1"/>
  <c r="H22" i="1"/>
  <c r="I22" i="1" s="1"/>
  <c r="H7" i="1"/>
  <c r="I7" i="1" s="1"/>
  <c r="H72" i="1"/>
  <c r="I72" i="1" s="1"/>
  <c r="H44" i="1"/>
  <c r="I44" i="1" s="1"/>
  <c r="H69" i="1"/>
  <c r="I69" i="1" s="1"/>
  <c r="H50" i="1"/>
  <c r="I50" i="1" s="1"/>
  <c r="H4" i="1"/>
  <c r="I4" i="1" s="1"/>
  <c r="H31" i="1"/>
  <c r="I31" i="1" s="1"/>
  <c r="H64" i="1"/>
  <c r="I64" i="1" s="1"/>
  <c r="H47" i="1"/>
  <c r="I47" i="1" s="1"/>
  <c r="H17" i="1"/>
  <c r="I17" i="1" s="1"/>
  <c r="H25" i="1"/>
  <c r="I25" i="1" s="1"/>
  <c r="H54" i="1"/>
  <c r="I54" i="1" s="1"/>
  <c r="H13" i="1"/>
  <c r="I13" i="1" s="1"/>
  <c r="H49" i="1"/>
  <c r="I49" i="1" s="1"/>
  <c r="H41" i="1"/>
  <c r="I41" i="1" s="1"/>
  <c r="H81" i="1"/>
  <c r="I81" i="1" s="1"/>
  <c r="H38" i="1"/>
  <c r="I38" i="1" s="1"/>
  <c r="H3" i="1"/>
  <c r="I3" i="1" s="1"/>
  <c r="H26" i="1"/>
  <c r="I26" i="1" s="1"/>
  <c r="H67" i="1"/>
  <c r="I67" i="1" s="1"/>
  <c r="H42" i="1"/>
  <c r="I42" i="1" s="1"/>
  <c r="H59" i="1"/>
  <c r="I59" i="1" s="1"/>
  <c r="H70" i="1"/>
  <c r="I70" i="1" s="1"/>
  <c r="H10" i="1"/>
  <c r="I10" i="1" s="1"/>
  <c r="H43" i="1"/>
  <c r="I43" i="1" s="1"/>
  <c r="H51" i="1"/>
  <c r="I51" i="1" s="1"/>
  <c r="H60" i="1"/>
  <c r="I60" i="1" s="1"/>
  <c r="H77" i="1"/>
  <c r="I77" i="1" s="1"/>
  <c r="H33" i="1"/>
  <c r="I33" i="1" s="1"/>
  <c r="H28" i="1"/>
  <c r="I28" i="1" s="1"/>
  <c r="H78" i="1"/>
  <c r="I78" i="1" s="1"/>
  <c r="H27" i="1"/>
  <c r="I27" i="1" s="1"/>
  <c r="H55" i="1"/>
  <c r="I55" i="1" s="1"/>
  <c r="H39" i="1"/>
  <c r="I39" i="1" s="1"/>
  <c r="H57" i="1"/>
  <c r="I57" i="1" s="1"/>
  <c r="H14" i="1"/>
  <c r="I14" i="1" s="1"/>
  <c r="H16" i="1"/>
  <c r="I16" i="1" s="1"/>
  <c r="H37" i="1"/>
  <c r="I37" i="1" s="1"/>
  <c r="H5" i="1"/>
  <c r="I5" i="1" s="1"/>
  <c r="H45" i="1"/>
  <c r="I45" i="1" s="1"/>
  <c r="H2" i="1"/>
  <c r="I2" i="1" s="1"/>
  <c r="H46" i="1"/>
  <c r="I46" i="1" s="1"/>
  <c r="H29" i="1"/>
  <c r="I29" i="1" s="1"/>
  <c r="H83" i="1"/>
  <c r="I83" i="1" s="1"/>
  <c r="H15" i="1"/>
  <c r="I15" i="1" s="1"/>
  <c r="H71" i="1"/>
  <c r="I71" i="1" s="1"/>
  <c r="H8" i="1"/>
  <c r="I8" i="1" s="1"/>
  <c r="H62" i="1"/>
  <c r="I62" i="1" s="1"/>
  <c r="H35" i="1"/>
  <c r="I35" i="1" s="1"/>
  <c r="H52" i="1"/>
  <c r="I52" i="1" s="1"/>
  <c r="H80" i="1"/>
  <c r="I80" i="1" s="1"/>
  <c r="H79" i="1"/>
  <c r="I79" i="1" s="1"/>
  <c r="H23" i="1"/>
  <c r="I23" i="1" s="1"/>
  <c r="H58" i="1"/>
  <c r="I58" i="1" s="1"/>
  <c r="H75" i="1"/>
  <c r="I75" i="1" s="1"/>
  <c r="H24" i="1"/>
  <c r="I24" i="1" s="1"/>
  <c r="H63" i="1"/>
  <c r="I63" i="1" s="1"/>
  <c r="H53" i="1"/>
  <c r="I53" i="1" s="1"/>
  <c r="H65" i="1"/>
  <c r="I65" i="1" s="1"/>
  <c r="H18" i="1"/>
  <c r="I18" i="1" s="1"/>
  <c r="H40" i="1"/>
  <c r="I40" i="1" s="1"/>
  <c r="H61" i="1"/>
  <c r="I61" i="1" s="1"/>
  <c r="H19" i="1"/>
  <c r="I19" i="1" s="1"/>
  <c r="H74" i="1"/>
  <c r="I74" i="1" s="1"/>
  <c r="H12" i="1"/>
  <c r="I12" i="1" s="1"/>
  <c r="M32" i="1"/>
  <c r="L32" i="1"/>
  <c r="H32" i="1"/>
  <c r="I32" i="1" s="1"/>
  <c r="E20" i="1"/>
  <c r="N20" i="1" s="1"/>
  <c r="E36" i="1"/>
  <c r="N36" i="1" s="1"/>
  <c r="E34" i="1"/>
  <c r="E48" i="1"/>
  <c r="E56" i="1"/>
  <c r="E30" i="1"/>
  <c r="E6" i="1"/>
  <c r="E73" i="1"/>
  <c r="E82" i="1"/>
  <c r="N82" i="1" s="1"/>
  <c r="E68" i="1"/>
  <c r="E11" i="1"/>
  <c r="E76" i="1"/>
  <c r="E21" i="1"/>
  <c r="N21" i="1" s="1"/>
  <c r="E66" i="1"/>
  <c r="E9" i="1"/>
  <c r="E7" i="1"/>
  <c r="N7" i="1" s="1"/>
  <c r="E72" i="1"/>
  <c r="N72" i="1" s="1"/>
  <c r="E44" i="1"/>
  <c r="E69" i="1"/>
  <c r="E50" i="1"/>
  <c r="N50" i="1" s="1"/>
  <c r="E4" i="1"/>
  <c r="E31" i="1"/>
  <c r="E64" i="1"/>
  <c r="E47" i="1"/>
  <c r="N47" i="1" s="1"/>
  <c r="E17" i="1"/>
  <c r="N17" i="1" s="1"/>
  <c r="E25" i="1"/>
  <c r="E54" i="1"/>
  <c r="E13" i="1"/>
  <c r="N13" i="1" s="1"/>
  <c r="E49" i="1"/>
  <c r="E41" i="1"/>
  <c r="E81" i="1"/>
  <c r="E38" i="1"/>
  <c r="E3" i="1"/>
  <c r="E26" i="1"/>
  <c r="E67" i="1"/>
  <c r="E42" i="1"/>
  <c r="N42" i="1" s="1"/>
  <c r="E59" i="1"/>
  <c r="E70" i="1"/>
  <c r="E10" i="1"/>
  <c r="E43" i="1"/>
  <c r="E51" i="1"/>
  <c r="E60" i="1"/>
  <c r="E77" i="1"/>
  <c r="E33" i="1"/>
  <c r="E28" i="1"/>
  <c r="E78" i="1"/>
  <c r="E27" i="1"/>
  <c r="E55" i="1"/>
  <c r="N55" i="1" s="1"/>
  <c r="E39" i="1"/>
  <c r="N39" i="1" s="1"/>
  <c r="E57" i="1"/>
  <c r="E14" i="1"/>
  <c r="E16" i="1"/>
  <c r="E37" i="1"/>
  <c r="E5" i="1"/>
  <c r="E45" i="1"/>
  <c r="E2" i="1"/>
  <c r="N2" i="1" s="1"/>
  <c r="E46" i="1"/>
  <c r="E29" i="1"/>
  <c r="E83" i="1"/>
  <c r="E15" i="1"/>
  <c r="E71" i="1"/>
  <c r="E8" i="1"/>
  <c r="E62" i="1"/>
  <c r="E35" i="1"/>
  <c r="N35" i="1" s="1"/>
  <c r="E52" i="1"/>
  <c r="E80" i="1"/>
  <c r="E79" i="1"/>
  <c r="E23" i="1"/>
  <c r="E58" i="1"/>
  <c r="E75" i="1"/>
  <c r="E24" i="1"/>
  <c r="E63" i="1"/>
  <c r="E53" i="1"/>
  <c r="E65" i="1"/>
  <c r="E18" i="1"/>
  <c r="E40" i="1"/>
  <c r="E61" i="1"/>
  <c r="E19" i="1"/>
  <c r="E74" i="1"/>
  <c r="E12" i="1"/>
  <c r="E32" i="1"/>
  <c r="N78" i="1" l="1"/>
  <c r="N70" i="1"/>
  <c r="N65" i="1"/>
  <c r="N60" i="1"/>
  <c r="N67" i="1"/>
  <c r="N32" i="1"/>
  <c r="N38" i="1"/>
  <c r="N71" i="1"/>
  <c r="N37" i="1"/>
  <c r="N28" i="1"/>
  <c r="N81" i="1"/>
  <c r="N40" i="1"/>
  <c r="N23" i="1"/>
  <c r="N15" i="1"/>
  <c r="N16" i="1"/>
  <c r="N46" i="1"/>
  <c r="N51" i="1"/>
  <c r="N54" i="1"/>
  <c r="N75" i="1"/>
  <c r="N41" i="1"/>
  <c r="N34" i="1"/>
  <c r="N27" i="1"/>
  <c r="N43" i="1"/>
  <c r="N26" i="1"/>
  <c r="N25" i="1"/>
  <c r="N79" i="1"/>
  <c r="N62" i="1"/>
  <c r="N58" i="1"/>
  <c r="N8" i="1"/>
  <c r="N10" i="1"/>
  <c r="N3" i="1"/>
  <c r="N12" i="1"/>
  <c r="N80" i="1"/>
  <c r="N83" i="1"/>
  <c r="N57" i="1"/>
  <c r="N77" i="1"/>
  <c r="N49" i="1"/>
  <c r="N45" i="1"/>
  <c r="N74" i="1"/>
  <c r="N24" i="1"/>
  <c r="N33" i="1"/>
  <c r="N59" i="1"/>
  <c r="N14" i="1"/>
  <c r="N29" i="1"/>
  <c r="N52" i="1"/>
  <c r="N76" i="1"/>
  <c r="N5" i="1"/>
  <c r="N63" i="1"/>
  <c r="N53" i="1"/>
  <c r="N64" i="1"/>
  <c r="N31" i="1"/>
  <c r="N4" i="1"/>
  <c r="N66" i="1"/>
  <c r="N68" i="1"/>
  <c r="N30" i="1"/>
  <c r="N18" i="1"/>
  <c r="N56" i="1"/>
  <c r="N19" i="1"/>
  <c r="N69" i="1"/>
  <c r="N73" i="1"/>
  <c r="N48" i="1"/>
  <c r="N61" i="1"/>
  <c r="N44" i="1"/>
  <c r="N9" i="1"/>
  <c r="N11" i="1"/>
  <c r="N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B07573-C5B5-48A6-ADB3-7905676542BF}" name="cfbweek1" type="6" refreshedVersion="8" background="1" saveData="1">
    <textPr codePage="437" sourceFile="C:\Users\student\Downloads\cfbweek1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<sst xmlns="http://schemas.openxmlformats.org/spreadsheetml/2006/main" count="424" uniqueCount="259">
  <si>
    <t>Away</t>
  </si>
  <si>
    <t>Home</t>
  </si>
  <si>
    <t>Spread</t>
  </si>
  <si>
    <t>Over/Under</t>
  </si>
  <si>
    <t>Coastal Carolina</t>
  </si>
  <si>
    <t>Jacksonville State</t>
  </si>
  <si>
    <t>Jacksonville State -2.5</t>
  </si>
  <si>
    <t>Penn State</t>
  </si>
  <si>
    <t>West Virginia</t>
  </si>
  <si>
    <t>Penn State -8.5</t>
  </si>
  <si>
    <t>Clemson</t>
  </si>
  <si>
    <t>Georgia</t>
  </si>
  <si>
    <t>Georgia -13.5</t>
  </si>
  <si>
    <t>Miami (OH)</t>
  </si>
  <si>
    <t>Northwestern</t>
  </si>
  <si>
    <t>Northwestern -3</t>
  </si>
  <si>
    <t>Miami</t>
  </si>
  <si>
    <t>Florida</t>
  </si>
  <si>
    <t>Miami -2.5</t>
  </si>
  <si>
    <t>Furman</t>
  </si>
  <si>
    <t>Ole Miss</t>
  </si>
  <si>
    <t>Ole Miss -42</t>
  </si>
  <si>
    <t>Notre Dame</t>
  </si>
  <si>
    <t>Texas A&amp;M</t>
  </si>
  <si>
    <t>Texas A&amp;M -3</t>
  </si>
  <si>
    <t>James Madison</t>
  </si>
  <si>
    <t>Charlotte</t>
  </si>
  <si>
    <t>James Madison -6.5</t>
  </si>
  <si>
    <t>Lamar</t>
  </si>
  <si>
    <t>Texas State</t>
  </si>
  <si>
    <t>Texas State -31</t>
  </si>
  <si>
    <t>Howard</t>
  </si>
  <si>
    <t>Rutgers</t>
  </si>
  <si>
    <t>Rutgers -36.5</t>
  </si>
  <si>
    <t>New Hampshire</t>
  </si>
  <si>
    <t>UCF</t>
  </si>
  <si>
    <t>UCF -41.5</t>
  </si>
  <si>
    <t>Central Connecticut State</t>
  </si>
  <si>
    <t>Central Michigan</t>
  </si>
  <si>
    <t>CMU -31.5</t>
  </si>
  <si>
    <t>North Carolina A&amp;T</t>
  </si>
  <si>
    <t>Wake Forest</t>
  </si>
  <si>
    <t>Wake Forest -35</t>
  </si>
  <si>
    <t>Lafayette</t>
  </si>
  <si>
    <t>Buffalo</t>
  </si>
  <si>
    <t>Buffalo -4.5</t>
  </si>
  <si>
    <t>Fordham</t>
  </si>
  <si>
    <t>Bowling Green</t>
  </si>
  <si>
    <t>Bowling Green -16.5</t>
  </si>
  <si>
    <t>Western Carolina</t>
  </si>
  <si>
    <t>NC State</t>
  </si>
  <si>
    <t>NC State -33.5</t>
  </si>
  <si>
    <t>Jackson State</t>
  </si>
  <si>
    <t>Louisiana-Monroe</t>
  </si>
  <si>
    <t>Louisiana-Monroe -7.5</t>
  </si>
  <si>
    <t>Duquesne</t>
  </si>
  <si>
    <t>Toledo</t>
  </si>
  <si>
    <t>Toledo -28.5</t>
  </si>
  <si>
    <t>Arkansas-Pine Bluff</t>
  </si>
  <si>
    <t>Arkansas</t>
  </si>
  <si>
    <t>Arkansas -48.8</t>
  </si>
  <si>
    <t>Southeastern Louisiana</t>
  </si>
  <si>
    <t>Tulane</t>
  </si>
  <si>
    <t>Tulane -25.5</t>
  </si>
  <si>
    <t>Northwestern State</t>
  </si>
  <si>
    <t>Tulsa</t>
  </si>
  <si>
    <t>Tulsa -31.5</t>
  </si>
  <si>
    <t>Alcorn State</t>
  </si>
  <si>
    <t>UAB</t>
  </si>
  <si>
    <t>UAB -26.5</t>
  </si>
  <si>
    <t>North Carolina</t>
  </si>
  <si>
    <t>Minnesota</t>
  </si>
  <si>
    <t>UNC -1.5</t>
  </si>
  <si>
    <t>Murray State</t>
  </si>
  <si>
    <t>Missouri</t>
  </si>
  <si>
    <t>Missouri -48</t>
  </si>
  <si>
    <t>Southern Utah University</t>
  </si>
  <si>
    <t>Utah</t>
  </si>
  <si>
    <t>Utah -38</t>
  </si>
  <si>
    <t>Eastern Illinois</t>
  </si>
  <si>
    <t>Illinois</t>
  </si>
  <si>
    <t>Illinois -28</t>
  </si>
  <si>
    <t>Sacramento State</t>
  </si>
  <si>
    <t>San Jose State</t>
  </si>
  <si>
    <t>SJSU -3.5</t>
  </si>
  <si>
    <t>Temple</t>
  </si>
  <si>
    <t>Oklahoma</t>
  </si>
  <si>
    <t>Oklahoma -43</t>
  </si>
  <si>
    <t>Florida Atlantic</t>
  </si>
  <si>
    <t>Michigan State</t>
  </si>
  <si>
    <t>Michigan State -13.5</t>
  </si>
  <si>
    <t>Elon</t>
  </si>
  <si>
    <t>Duke</t>
  </si>
  <si>
    <t>Duke -23.5</t>
  </si>
  <si>
    <t>Western Michigan</t>
  </si>
  <si>
    <t>Wisconsin</t>
  </si>
  <si>
    <t>Wisconsin -24.5</t>
  </si>
  <si>
    <t>TCU</t>
  </si>
  <si>
    <t>Stanford</t>
  </si>
  <si>
    <t>TCU -9.5</t>
  </si>
  <si>
    <t>Bucknell</t>
  </si>
  <si>
    <t>Navy</t>
  </si>
  <si>
    <t>Navy -33.5</t>
  </si>
  <si>
    <t>Kent State</t>
  </si>
  <si>
    <t>Pitt</t>
  </si>
  <si>
    <t>Pitt -24</t>
  </si>
  <si>
    <t>Indiana State</t>
  </si>
  <si>
    <t>Purdue</t>
  </si>
  <si>
    <t>Purdue -32.5</t>
  </si>
  <si>
    <t>UConn</t>
  </si>
  <si>
    <t>Maryland</t>
  </si>
  <si>
    <t>Maryland -20.5</t>
  </si>
  <si>
    <t>Austin Peay</t>
  </si>
  <si>
    <t>Louisville</t>
  </si>
  <si>
    <t>Louisville -36.5</t>
  </si>
  <si>
    <t>Virginia Tech</t>
  </si>
  <si>
    <t>Vanderbilt</t>
  </si>
  <si>
    <t>Virginia Tech -13.5</t>
  </si>
  <si>
    <t>Chattanooga</t>
  </si>
  <si>
    <t>Tennessee</t>
  </si>
  <si>
    <t>Tennessee -38.5</t>
  </si>
  <si>
    <t>Towson</t>
  </si>
  <si>
    <t>Cincinnati</t>
  </si>
  <si>
    <t>Cincinnati -30.5</t>
  </si>
  <si>
    <t>Portland State</t>
  </si>
  <si>
    <t>Washington State</t>
  </si>
  <si>
    <t>Washington State -30.5</t>
  </si>
  <si>
    <t>North Dakota</t>
  </si>
  <si>
    <t>Iowa State</t>
  </si>
  <si>
    <t>Iowa State -27</t>
  </si>
  <si>
    <t>Florida International</t>
  </si>
  <si>
    <t>Indiana</t>
  </si>
  <si>
    <t>Indiana -21</t>
  </si>
  <si>
    <t>Akron</t>
  </si>
  <si>
    <t>Ohio State</t>
  </si>
  <si>
    <t>Ohio State -50.5</t>
  </si>
  <si>
    <t>Ohio</t>
  </si>
  <si>
    <t>Syracuse</t>
  </si>
  <si>
    <t>Syracuse -17.5</t>
  </si>
  <si>
    <t>Western Illinois</t>
  </si>
  <si>
    <t>Northern Illinois</t>
  </si>
  <si>
    <t>Northern Illinois -34.5</t>
  </si>
  <si>
    <t>Eastern Michigan</t>
  </si>
  <si>
    <t>UMass</t>
  </si>
  <si>
    <t>UMass -1.5</t>
  </si>
  <si>
    <t>UTEP</t>
  </si>
  <si>
    <t>Nebraska</t>
  </si>
  <si>
    <t>Nebraska -27.5</t>
  </si>
  <si>
    <t>East Tennessee State</t>
  </si>
  <si>
    <t>Appalachian State</t>
  </si>
  <si>
    <t>Appalachian State -33.5</t>
  </si>
  <si>
    <t>Colorado State</t>
  </si>
  <si>
    <t>Texas</t>
  </si>
  <si>
    <t>Texas -32.5</t>
  </si>
  <si>
    <t>Boise State</t>
  </si>
  <si>
    <t>Georgia Southern</t>
  </si>
  <si>
    <t>Boise State -13</t>
  </si>
  <si>
    <t>Old Dominion</t>
  </si>
  <si>
    <t>South Carolina</t>
  </si>
  <si>
    <t>South Carolina -21</t>
  </si>
  <si>
    <t>North Texas</t>
  </si>
  <si>
    <t>South Alabama</t>
  </si>
  <si>
    <t>South Alabama -5.5</t>
  </si>
  <si>
    <t>UC Davis</t>
  </si>
  <si>
    <t>California</t>
  </si>
  <si>
    <t>Cal -20.5</t>
  </si>
  <si>
    <t>Eastern Kentucky</t>
  </si>
  <si>
    <t>Mississippi State</t>
  </si>
  <si>
    <t>Mississippi State -26.6</t>
  </si>
  <si>
    <t>Richmond</t>
  </si>
  <si>
    <t>Virginia</t>
  </si>
  <si>
    <t>Virginia -18.5</t>
  </si>
  <si>
    <t>Campbell</t>
  </si>
  <si>
    <t>Liberty</t>
  </si>
  <si>
    <t>Liberty -34.5</t>
  </si>
  <si>
    <t>Idaho State</t>
  </si>
  <si>
    <t>Oregon State</t>
  </si>
  <si>
    <t>Oregon State -28.5</t>
  </si>
  <si>
    <t>Sam Houston</t>
  </si>
  <si>
    <t>Rice</t>
  </si>
  <si>
    <t>Rice -10.5</t>
  </si>
  <si>
    <t>Tennessee-Martin</t>
  </si>
  <si>
    <t>Kansas State</t>
  </si>
  <si>
    <t>Kansas State -36</t>
  </si>
  <si>
    <t>North Alabama</t>
  </si>
  <si>
    <t>Memphis</t>
  </si>
  <si>
    <t>Memphis -37.5</t>
  </si>
  <si>
    <t>Nevada</t>
  </si>
  <si>
    <t>Troy</t>
  </si>
  <si>
    <t>Troy -9.5</t>
  </si>
  <si>
    <t>Bethune-Cookman</t>
  </si>
  <si>
    <t>South Florida</t>
  </si>
  <si>
    <t>South Florida -40.5</t>
  </si>
  <si>
    <t>Tennessee Tech</t>
  </si>
  <si>
    <t>Middle Tennessee State</t>
  </si>
  <si>
    <t>MTSU -23.5</t>
  </si>
  <si>
    <t>UNLV</t>
  </si>
  <si>
    <t>Houston</t>
  </si>
  <si>
    <t>Houston -1.5</t>
  </si>
  <si>
    <t>UCLA</t>
  </si>
  <si>
    <t>Hawaii</t>
  </si>
  <si>
    <t>UCLA -14</t>
  </si>
  <si>
    <t>Alabama A&amp;M</t>
  </si>
  <si>
    <t>Auburn</t>
  </si>
  <si>
    <t>Auburn -48</t>
  </si>
  <si>
    <t>Idaho</t>
  </si>
  <si>
    <t>Oregon</t>
  </si>
  <si>
    <t>Oregon -43.5</t>
  </si>
  <si>
    <t>Abilene Christian</t>
  </si>
  <si>
    <t>Texas Tech</t>
  </si>
  <si>
    <t>Texas Tech -34</t>
  </si>
  <si>
    <t>Fresno State</t>
  </si>
  <si>
    <t>Michigan</t>
  </si>
  <si>
    <t>Michigan -21.5</t>
  </si>
  <si>
    <t>Southern Miss</t>
  </si>
  <si>
    <t>Kentucky</t>
  </si>
  <si>
    <t>Kentucky -28</t>
  </si>
  <si>
    <t>Grambling State</t>
  </si>
  <si>
    <t>Louisiana</t>
  </si>
  <si>
    <t>Louisiana -32.5</t>
  </si>
  <si>
    <t>Nicholls</t>
  </si>
  <si>
    <t>Louisiana Tech</t>
  </si>
  <si>
    <t>Louisiana Tech -8.5</t>
  </si>
  <si>
    <t>Robert Morris</t>
  </si>
  <si>
    <t>Utah State</t>
  </si>
  <si>
    <t>Utah State -31.5</t>
  </si>
  <si>
    <t>Southern Illinois</t>
  </si>
  <si>
    <t>BYU</t>
  </si>
  <si>
    <t>BYU -14</t>
  </si>
  <si>
    <t>Georgia State</t>
  </si>
  <si>
    <t>Georgia Tech</t>
  </si>
  <si>
    <t>Georgia Tech -22</t>
  </si>
  <si>
    <t>Southeast Missouri State</t>
  </si>
  <si>
    <t>New Mexico State</t>
  </si>
  <si>
    <t>New Mexico State -8.5</t>
  </si>
  <si>
    <t>New Mexico</t>
  </si>
  <si>
    <t>Arizona</t>
  </si>
  <si>
    <t>Arizona -31</t>
  </si>
  <si>
    <t>Wyoming</t>
  </si>
  <si>
    <t>Arizona State</t>
  </si>
  <si>
    <t>Arizona State -6.5</t>
  </si>
  <si>
    <t>Weber State</t>
  </si>
  <si>
    <t>Washington</t>
  </si>
  <si>
    <t>Washington -27</t>
  </si>
  <si>
    <t>LSU</t>
  </si>
  <si>
    <t>USC</t>
  </si>
  <si>
    <t>LSU -4.5</t>
  </si>
  <si>
    <t>Boston College</t>
  </si>
  <si>
    <t>Florida State</t>
  </si>
  <si>
    <t>Florida State -17</t>
  </si>
  <si>
    <t>Winner</t>
  </si>
  <si>
    <t>Total Expected Points</t>
  </si>
  <si>
    <t>Away Projected Points</t>
  </si>
  <si>
    <t>Home Projected Points</t>
  </si>
  <si>
    <t>Total Points Difference</t>
  </si>
  <si>
    <t>Spread Difference</t>
  </si>
  <si>
    <t>Home Expected Spread</t>
  </si>
  <si>
    <t>Away Expected Spread</t>
  </si>
  <si>
    <t>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</si>
</sst>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bweek1" connectionId="1" xr16:uid="{EECB9309-D8AF-4707-B283-AAA6C7B601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09A4-FA24-4DED-B0CE-BDE06852750F}">
  <dimension ref="A1:N83"/>
  <sheetViews>
    <sheetView tabSelected="1" zoomScale="62" zoomScaleNormal="62" workbookViewId="0">
      <selection activeCell="Q10" sqref="Q10"/>
    </sheetView>
  </sheetViews>
  <sheetFormatPr defaultRowHeight="14.5" x14ac:dyDescent="0.35"/>
  <cols>
    <col min="1" max="1" width="22.08984375" bestFit="1" customWidth="1"/>
    <col min="2" max="2" width="20.08984375" bestFit="1" customWidth="1"/>
    <col min="3" max="3" width="20.1796875" hidden="1" customWidth="1"/>
    <col min="4" max="5" width="20.1796875" customWidth="1"/>
    <col min="6" max="6" width="10.1796875" bestFit="1" customWidth="1"/>
    <col min="7" max="7" width="10.1796875" customWidth="1"/>
    <col min="8" max="8" width="18.26953125" bestFit="1" customWidth="1"/>
    <col min="9" max="9" width="19.26953125" bestFit="1" customWidth="1"/>
    <col min="10" max="10" width="18.453125" bestFit="1" customWidth="1"/>
    <col min="11" max="11" width="19.08984375" bestFit="1" customWidth="1"/>
    <col min="12" max="12" width="19" bestFit="1" customWidth="1"/>
    <col min="13" max="13" width="19.6328125" bestFit="1" customWidth="1"/>
    <col min="14" max="14" width="15.36328125" bestFit="1" customWidth="1"/>
  </cols>
  <sheetData>
    <row r="1" spans="1:14" x14ac:dyDescent="0.35">
      <c r="A1" t="s">
        <v>0</v>
      </c>
      <c r="B1" t="s">
        <v>1</v>
      </c>
      <c r="C1" t="s">
        <v>250</v>
      </c>
      <c r="D1" t="s">
        <v>250</v>
      </c>
      <c r="E1" t="s">
        <v>2</v>
      </c>
      <c r="F1" t="s">
        <v>3</v>
      </c>
      <c r="G1" t="s">
        <v>258</v>
      </c>
      <c r="H1" t="s">
        <v>251</v>
      </c>
      <c r="I1" t="s">
        <v>254</v>
      </c>
      <c r="J1" t="s">
        <v>252</v>
      </c>
      <c r="K1" t="s">
        <v>253</v>
      </c>
      <c r="L1" t="s">
        <v>257</v>
      </c>
      <c r="M1" t="s">
        <v>256</v>
      </c>
      <c r="N1" t="s">
        <v>255</v>
      </c>
    </row>
    <row r="2" spans="1:14" x14ac:dyDescent="0.35">
      <c r="A2" t="s">
        <v>175</v>
      </c>
      <c r="B2" t="s">
        <v>176</v>
      </c>
      <c r="C2" t="s">
        <v>177</v>
      </c>
      <c r="D2" t="s">
        <v>176</v>
      </c>
      <c r="E2" t="str">
        <f>MID(C2, FIND("-", C2), LEN(C2) - FIND("-", C2) + 1)</f>
        <v>-28.5</v>
      </c>
      <c r="F2">
        <v>52.5</v>
      </c>
      <c r="G2" t="s">
        <v>1</v>
      </c>
      <c r="H2">
        <f>K2+J2</f>
        <v>104</v>
      </c>
      <c r="I2">
        <f>F2-H2</f>
        <v>-51.5</v>
      </c>
      <c r="J2">
        <v>16</v>
      </c>
      <c r="K2">
        <v>88</v>
      </c>
      <c r="L2">
        <f>K2-J2</f>
        <v>72</v>
      </c>
      <c r="M2">
        <f>J2-K2</f>
        <v>-72</v>
      </c>
      <c r="N2">
        <f>IF(G2="Home", E2-M2, IF(G2="Away", E2-L2, ""))</f>
        <v>43.5</v>
      </c>
    </row>
    <row r="3" spans="1:14" x14ac:dyDescent="0.35">
      <c r="A3" t="s">
        <v>106</v>
      </c>
      <c r="B3" t="s">
        <v>107</v>
      </c>
      <c r="C3" t="s">
        <v>108</v>
      </c>
      <c r="D3" t="s">
        <v>107</v>
      </c>
      <c r="E3" t="str">
        <f>MID(C3, FIND("-", C3), LEN(C3) - FIND("-", C3) + 1)</f>
        <v>-32.5</v>
      </c>
      <c r="F3">
        <v>48.5</v>
      </c>
      <c r="G3" t="s">
        <v>1</v>
      </c>
      <c r="H3">
        <f>K3+J3</f>
        <v>89</v>
      </c>
      <c r="I3">
        <f>F3-H3</f>
        <v>-40.5</v>
      </c>
      <c r="J3">
        <v>12</v>
      </c>
      <c r="K3">
        <v>77</v>
      </c>
      <c r="L3">
        <f>K3-J3</f>
        <v>65</v>
      </c>
      <c r="M3">
        <f>J3-K3</f>
        <v>-65</v>
      </c>
      <c r="N3">
        <f>IF(G3="Home", E3-M3, IF(G3="Away", E3-L3, ""))</f>
        <v>32.5</v>
      </c>
    </row>
    <row r="4" spans="1:14" x14ac:dyDescent="0.35">
      <c r="A4" t="s">
        <v>70</v>
      </c>
      <c r="B4" t="s">
        <v>71</v>
      </c>
      <c r="C4" t="s">
        <v>72</v>
      </c>
      <c r="D4" t="s">
        <v>70</v>
      </c>
      <c r="E4" t="str">
        <f>MID(C4, FIND("-", C4), LEN(C4) - FIND("-", C4) + 1)</f>
        <v>-1.5</v>
      </c>
      <c r="F4">
        <v>50.5</v>
      </c>
      <c r="G4" t="s">
        <v>0</v>
      </c>
      <c r="H4">
        <f>K4+J4</f>
        <v>52</v>
      </c>
      <c r="I4">
        <f>F4-H4</f>
        <v>-1.5</v>
      </c>
      <c r="J4">
        <v>38</v>
      </c>
      <c r="K4">
        <v>14</v>
      </c>
      <c r="L4">
        <f>K4-J4</f>
        <v>-24</v>
      </c>
      <c r="M4">
        <f>J4-K4</f>
        <v>24</v>
      </c>
      <c r="N4">
        <f>IF(G4="Home", E4-M4, IF(G4="Away", E4-L4, ""))</f>
        <v>22.5</v>
      </c>
    </row>
    <row r="5" spans="1:14" x14ac:dyDescent="0.35">
      <c r="A5" t="s">
        <v>169</v>
      </c>
      <c r="B5" t="s">
        <v>170</v>
      </c>
      <c r="C5" t="s">
        <v>171</v>
      </c>
      <c r="D5" t="s">
        <v>170</v>
      </c>
      <c r="E5" t="str">
        <f>MID(C5, FIND("-", C5), LEN(C5) - FIND("-", C5) + 1)</f>
        <v>-18.5</v>
      </c>
      <c r="F5">
        <v>52</v>
      </c>
      <c r="G5" t="s">
        <v>1</v>
      </c>
      <c r="H5">
        <f>K5+J5</f>
        <v>73</v>
      </c>
      <c r="I5">
        <f>F5-H5</f>
        <v>-21</v>
      </c>
      <c r="J5">
        <v>18</v>
      </c>
      <c r="K5">
        <v>55</v>
      </c>
      <c r="L5">
        <f>K5-J5</f>
        <v>37</v>
      </c>
      <c r="M5">
        <f>J5-K5</f>
        <v>-37</v>
      </c>
      <c r="N5">
        <f>IF(G5="Home", E5-M5, IF(G5="Away", E5-L5, ""))</f>
        <v>18.5</v>
      </c>
    </row>
    <row r="6" spans="1:14" x14ac:dyDescent="0.35">
      <c r="A6" t="s">
        <v>25</v>
      </c>
      <c r="B6" t="s">
        <v>26</v>
      </c>
      <c r="C6" t="s">
        <v>27</v>
      </c>
      <c r="D6" t="s">
        <v>25</v>
      </c>
      <c r="E6" t="str">
        <f>MID(C6, FIND("-", C6), LEN(C6) - FIND("-", C6) + 1)</f>
        <v>-6.5</v>
      </c>
      <c r="F6">
        <v>50.5</v>
      </c>
      <c r="G6" t="s">
        <v>0</v>
      </c>
      <c r="H6">
        <f>K6+J6</f>
        <v>47</v>
      </c>
      <c r="I6">
        <f>F6-H6</f>
        <v>3.5</v>
      </c>
      <c r="J6">
        <v>35</v>
      </c>
      <c r="K6">
        <v>12</v>
      </c>
      <c r="L6">
        <f>K6-J6</f>
        <v>-23</v>
      </c>
      <c r="M6">
        <f>J6-K6</f>
        <v>23</v>
      </c>
      <c r="N6">
        <f>IF(G6="Home", E6-M6, IF(G6="Away", E6-L6, ""))</f>
        <v>16.5</v>
      </c>
    </row>
    <row r="7" spans="1:14" x14ac:dyDescent="0.35">
      <c r="A7" t="s">
        <v>55</v>
      </c>
      <c r="B7" t="s">
        <v>56</v>
      </c>
      <c r="C7" t="s">
        <v>57</v>
      </c>
      <c r="D7" t="s">
        <v>56</v>
      </c>
      <c r="E7" t="str">
        <f>MID(C7, FIND("-", C7), LEN(C7) - FIND("-", C7) + 1)</f>
        <v>-28.5</v>
      </c>
      <c r="F7">
        <v>53.5</v>
      </c>
      <c r="G7" t="s">
        <v>1</v>
      </c>
      <c r="H7">
        <f>K7+J7</f>
        <v>77</v>
      </c>
      <c r="I7">
        <f>F7-H7</f>
        <v>-23.5</v>
      </c>
      <c r="J7">
        <v>16</v>
      </c>
      <c r="K7">
        <v>61</v>
      </c>
      <c r="L7">
        <f>K7-J7</f>
        <v>45</v>
      </c>
      <c r="M7">
        <f>J7-K7</f>
        <v>-45</v>
      </c>
      <c r="N7">
        <f>IF(G7="Home", E7-M7, IF(G7="Away", E7-L7, ""))</f>
        <v>16.5</v>
      </c>
    </row>
    <row r="8" spans="1:14" x14ac:dyDescent="0.35">
      <c r="A8" t="s">
        <v>193</v>
      </c>
      <c r="B8" t="s">
        <v>194</v>
      </c>
      <c r="C8" t="s">
        <v>195</v>
      </c>
      <c r="D8" t="s">
        <v>194</v>
      </c>
      <c r="E8" t="str">
        <f>MID(C8, FIND("-", C8), LEN(C8) - FIND("-", C8) + 1)</f>
        <v>-23.5</v>
      </c>
      <c r="F8">
        <v>52.5</v>
      </c>
      <c r="G8" t="s">
        <v>1</v>
      </c>
      <c r="H8">
        <f>K8+J8</f>
        <v>76</v>
      </c>
      <c r="I8">
        <f>F8-H8</f>
        <v>-23.5</v>
      </c>
      <c r="J8">
        <v>18</v>
      </c>
      <c r="K8">
        <v>58</v>
      </c>
      <c r="L8">
        <f>K8-J8</f>
        <v>40</v>
      </c>
      <c r="M8">
        <f>J8-K8</f>
        <v>-40</v>
      </c>
      <c r="N8">
        <f>IF(G8="Home", E8-M8, IF(G8="Away", E8-L8, ""))</f>
        <v>16.5</v>
      </c>
    </row>
    <row r="9" spans="1:14" x14ac:dyDescent="0.35">
      <c r="A9" t="s">
        <v>49</v>
      </c>
      <c r="B9" t="s">
        <v>50</v>
      </c>
      <c r="C9" t="s">
        <v>51</v>
      </c>
      <c r="D9" t="s">
        <v>50</v>
      </c>
      <c r="E9" t="str">
        <f>MID(C9, FIND("-", C9), LEN(C9) - FIND("-", C9) + 1)</f>
        <v>-33.5</v>
      </c>
      <c r="F9">
        <v>61</v>
      </c>
      <c r="G9" t="s">
        <v>1</v>
      </c>
      <c r="H9">
        <f>K9+J9</f>
        <v>76</v>
      </c>
      <c r="I9">
        <f>F9-H9</f>
        <v>-15</v>
      </c>
      <c r="J9">
        <v>15</v>
      </c>
      <c r="K9">
        <v>61</v>
      </c>
      <c r="L9">
        <f>K9-J9</f>
        <v>46</v>
      </c>
      <c r="M9">
        <f>J9-K9</f>
        <v>-46</v>
      </c>
      <c r="N9">
        <f>IF(G9="Home", E9-M9, IF(G9="Away", E9-L9, ""))</f>
        <v>12.5</v>
      </c>
    </row>
    <row r="10" spans="1:14" x14ac:dyDescent="0.35">
      <c r="A10" t="s">
        <v>124</v>
      </c>
      <c r="B10" t="s">
        <v>125</v>
      </c>
      <c r="C10" t="s">
        <v>126</v>
      </c>
      <c r="D10" t="s">
        <v>125</v>
      </c>
      <c r="E10" t="str">
        <f>MID(C10, FIND("-", C10), LEN(C10) - FIND("-", C10) + 1)</f>
        <v>-30.5</v>
      </c>
      <c r="F10">
        <v>61.5</v>
      </c>
      <c r="G10" t="s">
        <v>1</v>
      </c>
      <c r="H10">
        <f>K10+J10</f>
        <v>74</v>
      </c>
      <c r="I10">
        <f>F10-H10</f>
        <v>-12.5</v>
      </c>
      <c r="J10">
        <v>16</v>
      </c>
      <c r="K10">
        <v>58</v>
      </c>
      <c r="L10">
        <f>K10-J10</f>
        <v>42</v>
      </c>
      <c r="M10">
        <f>J10-K10</f>
        <v>-42</v>
      </c>
      <c r="N10">
        <f>IF(G10="Home", E10-M10, IF(G10="Away", E10-L10, ""))</f>
        <v>11.5</v>
      </c>
    </row>
    <row r="11" spans="1:14" x14ac:dyDescent="0.35">
      <c r="A11" t="s">
        <v>37</v>
      </c>
      <c r="B11" t="s">
        <v>38</v>
      </c>
      <c r="C11" t="s">
        <v>39</v>
      </c>
      <c r="D11" t="s">
        <v>38</v>
      </c>
      <c r="E11" t="str">
        <f>MID(C11, FIND("-", C11), LEN(C11) - FIND("-", C11) + 1)</f>
        <v>-31.5</v>
      </c>
      <c r="F11">
        <v>63</v>
      </c>
      <c r="G11" t="s">
        <v>1</v>
      </c>
      <c r="H11">
        <f>K11+J11</f>
        <v>82</v>
      </c>
      <c r="I11">
        <f>F11-H11</f>
        <v>-19</v>
      </c>
      <c r="J11">
        <v>20</v>
      </c>
      <c r="K11">
        <v>62</v>
      </c>
      <c r="L11">
        <f>K11-J11</f>
        <v>42</v>
      </c>
      <c r="M11">
        <f>J11-K11</f>
        <v>-42</v>
      </c>
      <c r="N11">
        <f>IF(G11="Home", E11-M11, IF(G11="Away", E11-L11, ""))</f>
        <v>10.5</v>
      </c>
    </row>
    <row r="12" spans="1:14" x14ac:dyDescent="0.35">
      <c r="A12" t="s">
        <v>247</v>
      </c>
      <c r="B12" t="s">
        <v>248</v>
      </c>
      <c r="C12" t="s">
        <v>249</v>
      </c>
      <c r="D12" t="s">
        <v>248</v>
      </c>
      <c r="E12" t="str">
        <f>MID(C12, FIND("-", C12), LEN(C12) - FIND("-", C12) + 1)</f>
        <v>-17</v>
      </c>
      <c r="F12">
        <v>50.5</v>
      </c>
      <c r="G12" t="s">
        <v>1</v>
      </c>
      <c r="H12">
        <f>K12+J12</f>
        <v>57</v>
      </c>
      <c r="I12">
        <f>F12-H12</f>
        <v>-6.5</v>
      </c>
      <c r="J12">
        <v>15</v>
      </c>
      <c r="K12">
        <v>42</v>
      </c>
      <c r="L12">
        <f>K12-J12</f>
        <v>27</v>
      </c>
      <c r="M12">
        <f>J12-K12</f>
        <v>-27</v>
      </c>
      <c r="N12">
        <f>IF(G12="Home", E12-M12, IF(G12="Away", E12-L12, ""))</f>
        <v>10</v>
      </c>
    </row>
    <row r="13" spans="1:14" x14ac:dyDescent="0.35">
      <c r="A13" t="s">
        <v>91</v>
      </c>
      <c r="B13" t="s">
        <v>92</v>
      </c>
      <c r="C13" t="s">
        <v>93</v>
      </c>
      <c r="D13" t="s">
        <v>92</v>
      </c>
      <c r="E13" t="str">
        <f>MID(C13, FIND("-", C13), LEN(C13) - FIND("-", C13) + 1)</f>
        <v>-23.5</v>
      </c>
      <c r="F13">
        <v>49.5</v>
      </c>
      <c r="G13" t="s">
        <v>1</v>
      </c>
      <c r="H13">
        <f>K13+J13</f>
        <v>65</v>
      </c>
      <c r="I13">
        <f>F13-H13</f>
        <v>-15.5</v>
      </c>
      <c r="J13">
        <v>16</v>
      </c>
      <c r="K13">
        <v>49</v>
      </c>
      <c r="L13">
        <f>K13-J13</f>
        <v>33</v>
      </c>
      <c r="M13">
        <f>J13-K13</f>
        <v>-33</v>
      </c>
      <c r="N13">
        <f>IF(G13="Home", E13-M13, IF(G13="Away", E13-L13, ""))</f>
        <v>9.5</v>
      </c>
    </row>
    <row r="14" spans="1:14" x14ac:dyDescent="0.35">
      <c r="A14" t="s">
        <v>160</v>
      </c>
      <c r="B14" t="s">
        <v>161</v>
      </c>
      <c r="C14" t="s">
        <v>162</v>
      </c>
      <c r="D14" t="s">
        <v>161</v>
      </c>
      <c r="E14" t="str">
        <f>MID(C14, FIND("-", C14), LEN(C14) - FIND("-", C14) + 1)</f>
        <v>-5.5</v>
      </c>
      <c r="F14">
        <v>64.5</v>
      </c>
      <c r="G14" t="s">
        <v>1</v>
      </c>
      <c r="H14">
        <f>K14+J14</f>
        <v>69</v>
      </c>
      <c r="I14">
        <f>F14-H14</f>
        <v>-4.5</v>
      </c>
      <c r="J14">
        <v>27</v>
      </c>
      <c r="K14">
        <v>42</v>
      </c>
      <c r="L14">
        <f>K14-J14</f>
        <v>15</v>
      </c>
      <c r="M14">
        <f>J14-K14</f>
        <v>-15</v>
      </c>
      <c r="N14">
        <f>IF(G14="Home", E14-M14, IF(G14="Away", E14-L14, ""))</f>
        <v>9.5</v>
      </c>
    </row>
    <row r="15" spans="1:14" x14ac:dyDescent="0.35">
      <c r="A15" t="s">
        <v>187</v>
      </c>
      <c r="B15" t="s">
        <v>188</v>
      </c>
      <c r="C15" t="s">
        <v>189</v>
      </c>
      <c r="D15" t="s">
        <v>188</v>
      </c>
      <c r="E15" t="str">
        <f>MID(C15, FIND("-", C15), LEN(C15) - FIND("-", C15) + 1)</f>
        <v>-9.5</v>
      </c>
      <c r="F15">
        <v>45</v>
      </c>
      <c r="G15" t="s">
        <v>1</v>
      </c>
      <c r="H15">
        <f>K15+J15</f>
        <v>39</v>
      </c>
      <c r="I15">
        <f>F15-H15</f>
        <v>6</v>
      </c>
      <c r="J15">
        <v>10</v>
      </c>
      <c r="K15">
        <v>29</v>
      </c>
      <c r="L15">
        <f>K15-J15</f>
        <v>19</v>
      </c>
      <c r="M15">
        <f>J15-K15</f>
        <v>-19</v>
      </c>
      <c r="N15">
        <f>IF(G15="Home", E15-M15, IF(G15="Away", E15-L15, ""))</f>
        <v>9.5</v>
      </c>
    </row>
    <row r="16" spans="1:14" x14ac:dyDescent="0.35">
      <c r="A16" t="s">
        <v>163</v>
      </c>
      <c r="B16" t="s">
        <v>164</v>
      </c>
      <c r="C16" t="s">
        <v>165</v>
      </c>
      <c r="D16" t="s">
        <v>164</v>
      </c>
      <c r="E16" t="str">
        <f>MID(C16, FIND("-", C16), LEN(C16) - FIND("-", C16) + 1)</f>
        <v>-20.5</v>
      </c>
      <c r="F16">
        <v>54</v>
      </c>
      <c r="G16" t="s">
        <v>1</v>
      </c>
      <c r="H16">
        <f>K16+J16</f>
        <v>75</v>
      </c>
      <c r="I16">
        <f>F16-H16</f>
        <v>-21</v>
      </c>
      <c r="J16">
        <v>23</v>
      </c>
      <c r="K16">
        <v>52</v>
      </c>
      <c r="L16">
        <f>K16-J16</f>
        <v>29</v>
      </c>
      <c r="M16">
        <f>J16-K16</f>
        <v>-29</v>
      </c>
      <c r="N16">
        <f>IF(G16="Home", E16-M16, IF(G16="Away", E16-L16, ""))</f>
        <v>8.5</v>
      </c>
    </row>
    <row r="17" spans="1:14" x14ac:dyDescent="0.35">
      <c r="A17" t="s">
        <v>82</v>
      </c>
      <c r="B17" t="s">
        <v>83</v>
      </c>
      <c r="C17" t="s">
        <v>84</v>
      </c>
      <c r="D17" t="s">
        <v>83</v>
      </c>
      <c r="E17" t="str">
        <f>MID(C17, FIND("-", C17), LEN(C17) - FIND("-", C17) + 1)</f>
        <v>-3.5</v>
      </c>
      <c r="F17">
        <v>59.5</v>
      </c>
      <c r="G17" t="s">
        <v>1</v>
      </c>
      <c r="H17">
        <f>K17+J17</f>
        <v>56</v>
      </c>
      <c r="I17">
        <f>F17-H17</f>
        <v>3.5</v>
      </c>
      <c r="J17">
        <v>23</v>
      </c>
      <c r="K17">
        <v>33</v>
      </c>
      <c r="L17">
        <f>K17-J17</f>
        <v>10</v>
      </c>
      <c r="M17">
        <f>J17-K17</f>
        <v>-10</v>
      </c>
      <c r="N17">
        <f>IF(G17="Home", E17-M17, IF(G17="Away", E17-L17, ""))</f>
        <v>6.5</v>
      </c>
    </row>
    <row r="18" spans="1:14" x14ac:dyDescent="0.35">
      <c r="A18" t="s">
        <v>232</v>
      </c>
      <c r="B18" t="s">
        <v>233</v>
      </c>
      <c r="C18" t="s">
        <v>234</v>
      </c>
      <c r="D18" t="s">
        <v>233</v>
      </c>
      <c r="E18" t="str">
        <f>MID(C18, FIND("-", C18), LEN(C18) - FIND("-", C18) + 1)</f>
        <v>-8.5</v>
      </c>
      <c r="F18">
        <v>52.5</v>
      </c>
      <c r="G18" t="s">
        <v>1</v>
      </c>
      <c r="H18">
        <f>K18+J18</f>
        <v>51</v>
      </c>
      <c r="I18">
        <f>F18-H18</f>
        <v>1.5</v>
      </c>
      <c r="J18">
        <v>18</v>
      </c>
      <c r="K18">
        <v>33</v>
      </c>
      <c r="L18">
        <f>K18-J18</f>
        <v>15</v>
      </c>
      <c r="M18">
        <f>J18-K18</f>
        <v>-15</v>
      </c>
      <c r="N18">
        <f>IF(G18="Home", E18-M18, IF(G18="Away", E18-L18, ""))</f>
        <v>6.5</v>
      </c>
    </row>
    <row r="19" spans="1:14" x14ac:dyDescent="0.35">
      <c r="A19" t="s">
        <v>241</v>
      </c>
      <c r="B19" t="s">
        <v>242</v>
      </c>
      <c r="C19" t="s">
        <v>243</v>
      </c>
      <c r="D19" t="s">
        <v>242</v>
      </c>
      <c r="E19" t="str">
        <f>MID(C19, FIND("-", C19), LEN(C19) - FIND("-", C19) + 1)</f>
        <v>-27</v>
      </c>
      <c r="F19">
        <v>52.5</v>
      </c>
      <c r="G19" t="s">
        <v>1</v>
      </c>
      <c r="H19">
        <f>K19+J19</f>
        <v>73</v>
      </c>
      <c r="I19">
        <f>F19-H19</f>
        <v>-20.5</v>
      </c>
      <c r="J19">
        <v>20</v>
      </c>
      <c r="K19">
        <v>53</v>
      </c>
      <c r="L19">
        <f>K19-J19</f>
        <v>33</v>
      </c>
      <c r="M19">
        <f>J19-K19</f>
        <v>-33</v>
      </c>
      <c r="N19">
        <f>IF(G19="Home", E19-M19, IF(G19="Away", E19-L19, ""))</f>
        <v>6</v>
      </c>
    </row>
    <row r="20" spans="1:14" x14ac:dyDescent="0.35">
      <c r="A20" t="s">
        <v>7</v>
      </c>
      <c r="B20" t="s">
        <v>8</v>
      </c>
      <c r="C20" t="s">
        <v>9</v>
      </c>
      <c r="D20" t="s">
        <v>7</v>
      </c>
      <c r="E20" t="str">
        <f>MID(C20, FIND("-", C20), LEN(C20) - FIND("-", C20) + 1)</f>
        <v>-8.5</v>
      </c>
      <c r="F20">
        <v>51.5</v>
      </c>
      <c r="G20" t="s">
        <v>0</v>
      </c>
      <c r="H20">
        <f>K20+J20</f>
        <v>46</v>
      </c>
      <c r="I20">
        <f>F20-H20</f>
        <v>5.5</v>
      </c>
      <c r="J20">
        <v>30</v>
      </c>
      <c r="K20">
        <v>16</v>
      </c>
      <c r="L20">
        <f>K20-J20</f>
        <v>-14</v>
      </c>
      <c r="M20">
        <f>J20-K20</f>
        <v>14</v>
      </c>
      <c r="N20">
        <f>IF(G20="Home", E20-M20, IF(G20="Away", E20-L20, ""))</f>
        <v>5.5</v>
      </c>
    </row>
    <row r="21" spans="1:14" x14ac:dyDescent="0.35">
      <c r="A21" t="s">
        <v>43</v>
      </c>
      <c r="B21" t="s">
        <v>44</v>
      </c>
      <c r="C21" t="s">
        <v>45</v>
      </c>
      <c r="D21" t="s">
        <v>44</v>
      </c>
      <c r="E21" t="str">
        <f>MID(C21, FIND("-", C21), LEN(C21) - FIND("-", C21) + 1)</f>
        <v>-4.5</v>
      </c>
      <c r="F21">
        <v>48.5</v>
      </c>
      <c r="G21" t="s">
        <v>1</v>
      </c>
      <c r="H21">
        <f>K21+J21</f>
        <v>58</v>
      </c>
      <c r="I21">
        <f>F21-H21</f>
        <v>-9.5</v>
      </c>
      <c r="J21">
        <v>24</v>
      </c>
      <c r="K21">
        <v>34</v>
      </c>
      <c r="L21">
        <f>K21-J21</f>
        <v>10</v>
      </c>
      <c r="M21">
        <f>J21-K21</f>
        <v>-10</v>
      </c>
      <c r="N21">
        <f>IF(G21="Home", E21-M21, IF(G21="Away", E21-L21, ""))</f>
        <v>5.5</v>
      </c>
    </row>
    <row r="22" spans="1:14" x14ac:dyDescent="0.35">
      <c r="A22" t="s">
        <v>52</v>
      </c>
      <c r="B22" t="s">
        <v>53</v>
      </c>
      <c r="C22" t="s">
        <v>54</v>
      </c>
      <c r="D22" t="s">
        <v>53</v>
      </c>
      <c r="E22" s="1">
        <v>-7.5</v>
      </c>
      <c r="F22">
        <v>49.5</v>
      </c>
      <c r="G22" t="s">
        <v>1</v>
      </c>
      <c r="H22">
        <f>K22+J22</f>
        <v>78</v>
      </c>
      <c r="I22">
        <f>F22-H22</f>
        <v>-28.5</v>
      </c>
      <c r="J22">
        <v>33</v>
      </c>
      <c r="K22">
        <v>45</v>
      </c>
      <c r="L22">
        <f>K22-J22</f>
        <v>12</v>
      </c>
      <c r="M22">
        <f>J22-K22</f>
        <v>-12</v>
      </c>
      <c r="N22">
        <f>IF(G22="Home", E22-M22, IF(G22="Away", E22-L22, ""))</f>
        <v>4.5</v>
      </c>
    </row>
    <row r="23" spans="1:14" x14ac:dyDescent="0.35">
      <c r="A23" t="s">
        <v>211</v>
      </c>
      <c r="B23" t="s">
        <v>212</v>
      </c>
      <c r="C23" t="s">
        <v>213</v>
      </c>
      <c r="D23" t="s">
        <v>212</v>
      </c>
      <c r="E23" t="str">
        <f>MID(C23, FIND("-", C23), LEN(C23) - FIND("-", C23) + 1)</f>
        <v>-21.5</v>
      </c>
      <c r="F23">
        <v>45.5</v>
      </c>
      <c r="G23" t="s">
        <v>1</v>
      </c>
      <c r="H23">
        <f>K23+J23</f>
        <v>54</v>
      </c>
      <c r="I23">
        <f>F23-H23</f>
        <v>-8.5</v>
      </c>
      <c r="J23">
        <v>14</v>
      </c>
      <c r="K23">
        <v>40</v>
      </c>
      <c r="L23">
        <f>K23-J23</f>
        <v>26</v>
      </c>
      <c r="M23">
        <f>J23-K23</f>
        <v>-26</v>
      </c>
      <c r="N23">
        <f>IF(G23="Home", E23-M23, IF(G23="Away", E23-L23, ""))</f>
        <v>4.5</v>
      </c>
    </row>
    <row r="24" spans="1:14" x14ac:dyDescent="0.35">
      <c r="A24" t="s">
        <v>220</v>
      </c>
      <c r="B24" t="s">
        <v>221</v>
      </c>
      <c r="C24" t="s">
        <v>222</v>
      </c>
      <c r="D24" t="s">
        <v>221</v>
      </c>
      <c r="E24" t="str">
        <f>MID(C24, FIND("-", C24), LEN(C24) - FIND("-", C24) + 1)</f>
        <v>-8.5</v>
      </c>
      <c r="F24">
        <v>56.5</v>
      </c>
      <c r="G24" t="s">
        <v>1</v>
      </c>
      <c r="H24">
        <f>K24+J24</f>
        <v>48</v>
      </c>
      <c r="I24">
        <f>F24-H24</f>
        <v>8.5</v>
      </c>
      <c r="J24">
        <v>18</v>
      </c>
      <c r="K24">
        <v>30</v>
      </c>
      <c r="L24">
        <f>K24-J24</f>
        <v>12</v>
      </c>
      <c r="M24">
        <f>J24-K24</f>
        <v>-12</v>
      </c>
      <c r="N24">
        <f>IF(G24="Home", E24-M24, IF(G24="Away", E24-L24, ""))</f>
        <v>3.5</v>
      </c>
    </row>
    <row r="25" spans="1:14" x14ac:dyDescent="0.35">
      <c r="A25" t="s">
        <v>85</v>
      </c>
      <c r="B25" t="s">
        <v>86</v>
      </c>
      <c r="C25" t="s">
        <v>87</v>
      </c>
      <c r="D25" t="s">
        <v>86</v>
      </c>
      <c r="E25" t="str">
        <f>MID(C25, FIND("-", C25), LEN(C25) - FIND("-", C25) + 1)</f>
        <v>-43</v>
      </c>
      <c r="F25">
        <v>59.5</v>
      </c>
      <c r="G25" t="s">
        <v>1</v>
      </c>
      <c r="H25">
        <f>K25+J25</f>
        <v>74</v>
      </c>
      <c r="I25">
        <f>F25-H25</f>
        <v>-14.5</v>
      </c>
      <c r="J25">
        <v>14</v>
      </c>
      <c r="K25">
        <v>60</v>
      </c>
      <c r="L25">
        <f>K25-J25</f>
        <v>46</v>
      </c>
      <c r="M25">
        <f>J25-K25</f>
        <v>-46</v>
      </c>
      <c r="N25">
        <f>IF(G25="Home", E25-M25, IF(G25="Away", E25-L25, ""))</f>
        <v>3</v>
      </c>
    </row>
    <row r="26" spans="1:14" x14ac:dyDescent="0.35">
      <c r="A26" t="s">
        <v>109</v>
      </c>
      <c r="B26" t="s">
        <v>110</v>
      </c>
      <c r="C26" t="s">
        <v>111</v>
      </c>
      <c r="D26" t="s">
        <v>110</v>
      </c>
      <c r="E26" t="str">
        <f>MID(C26, FIND("-", C26), LEN(C26) - FIND("-", C26) + 1)</f>
        <v>-20.5</v>
      </c>
      <c r="F26">
        <v>45.5</v>
      </c>
      <c r="G26" t="s">
        <v>1</v>
      </c>
      <c r="H26">
        <f>K26+J26</f>
        <v>53</v>
      </c>
      <c r="I26">
        <f>F26-H26</f>
        <v>-7.5</v>
      </c>
      <c r="J26">
        <v>15</v>
      </c>
      <c r="K26">
        <v>38</v>
      </c>
      <c r="L26">
        <f>K26-J26</f>
        <v>23</v>
      </c>
      <c r="M26">
        <f>J26-K26</f>
        <v>-23</v>
      </c>
      <c r="N26">
        <f>IF(G26="Home", E26-M26, IF(G26="Away", E26-L26, ""))</f>
        <v>2.5</v>
      </c>
    </row>
    <row r="27" spans="1:14" x14ac:dyDescent="0.35">
      <c r="A27" t="s">
        <v>148</v>
      </c>
      <c r="B27" t="s">
        <v>149</v>
      </c>
      <c r="C27" t="s">
        <v>150</v>
      </c>
      <c r="D27" t="s">
        <v>149</v>
      </c>
      <c r="E27" t="str">
        <f>MID(C27, FIND("-", C27), LEN(C27) - FIND("-", C27) + 1)</f>
        <v>-33.5</v>
      </c>
      <c r="F27">
        <v>55.5</v>
      </c>
      <c r="G27" t="s">
        <v>1</v>
      </c>
      <c r="H27">
        <f>K27+J27</f>
        <v>74</v>
      </c>
      <c r="I27">
        <f>F27-H27</f>
        <v>-18.5</v>
      </c>
      <c r="J27">
        <v>19</v>
      </c>
      <c r="K27">
        <v>55</v>
      </c>
      <c r="L27">
        <f>K27-J27</f>
        <v>36</v>
      </c>
      <c r="M27">
        <f>J27-K27</f>
        <v>-36</v>
      </c>
      <c r="N27">
        <f>IF(G27="Home", E27-M27, IF(G27="Away", E27-L27, ""))</f>
        <v>2.5</v>
      </c>
    </row>
    <row r="28" spans="1:14" x14ac:dyDescent="0.35">
      <c r="A28" t="s">
        <v>142</v>
      </c>
      <c r="B28" t="s">
        <v>143</v>
      </c>
      <c r="C28" t="s">
        <v>144</v>
      </c>
      <c r="D28" t="s">
        <v>143</v>
      </c>
      <c r="E28" t="str">
        <f>MID(C28, FIND("-", C28), LEN(C28) - FIND("-", C28) + 1)</f>
        <v>-1.5</v>
      </c>
      <c r="F28">
        <v>49.5</v>
      </c>
      <c r="G28" t="s">
        <v>1</v>
      </c>
      <c r="H28">
        <f>K28+J28</f>
        <v>45</v>
      </c>
      <c r="I28">
        <f>F28-H28</f>
        <v>4.5</v>
      </c>
      <c r="J28">
        <v>21</v>
      </c>
      <c r="K28">
        <v>24</v>
      </c>
      <c r="L28">
        <f>K28-J28</f>
        <v>3</v>
      </c>
      <c r="M28">
        <f>J28-K28</f>
        <v>-3</v>
      </c>
      <c r="N28">
        <f>IF(G28="Home", E28-M28, IF(G28="Away", E28-L28, ""))</f>
        <v>1.5</v>
      </c>
    </row>
    <row r="29" spans="1:14" x14ac:dyDescent="0.35">
      <c r="A29" t="s">
        <v>181</v>
      </c>
      <c r="B29" t="s">
        <v>182</v>
      </c>
      <c r="C29" t="s">
        <v>183</v>
      </c>
      <c r="D29" t="s">
        <v>182</v>
      </c>
      <c r="E29" t="str">
        <f>MID(C29, FIND("-", C29), LEN(C29) - FIND("-", C29) + 1)</f>
        <v>-36</v>
      </c>
      <c r="F29">
        <v>56.5</v>
      </c>
      <c r="G29" t="s">
        <v>1</v>
      </c>
      <c r="H29">
        <f>K29+J29</f>
        <v>73</v>
      </c>
      <c r="I29">
        <f>F29-H29</f>
        <v>-16.5</v>
      </c>
      <c r="J29">
        <v>18</v>
      </c>
      <c r="K29">
        <v>55</v>
      </c>
      <c r="L29">
        <f>K29-J29</f>
        <v>37</v>
      </c>
      <c r="M29">
        <f>J29-K29</f>
        <v>-37</v>
      </c>
      <c r="N29">
        <f>IF(G29="Home", E29-M29, IF(G29="Away", E29-L29, ""))</f>
        <v>1</v>
      </c>
    </row>
    <row r="30" spans="1:14" x14ac:dyDescent="0.35">
      <c r="A30" t="s">
        <v>22</v>
      </c>
      <c r="B30" t="s">
        <v>23</v>
      </c>
      <c r="C30" t="s">
        <v>24</v>
      </c>
      <c r="D30" t="s">
        <v>23</v>
      </c>
      <c r="E30" t="str">
        <f>MID(C30, FIND("-", C30), LEN(C30) - FIND("-", C30) + 1)</f>
        <v>-3</v>
      </c>
      <c r="F30">
        <v>46.5</v>
      </c>
      <c r="G30" t="s">
        <v>1</v>
      </c>
      <c r="H30">
        <f>K30+J30</f>
        <v>51</v>
      </c>
      <c r="I30">
        <f>F30-H30</f>
        <v>-4.5</v>
      </c>
      <c r="J30">
        <v>24</v>
      </c>
      <c r="K30">
        <v>27</v>
      </c>
      <c r="L30">
        <f>K30-J30</f>
        <v>3</v>
      </c>
      <c r="M30">
        <f>J30-K30</f>
        <v>-3</v>
      </c>
      <c r="N30">
        <f>IF(G30="Home", E30-M30, IF(G30="Away", E30-L30, ""))</f>
        <v>0</v>
      </c>
    </row>
    <row r="31" spans="1:14" x14ac:dyDescent="0.35">
      <c r="A31" t="s">
        <v>73</v>
      </c>
      <c r="B31" t="s">
        <v>74</v>
      </c>
      <c r="C31" t="s">
        <v>75</v>
      </c>
      <c r="D31" t="s">
        <v>74</v>
      </c>
      <c r="E31" t="str">
        <f>MID(C31, FIND("-", C31), LEN(C31) - FIND("-", C31) + 1)</f>
        <v>-48</v>
      </c>
      <c r="F31">
        <v>57.5</v>
      </c>
      <c r="G31" t="s">
        <v>1</v>
      </c>
      <c r="H31">
        <f>K31+J31</f>
        <v>70</v>
      </c>
      <c r="I31">
        <f>F31-H31</f>
        <v>-12.5</v>
      </c>
      <c r="J31">
        <v>11</v>
      </c>
      <c r="K31">
        <v>59</v>
      </c>
      <c r="L31">
        <f>K31-J31</f>
        <v>48</v>
      </c>
      <c r="M31">
        <f>J31-K31</f>
        <v>-48</v>
      </c>
      <c r="N31">
        <f>IF(G31="Home", E31-M31, IF(G31="Away", E31-L31, ""))</f>
        <v>0</v>
      </c>
    </row>
    <row r="32" spans="1:14" x14ac:dyDescent="0.35">
      <c r="A32" t="s">
        <v>4</v>
      </c>
      <c r="B32" t="s">
        <v>5</v>
      </c>
      <c r="C32" t="s">
        <v>6</v>
      </c>
      <c r="D32" t="s">
        <v>5</v>
      </c>
      <c r="E32" t="str">
        <f>MID(C32, FIND("-", C32), LEN(C32) - FIND("-", C32) + 1)</f>
        <v>-2.5</v>
      </c>
      <c r="F32">
        <v>55.5</v>
      </c>
      <c r="G32" t="s">
        <v>1</v>
      </c>
      <c r="H32">
        <f>K32+J32</f>
        <v>44</v>
      </c>
      <c r="I32">
        <f>F32-H32</f>
        <v>11.5</v>
      </c>
      <c r="J32">
        <v>21</v>
      </c>
      <c r="K32">
        <v>23</v>
      </c>
      <c r="L32">
        <f>K32-J32</f>
        <v>2</v>
      </c>
      <c r="M32">
        <f>J32-K32</f>
        <v>-2</v>
      </c>
      <c r="N32">
        <f>IF(G32="Home", E32-M32, IF(G32="Away", E32-L32, ""))</f>
        <v>-0.5</v>
      </c>
    </row>
    <row r="33" spans="1:14" x14ac:dyDescent="0.35">
      <c r="A33" t="s">
        <v>139</v>
      </c>
      <c r="B33" t="s">
        <v>140</v>
      </c>
      <c r="C33" t="s">
        <v>141</v>
      </c>
      <c r="D33" t="s">
        <v>140</v>
      </c>
      <c r="E33" t="str">
        <f>MID(C33, FIND("-", C33), LEN(C33) - FIND("-", C33) + 1)</f>
        <v>-34.5</v>
      </c>
      <c r="F33">
        <v>53.5</v>
      </c>
      <c r="G33" t="s">
        <v>1</v>
      </c>
      <c r="H33">
        <f>K33+J33</f>
        <v>87</v>
      </c>
      <c r="I33">
        <f>F33-H33</f>
        <v>-33.5</v>
      </c>
      <c r="J33">
        <v>27</v>
      </c>
      <c r="K33">
        <v>60</v>
      </c>
      <c r="L33">
        <f>K33-J33</f>
        <v>33</v>
      </c>
      <c r="M33">
        <f>J33-K33</f>
        <v>-33</v>
      </c>
      <c r="N33">
        <f>IF(G33="Home", E33-M33, IF(G33="Away", E33-L33, ""))</f>
        <v>-1.5</v>
      </c>
    </row>
    <row r="34" spans="1:14" x14ac:dyDescent="0.35">
      <c r="A34" t="s">
        <v>13</v>
      </c>
      <c r="B34" t="s">
        <v>14</v>
      </c>
      <c r="C34" t="s">
        <v>15</v>
      </c>
      <c r="D34" t="s">
        <v>14</v>
      </c>
      <c r="E34" t="str">
        <f>MID(C34, FIND("-", C34), LEN(C34) - FIND("-", C34) + 1)</f>
        <v>-3</v>
      </c>
      <c r="F34">
        <v>42.5</v>
      </c>
      <c r="G34" t="s">
        <v>1</v>
      </c>
      <c r="H34">
        <f>K34+J34</f>
        <v>41</v>
      </c>
      <c r="I34">
        <f>F34-H34</f>
        <v>1.5</v>
      </c>
      <c r="J34">
        <v>20</v>
      </c>
      <c r="K34">
        <v>21</v>
      </c>
      <c r="L34">
        <f>K34-J34</f>
        <v>1</v>
      </c>
      <c r="M34">
        <f>J34-K34</f>
        <v>-1</v>
      </c>
      <c r="N34">
        <f>IF(G34="Home", E34-M34, IF(G34="Away", E34-L34, ""))</f>
        <v>-2</v>
      </c>
    </row>
    <row r="35" spans="1:14" x14ac:dyDescent="0.35">
      <c r="A35" t="s">
        <v>199</v>
      </c>
      <c r="B35" t="s">
        <v>200</v>
      </c>
      <c r="C35" t="s">
        <v>201</v>
      </c>
      <c r="D35" t="s">
        <v>199</v>
      </c>
      <c r="E35" t="str">
        <f>MID(C35, FIND("-", C35), LEN(C35) - FIND("-", C35) + 1)</f>
        <v>-14</v>
      </c>
      <c r="F35">
        <v>55.5</v>
      </c>
      <c r="G35" t="s">
        <v>0</v>
      </c>
      <c r="H35">
        <f>K35+J35</f>
        <v>48</v>
      </c>
      <c r="I35">
        <f>F35-H35</f>
        <v>7.5</v>
      </c>
      <c r="J35">
        <v>30</v>
      </c>
      <c r="K35">
        <v>18</v>
      </c>
      <c r="L35">
        <f>K35-J35</f>
        <v>-12</v>
      </c>
      <c r="M35">
        <f>J35-K35</f>
        <v>12</v>
      </c>
      <c r="N35">
        <f>IF(G35="Home", E35-M35, IF(G35="Away", E35-L35, ""))</f>
        <v>-2</v>
      </c>
    </row>
    <row r="36" spans="1:14" x14ac:dyDescent="0.35">
      <c r="A36" t="s">
        <v>10</v>
      </c>
      <c r="B36" t="s">
        <v>11</v>
      </c>
      <c r="C36" t="s">
        <v>12</v>
      </c>
      <c r="D36" t="s">
        <v>11</v>
      </c>
      <c r="E36" t="str">
        <f>MID(C36, FIND("-", C36), LEN(C36) - FIND("-", C36) + 1)</f>
        <v>-13.5</v>
      </c>
      <c r="F36">
        <v>49.5</v>
      </c>
      <c r="G36" t="s">
        <v>1</v>
      </c>
      <c r="H36">
        <f>K36+J36</f>
        <v>43</v>
      </c>
      <c r="I36">
        <f>F36-H36</f>
        <v>6.5</v>
      </c>
      <c r="J36">
        <v>16</v>
      </c>
      <c r="K36">
        <v>27</v>
      </c>
      <c r="L36">
        <f>K36-J36</f>
        <v>11</v>
      </c>
      <c r="M36">
        <f>J36-K36</f>
        <v>-11</v>
      </c>
      <c r="N36">
        <f>IF(G36="Home", E36-M36, IF(G36="Away", E36-L36, ""))</f>
        <v>-2.5</v>
      </c>
    </row>
    <row r="37" spans="1:14" x14ac:dyDescent="0.35">
      <c r="A37" t="s">
        <v>166</v>
      </c>
      <c r="B37" t="s">
        <v>167</v>
      </c>
      <c r="C37" t="s">
        <v>168</v>
      </c>
      <c r="D37" t="s">
        <v>167</v>
      </c>
      <c r="E37" t="str">
        <f>MID(C37, FIND("-", C37), LEN(C37) - FIND("-", C37) + 1)</f>
        <v>-26.6</v>
      </c>
      <c r="F37">
        <v>60</v>
      </c>
      <c r="G37" t="s">
        <v>1</v>
      </c>
      <c r="H37">
        <f>K37+J37</f>
        <v>52</v>
      </c>
      <c r="I37">
        <f>F37-H37</f>
        <v>8</v>
      </c>
      <c r="J37">
        <v>14</v>
      </c>
      <c r="K37">
        <v>38</v>
      </c>
      <c r="L37">
        <f>K37-J37</f>
        <v>24</v>
      </c>
      <c r="M37">
        <f>J37-K37</f>
        <v>-24</v>
      </c>
      <c r="N37">
        <f>IF(G37="Home", E37-M37, IF(G37="Away", E37-L37, ""))</f>
        <v>-2.6000000000000014</v>
      </c>
    </row>
    <row r="38" spans="1:14" x14ac:dyDescent="0.35">
      <c r="A38" t="s">
        <v>103</v>
      </c>
      <c r="B38" t="s">
        <v>104</v>
      </c>
      <c r="C38" t="s">
        <v>105</v>
      </c>
      <c r="D38" t="s">
        <v>104</v>
      </c>
      <c r="E38" t="str">
        <f>MID(C38, FIND("-", C38), LEN(C38) - FIND("-", C38) + 1)</f>
        <v>-24</v>
      </c>
      <c r="F38">
        <v>55.5</v>
      </c>
      <c r="G38" t="s">
        <v>1</v>
      </c>
      <c r="H38">
        <f>K38+J38</f>
        <v>45</v>
      </c>
      <c r="I38">
        <f>F38-H38</f>
        <v>10.5</v>
      </c>
      <c r="J38">
        <v>12</v>
      </c>
      <c r="K38">
        <v>33</v>
      </c>
      <c r="L38">
        <f>K38-J38</f>
        <v>21</v>
      </c>
      <c r="M38">
        <f>J38-K38</f>
        <v>-21</v>
      </c>
      <c r="N38">
        <f>IF(G38="Home", E38-M38, IF(G38="Away", E38-L38, ""))</f>
        <v>-3</v>
      </c>
    </row>
    <row r="39" spans="1:14" x14ac:dyDescent="0.35">
      <c r="A39" t="s">
        <v>154</v>
      </c>
      <c r="B39" t="s">
        <v>155</v>
      </c>
      <c r="C39" t="s">
        <v>156</v>
      </c>
      <c r="D39" t="s">
        <v>154</v>
      </c>
      <c r="E39" t="str">
        <f>MID(C39, FIND("-", C39), LEN(C39) - FIND("-", C39) + 1)</f>
        <v>-13</v>
      </c>
      <c r="F39">
        <v>56.5</v>
      </c>
      <c r="G39" t="s">
        <v>0</v>
      </c>
      <c r="H39">
        <f>K39+J39</f>
        <v>60</v>
      </c>
      <c r="I39">
        <f>F39-H39</f>
        <v>-3.5</v>
      </c>
      <c r="J39">
        <v>35</v>
      </c>
      <c r="K39">
        <v>25</v>
      </c>
      <c r="L39">
        <f>K39-J39</f>
        <v>-10</v>
      </c>
      <c r="M39">
        <f>J39-K39</f>
        <v>10</v>
      </c>
      <c r="N39">
        <f>IF(G39="Home", E39-M39, IF(G39="Away", E39-L39, ""))</f>
        <v>-3</v>
      </c>
    </row>
    <row r="40" spans="1:14" x14ac:dyDescent="0.35">
      <c r="A40" t="s">
        <v>235</v>
      </c>
      <c r="B40" t="s">
        <v>236</v>
      </c>
      <c r="C40" t="s">
        <v>237</v>
      </c>
      <c r="D40" t="s">
        <v>236</v>
      </c>
      <c r="E40" t="str">
        <f>MID(C40, FIND("-", C40), LEN(C40) - FIND("-", C40) + 1)</f>
        <v>-31</v>
      </c>
      <c r="F40">
        <v>57.5</v>
      </c>
      <c r="G40" t="s">
        <v>1</v>
      </c>
      <c r="H40">
        <f>K40+J40</f>
        <v>62</v>
      </c>
      <c r="I40">
        <f>F40-H40</f>
        <v>-4.5</v>
      </c>
      <c r="J40">
        <v>17</v>
      </c>
      <c r="K40">
        <v>45</v>
      </c>
      <c r="L40">
        <f>K40-J40</f>
        <v>28</v>
      </c>
      <c r="M40">
        <f>J40-K40</f>
        <v>-28</v>
      </c>
      <c r="N40">
        <f>IF(G40="Home", E40-M40, IF(G40="Away", E40-L40, ""))</f>
        <v>-3</v>
      </c>
    </row>
    <row r="41" spans="1:14" x14ac:dyDescent="0.35">
      <c r="A41" t="s">
        <v>97</v>
      </c>
      <c r="B41" t="s">
        <v>98</v>
      </c>
      <c r="C41" t="s">
        <v>99</v>
      </c>
      <c r="D41" t="s">
        <v>97</v>
      </c>
      <c r="E41" t="str">
        <f>MID(C41, FIND("-", C41), LEN(C41) - FIND("-", C41) + 1)</f>
        <v>-9.5</v>
      </c>
      <c r="F41">
        <v>59</v>
      </c>
      <c r="G41" t="s">
        <v>0</v>
      </c>
      <c r="H41">
        <f>K41+J41</f>
        <v>56</v>
      </c>
      <c r="I41">
        <f>F41-H41</f>
        <v>3</v>
      </c>
      <c r="J41">
        <v>31</v>
      </c>
      <c r="K41">
        <v>25</v>
      </c>
      <c r="L41">
        <f>K41-J41</f>
        <v>-6</v>
      </c>
      <c r="M41">
        <f>J41-K41</f>
        <v>6</v>
      </c>
      <c r="N41">
        <f>IF(G41="Home", E41-M41, IF(G41="Away", E41-L41, ""))</f>
        <v>-3.5</v>
      </c>
    </row>
    <row r="42" spans="1:14" x14ac:dyDescent="0.35">
      <c r="A42" t="s">
        <v>115</v>
      </c>
      <c r="B42" t="s">
        <v>116</v>
      </c>
      <c r="C42" t="s">
        <v>117</v>
      </c>
      <c r="D42" t="s">
        <v>115</v>
      </c>
      <c r="E42" t="str">
        <f>MID(C42, FIND("-", C42), LEN(C42) - FIND("-", C42) + 1)</f>
        <v>-13.5</v>
      </c>
      <c r="F42">
        <v>50.5</v>
      </c>
      <c r="G42" t="s">
        <v>0</v>
      </c>
      <c r="H42">
        <f>K42+J42</f>
        <v>56</v>
      </c>
      <c r="I42">
        <f>F42-H42</f>
        <v>-5.5</v>
      </c>
      <c r="J42">
        <v>33</v>
      </c>
      <c r="K42">
        <v>23</v>
      </c>
      <c r="L42">
        <f>K42-J42</f>
        <v>-10</v>
      </c>
      <c r="M42">
        <f>J42-K42</f>
        <v>10</v>
      </c>
      <c r="N42">
        <f>IF(G42="Home", E42-M42, IF(G42="Away", E42-L42, ""))</f>
        <v>-3.5</v>
      </c>
    </row>
    <row r="43" spans="1:14" x14ac:dyDescent="0.35">
      <c r="A43" t="s">
        <v>127</v>
      </c>
      <c r="B43" t="s">
        <v>128</v>
      </c>
      <c r="C43" t="s">
        <v>129</v>
      </c>
      <c r="D43" t="s">
        <v>128</v>
      </c>
      <c r="E43" t="str">
        <f>MID(C43, FIND("-", C43), LEN(C43) - FIND("-", C43) + 1)</f>
        <v>-27</v>
      </c>
      <c r="F43">
        <v>51.5</v>
      </c>
      <c r="G43" t="s">
        <v>1</v>
      </c>
      <c r="H43">
        <f>K43+J43</f>
        <v>63</v>
      </c>
      <c r="I43">
        <f>F43-H43</f>
        <v>-11.5</v>
      </c>
      <c r="J43">
        <v>20</v>
      </c>
      <c r="K43">
        <v>43</v>
      </c>
      <c r="L43">
        <f>K43-J43</f>
        <v>23</v>
      </c>
      <c r="M43">
        <f>J43-K43</f>
        <v>-23</v>
      </c>
      <c r="N43">
        <f>IF(G43="Home", E43-M43, IF(G43="Away", E43-L43, ""))</f>
        <v>-4</v>
      </c>
    </row>
    <row r="44" spans="1:14" x14ac:dyDescent="0.35">
      <c r="A44" t="s">
        <v>61</v>
      </c>
      <c r="B44" t="s">
        <v>62</v>
      </c>
      <c r="C44" t="s">
        <v>63</v>
      </c>
      <c r="D44" t="s">
        <v>62</v>
      </c>
      <c r="E44" t="str">
        <f>MID(C44, FIND("-", C44), LEN(C44) - FIND("-", C44) + 1)</f>
        <v>-25.5</v>
      </c>
      <c r="F44">
        <v>53.5</v>
      </c>
      <c r="G44" t="s">
        <v>1</v>
      </c>
      <c r="H44">
        <f>K44+J44</f>
        <v>49</v>
      </c>
      <c r="I44">
        <f>F44-H44</f>
        <v>4.5</v>
      </c>
      <c r="J44">
        <v>14</v>
      </c>
      <c r="K44">
        <v>35</v>
      </c>
      <c r="L44">
        <f>K44-J44</f>
        <v>21</v>
      </c>
      <c r="M44">
        <f>J44-K44</f>
        <v>-21</v>
      </c>
      <c r="N44">
        <f>IF(G44="Home", E44-M44, IF(G44="Away", E44-L44, ""))</f>
        <v>-4.5</v>
      </c>
    </row>
    <row r="45" spans="1:14" x14ac:dyDescent="0.35">
      <c r="A45" t="s">
        <v>172</v>
      </c>
      <c r="B45" t="s">
        <v>173</v>
      </c>
      <c r="C45" t="s">
        <v>174</v>
      </c>
      <c r="D45" t="s">
        <v>173</v>
      </c>
      <c r="E45" t="str">
        <f>MID(C45, FIND("-", C45), LEN(C45) - FIND("-", C45) + 1)</f>
        <v>-34.5</v>
      </c>
      <c r="F45">
        <v>55.5</v>
      </c>
      <c r="G45" t="s">
        <v>1</v>
      </c>
      <c r="H45">
        <f>K45+J45</f>
        <v>82</v>
      </c>
      <c r="I45">
        <f>F45-H45</f>
        <v>-26.5</v>
      </c>
      <c r="J45">
        <v>26</v>
      </c>
      <c r="K45">
        <v>56</v>
      </c>
      <c r="L45">
        <f>K45-J45</f>
        <v>30</v>
      </c>
      <c r="M45">
        <f>J45-K45</f>
        <v>-30</v>
      </c>
      <c r="N45">
        <f>IF(G45="Home", E45-M45, IF(G45="Away", E45-L45, ""))</f>
        <v>-4.5</v>
      </c>
    </row>
    <row r="46" spans="1:14" x14ac:dyDescent="0.35">
      <c r="A46" t="s">
        <v>178</v>
      </c>
      <c r="B46" t="s">
        <v>179</v>
      </c>
      <c r="C46" t="s">
        <v>180</v>
      </c>
      <c r="D46" t="s">
        <v>179</v>
      </c>
      <c r="E46" t="str">
        <f>MID(C46, FIND("-", C46), LEN(C46) - FIND("-", C46) + 1)</f>
        <v>-10.5</v>
      </c>
      <c r="F46">
        <v>49.5</v>
      </c>
      <c r="G46" t="s">
        <v>1</v>
      </c>
      <c r="H46">
        <f>K46+J46</f>
        <v>52</v>
      </c>
      <c r="I46">
        <f>F46-H46</f>
        <v>-2.5</v>
      </c>
      <c r="J46">
        <v>23</v>
      </c>
      <c r="K46">
        <v>29</v>
      </c>
      <c r="L46">
        <f>K46-J46</f>
        <v>6</v>
      </c>
      <c r="M46">
        <f>J46-K46</f>
        <v>-6</v>
      </c>
      <c r="N46">
        <f>IF(G46="Home", E46-M46, IF(G46="Away", E46-L46, ""))</f>
        <v>-4.5</v>
      </c>
    </row>
    <row r="47" spans="1:14" x14ac:dyDescent="0.35">
      <c r="A47" t="s">
        <v>79</v>
      </c>
      <c r="B47" t="s">
        <v>80</v>
      </c>
      <c r="C47" t="s">
        <v>81</v>
      </c>
      <c r="D47" t="s">
        <v>80</v>
      </c>
      <c r="E47" t="str">
        <f>MID(C47, FIND("-", C47), LEN(C47) - FIND("-", C47) + 1)</f>
        <v>-28</v>
      </c>
      <c r="F47">
        <v>45</v>
      </c>
      <c r="G47" t="s">
        <v>1</v>
      </c>
      <c r="H47">
        <f>K47+J47</f>
        <v>77</v>
      </c>
      <c r="I47">
        <f>F47-H47</f>
        <v>-32</v>
      </c>
      <c r="J47">
        <v>27</v>
      </c>
      <c r="K47">
        <v>50</v>
      </c>
      <c r="L47">
        <f>K47-J47</f>
        <v>23</v>
      </c>
      <c r="M47">
        <f>J47-K47</f>
        <v>-23</v>
      </c>
      <c r="N47">
        <f>IF(G47="Home", E47-M47, IF(G47="Away", E47-L47, ""))</f>
        <v>-5</v>
      </c>
    </row>
    <row r="48" spans="1:14" x14ac:dyDescent="0.35">
      <c r="A48" t="s">
        <v>16</v>
      </c>
      <c r="B48" t="s">
        <v>17</v>
      </c>
      <c r="C48" t="s">
        <v>18</v>
      </c>
      <c r="D48" t="s">
        <v>17</v>
      </c>
      <c r="E48" t="str">
        <f>MID(C48, FIND("-", C48), LEN(C48) - FIND("-", C48) + 1)</f>
        <v>-2.5</v>
      </c>
      <c r="F48">
        <v>54.5</v>
      </c>
      <c r="G48" t="s">
        <v>1</v>
      </c>
      <c r="H48">
        <f>K48+J48</f>
        <v>51</v>
      </c>
      <c r="I48">
        <f>F48-H48</f>
        <v>3.5</v>
      </c>
      <c r="J48">
        <v>27</v>
      </c>
      <c r="K48">
        <v>24</v>
      </c>
      <c r="L48">
        <f>K48-J48</f>
        <v>-3</v>
      </c>
      <c r="M48">
        <f>J48-K48</f>
        <v>3</v>
      </c>
      <c r="N48">
        <f>IF(G48="Home", E48-M48, IF(G48="Away", E48-L48, ""))</f>
        <v>-5.5</v>
      </c>
    </row>
    <row r="49" spans="1:14" x14ac:dyDescent="0.35">
      <c r="A49" t="s">
        <v>94</v>
      </c>
      <c r="B49" t="s">
        <v>95</v>
      </c>
      <c r="C49" t="s">
        <v>96</v>
      </c>
      <c r="D49" t="s">
        <v>95</v>
      </c>
      <c r="E49" t="str">
        <f>MID(C49, FIND("-", C49), LEN(C49) - FIND("-", C49) + 1)</f>
        <v>-24.5</v>
      </c>
      <c r="F49">
        <v>56.5</v>
      </c>
      <c r="G49" t="s">
        <v>1</v>
      </c>
      <c r="H49">
        <f>K49+J49</f>
        <v>51</v>
      </c>
      <c r="I49">
        <f>F49-H49</f>
        <v>5.5</v>
      </c>
      <c r="J49">
        <v>16</v>
      </c>
      <c r="K49">
        <v>35</v>
      </c>
      <c r="L49">
        <f>K49-J49</f>
        <v>19</v>
      </c>
      <c r="M49">
        <f>J49-K49</f>
        <v>-19</v>
      </c>
      <c r="N49">
        <f>IF(G49="Home", E49-M49, IF(G49="Away", E49-L49, ""))</f>
        <v>-5.5</v>
      </c>
    </row>
    <row r="50" spans="1:14" x14ac:dyDescent="0.35">
      <c r="A50" t="s">
        <v>67</v>
      </c>
      <c r="B50" t="s">
        <v>68</v>
      </c>
      <c r="C50" t="s">
        <v>69</v>
      </c>
      <c r="D50" t="s">
        <v>68</v>
      </c>
      <c r="E50" t="str">
        <f>MID(C50, FIND("-", C50), LEN(C50) - FIND("-", C50) + 1)</f>
        <v>-26.5</v>
      </c>
      <c r="F50">
        <v>55.5</v>
      </c>
      <c r="G50" t="s">
        <v>1</v>
      </c>
      <c r="H50">
        <f>K50+J50</f>
        <v>72</v>
      </c>
      <c r="I50">
        <f>F50-H50</f>
        <v>-16.5</v>
      </c>
      <c r="J50">
        <v>26</v>
      </c>
      <c r="K50">
        <v>46</v>
      </c>
      <c r="L50">
        <f>K50-J50</f>
        <v>20</v>
      </c>
      <c r="M50">
        <f>J50-K50</f>
        <v>-20</v>
      </c>
      <c r="N50">
        <f>IF(G50="Home", E50-M50, IF(G50="Away", E50-L50, ""))</f>
        <v>-6.5</v>
      </c>
    </row>
    <row r="51" spans="1:14" x14ac:dyDescent="0.35">
      <c r="A51" t="s">
        <v>130</v>
      </c>
      <c r="B51" t="s">
        <v>131</v>
      </c>
      <c r="C51" t="s">
        <v>132</v>
      </c>
      <c r="D51" t="s">
        <v>131</v>
      </c>
      <c r="E51" t="str">
        <f>MID(C51, FIND("-", C51), LEN(C51) - FIND("-", C51) + 1)</f>
        <v>-21</v>
      </c>
      <c r="F51">
        <v>51.5</v>
      </c>
      <c r="G51" t="s">
        <v>1</v>
      </c>
      <c r="H51">
        <f>K51+J51</f>
        <v>50</v>
      </c>
      <c r="I51">
        <f>F51-H51</f>
        <v>1.5</v>
      </c>
      <c r="J51">
        <v>18</v>
      </c>
      <c r="K51">
        <v>32</v>
      </c>
      <c r="L51">
        <f>K51-J51</f>
        <v>14</v>
      </c>
      <c r="M51">
        <f>J51-K51</f>
        <v>-14</v>
      </c>
      <c r="N51">
        <f>IF(G51="Home", E51-M51, IF(G51="Away", E51-L51, ""))</f>
        <v>-7</v>
      </c>
    </row>
    <row r="52" spans="1:14" x14ac:dyDescent="0.35">
      <c r="A52" t="s">
        <v>202</v>
      </c>
      <c r="B52" t="s">
        <v>203</v>
      </c>
      <c r="C52" t="s">
        <v>204</v>
      </c>
      <c r="D52" t="s">
        <v>203</v>
      </c>
      <c r="E52" t="str">
        <f>MID(C52, FIND("-", C52), LEN(C52) - FIND("-", C52) + 1)</f>
        <v>-48</v>
      </c>
      <c r="F52">
        <v>56.5</v>
      </c>
      <c r="G52" t="s">
        <v>1</v>
      </c>
      <c r="H52">
        <f>K52+J52</f>
        <v>69</v>
      </c>
      <c r="I52">
        <f>F52-H52</f>
        <v>-12.5</v>
      </c>
      <c r="J52">
        <v>14</v>
      </c>
      <c r="K52">
        <v>55</v>
      </c>
      <c r="L52">
        <f>K52-J52</f>
        <v>41</v>
      </c>
      <c r="M52">
        <f>J52-K52</f>
        <v>-41</v>
      </c>
      <c r="N52">
        <f>IF(G52="Home", E52-M52, IF(G52="Away", E52-L52, ""))</f>
        <v>-7</v>
      </c>
    </row>
    <row r="53" spans="1:14" x14ac:dyDescent="0.35">
      <c r="A53" t="s">
        <v>226</v>
      </c>
      <c r="B53" t="s">
        <v>227</v>
      </c>
      <c r="C53" t="s">
        <v>228</v>
      </c>
      <c r="D53" t="s">
        <v>227</v>
      </c>
      <c r="E53" t="str">
        <f>MID(C53, FIND("-", C53), LEN(C53) - FIND("-", C53) + 1)</f>
        <v>-14</v>
      </c>
      <c r="F53">
        <v>48.5</v>
      </c>
      <c r="G53" t="s">
        <v>1</v>
      </c>
      <c r="H53">
        <f>K53+J53</f>
        <v>49</v>
      </c>
      <c r="I53">
        <f>F53-H53</f>
        <v>-0.5</v>
      </c>
      <c r="J53">
        <v>21</v>
      </c>
      <c r="K53">
        <v>28</v>
      </c>
      <c r="L53">
        <f>K53-J53</f>
        <v>7</v>
      </c>
      <c r="M53">
        <f>J53-K53</f>
        <v>-7</v>
      </c>
      <c r="N53">
        <f>IF(G53="Home", E53-M53, IF(G53="Away", E53-L53, ""))</f>
        <v>-7</v>
      </c>
    </row>
    <row r="54" spans="1:14" x14ac:dyDescent="0.35">
      <c r="A54" t="s">
        <v>88</v>
      </c>
      <c r="B54" t="s">
        <v>89</v>
      </c>
      <c r="C54" t="s">
        <v>90</v>
      </c>
      <c r="D54" t="s">
        <v>89</v>
      </c>
      <c r="E54" t="str">
        <f>MID(C54, FIND("-", C54), LEN(C54) - FIND("-", C54) + 1)</f>
        <v>-13.5</v>
      </c>
      <c r="F54">
        <v>45.5</v>
      </c>
      <c r="G54" t="s">
        <v>1</v>
      </c>
      <c r="H54">
        <f>K54+J54</f>
        <v>42</v>
      </c>
      <c r="I54">
        <f>F54-H54</f>
        <v>3.5</v>
      </c>
      <c r="J54">
        <v>18</v>
      </c>
      <c r="K54">
        <v>24</v>
      </c>
      <c r="L54">
        <f>K54-J54</f>
        <v>6</v>
      </c>
      <c r="M54">
        <f>J54-K54</f>
        <v>-6</v>
      </c>
      <c r="N54">
        <f>IF(G54="Home", E54-M54, IF(G54="Away", E54-L54, ""))</f>
        <v>-7.5</v>
      </c>
    </row>
    <row r="55" spans="1:14" x14ac:dyDescent="0.35">
      <c r="A55" t="s">
        <v>151</v>
      </c>
      <c r="B55" t="s">
        <v>152</v>
      </c>
      <c r="C55" t="s">
        <v>153</v>
      </c>
      <c r="D55" t="s">
        <v>152</v>
      </c>
      <c r="E55" t="str">
        <f>MID(C55, FIND("-", C55), LEN(C55) - FIND("-", C55) + 1)</f>
        <v>-32.5</v>
      </c>
      <c r="F55">
        <v>59.5</v>
      </c>
      <c r="G55" t="s">
        <v>1</v>
      </c>
      <c r="H55">
        <f>K55+J55</f>
        <v>61</v>
      </c>
      <c r="I55">
        <f>F55-H55</f>
        <v>-1.5</v>
      </c>
      <c r="J55">
        <v>18</v>
      </c>
      <c r="K55">
        <v>43</v>
      </c>
      <c r="L55">
        <f>K55-J55</f>
        <v>25</v>
      </c>
      <c r="M55">
        <f>J55-K55</f>
        <v>-25</v>
      </c>
      <c r="N55">
        <f>IF(G55="Home", E55-M55, IF(G55="Away", E55-L55, ""))</f>
        <v>-7.5</v>
      </c>
    </row>
    <row r="56" spans="1:14" x14ac:dyDescent="0.35">
      <c r="A56" t="s">
        <v>19</v>
      </c>
      <c r="B56" t="s">
        <v>20</v>
      </c>
      <c r="C56" t="s">
        <v>21</v>
      </c>
      <c r="D56" t="s">
        <v>20</v>
      </c>
      <c r="E56" t="str">
        <f>MID(C56, FIND("-", C56), LEN(C56) - FIND("-", C56) + 1)</f>
        <v>-42</v>
      </c>
      <c r="F56">
        <v>60.5</v>
      </c>
      <c r="G56" t="s">
        <v>1</v>
      </c>
      <c r="H56">
        <f>K56+J56</f>
        <v>76</v>
      </c>
      <c r="I56">
        <f>F56-H56</f>
        <v>-15.5</v>
      </c>
      <c r="J56">
        <v>21</v>
      </c>
      <c r="K56">
        <v>55</v>
      </c>
      <c r="L56">
        <f>K56-J56</f>
        <v>34</v>
      </c>
      <c r="M56">
        <f>J56-K56</f>
        <v>-34</v>
      </c>
      <c r="N56">
        <f>IF(G56="Home", E56-M56, IF(G56="Away", E56-L56, ""))</f>
        <v>-8</v>
      </c>
    </row>
    <row r="57" spans="1:14" x14ac:dyDescent="0.35">
      <c r="A57" t="s">
        <v>157</v>
      </c>
      <c r="B57" t="s">
        <v>158</v>
      </c>
      <c r="C57" t="s">
        <v>159</v>
      </c>
      <c r="D57" t="s">
        <v>158</v>
      </c>
      <c r="E57" t="str">
        <f>MID(C57, FIND("-", C57), LEN(C57) - FIND("-", C57) + 1)</f>
        <v>-21</v>
      </c>
      <c r="F57">
        <v>52.5</v>
      </c>
      <c r="G57" t="s">
        <v>1</v>
      </c>
      <c r="H57">
        <f>K57+J57</f>
        <v>51</v>
      </c>
      <c r="I57">
        <f>F57-H57</f>
        <v>1.5</v>
      </c>
      <c r="J57">
        <v>19</v>
      </c>
      <c r="K57">
        <v>32</v>
      </c>
      <c r="L57">
        <f>K57-J57</f>
        <v>13</v>
      </c>
      <c r="M57">
        <f>J57-K57</f>
        <v>-13</v>
      </c>
      <c r="N57">
        <f>IF(G57="Home", E57-M57, IF(G57="Away", E57-L57, ""))</f>
        <v>-8</v>
      </c>
    </row>
    <row r="58" spans="1:14" x14ac:dyDescent="0.35">
      <c r="A58" t="s">
        <v>214</v>
      </c>
      <c r="B58" t="s">
        <v>215</v>
      </c>
      <c r="C58" t="s">
        <v>216</v>
      </c>
      <c r="D58" t="s">
        <v>215</v>
      </c>
      <c r="E58" t="str">
        <f>MID(C58, FIND("-", C58), LEN(C58) - FIND("-", C58) + 1)</f>
        <v>-28</v>
      </c>
      <c r="F58">
        <v>50.5</v>
      </c>
      <c r="G58" t="s">
        <v>1</v>
      </c>
      <c r="H58">
        <f>K58+J58</f>
        <v>58</v>
      </c>
      <c r="I58">
        <f>F58-H58</f>
        <v>-7.5</v>
      </c>
      <c r="J58">
        <v>19</v>
      </c>
      <c r="K58">
        <v>39</v>
      </c>
      <c r="L58">
        <f>K58-J58</f>
        <v>20</v>
      </c>
      <c r="M58">
        <f>J58-K58</f>
        <v>-20</v>
      </c>
      <c r="N58">
        <f>IF(G58="Home", E58-M58, IF(G58="Away", E58-L58, ""))</f>
        <v>-8</v>
      </c>
    </row>
    <row r="59" spans="1:14" x14ac:dyDescent="0.35">
      <c r="A59" t="s">
        <v>118</v>
      </c>
      <c r="B59" t="s">
        <v>119</v>
      </c>
      <c r="C59" t="s">
        <v>120</v>
      </c>
      <c r="D59" t="s">
        <v>119</v>
      </c>
      <c r="E59" t="str">
        <f>MID(C59, FIND("-", C59), LEN(C59) - FIND("-", C59) + 1)</f>
        <v>-38.5</v>
      </c>
      <c r="F59">
        <v>57</v>
      </c>
      <c r="G59" t="s">
        <v>1</v>
      </c>
      <c r="H59">
        <f>K59+J59</f>
        <v>74</v>
      </c>
      <c r="I59">
        <f>F59-H59</f>
        <v>-17</v>
      </c>
      <c r="J59">
        <v>22</v>
      </c>
      <c r="K59">
        <v>52</v>
      </c>
      <c r="L59">
        <f>K59-J59</f>
        <v>30</v>
      </c>
      <c r="M59">
        <f>J59-K59</f>
        <v>-30</v>
      </c>
      <c r="N59">
        <f>IF(G59="Home", E59-M59, IF(G59="Away", E59-L59, ""))</f>
        <v>-8.5</v>
      </c>
    </row>
    <row r="60" spans="1:14" x14ac:dyDescent="0.35">
      <c r="A60" t="s">
        <v>133</v>
      </c>
      <c r="B60" t="s">
        <v>134</v>
      </c>
      <c r="C60" t="s">
        <v>135</v>
      </c>
      <c r="D60" t="s">
        <v>134</v>
      </c>
      <c r="E60" t="str">
        <f>MID(C60, FIND("-", C60), LEN(C60) - FIND("-", C60) + 1)</f>
        <v>-50.5</v>
      </c>
      <c r="F60">
        <v>58.5</v>
      </c>
      <c r="G60" t="s">
        <v>1</v>
      </c>
      <c r="H60">
        <f>K60+J60</f>
        <v>54</v>
      </c>
      <c r="I60">
        <f>F60-H60</f>
        <v>4.5</v>
      </c>
      <c r="J60">
        <v>6</v>
      </c>
      <c r="K60">
        <v>48</v>
      </c>
      <c r="L60">
        <f>K60-J60</f>
        <v>42</v>
      </c>
      <c r="M60">
        <f>J60-K60</f>
        <v>-42</v>
      </c>
      <c r="N60">
        <f>IF(G60="Home", E60-M60, IF(G60="Away", E60-L60, ""))</f>
        <v>-8.5</v>
      </c>
    </row>
    <row r="61" spans="1:14" x14ac:dyDescent="0.35">
      <c r="A61" t="s">
        <v>238</v>
      </c>
      <c r="B61" t="s">
        <v>239</v>
      </c>
      <c r="C61" t="s">
        <v>240</v>
      </c>
      <c r="D61" t="s">
        <v>239</v>
      </c>
      <c r="E61" t="str">
        <f>MID(C61, FIND("-", C61), LEN(C61) - FIND("-", C61) + 1)</f>
        <v>-6.5</v>
      </c>
      <c r="F61">
        <v>48.5</v>
      </c>
      <c r="G61" t="s">
        <v>1</v>
      </c>
      <c r="H61">
        <f>K61+J61</f>
        <v>40</v>
      </c>
      <c r="I61">
        <f>F61-H61</f>
        <v>8.5</v>
      </c>
      <c r="J61">
        <v>21</v>
      </c>
      <c r="K61">
        <v>19</v>
      </c>
      <c r="L61">
        <f>K61-J61</f>
        <v>-2</v>
      </c>
      <c r="M61">
        <f>J61-K61</f>
        <v>2</v>
      </c>
      <c r="N61">
        <f>IF(G61="Home", E61-M61, IF(G61="Away", E61-L61, ""))</f>
        <v>-8.5</v>
      </c>
    </row>
    <row r="62" spans="1:14" x14ac:dyDescent="0.35">
      <c r="A62" t="s">
        <v>196</v>
      </c>
      <c r="B62" t="s">
        <v>197</v>
      </c>
      <c r="C62" t="s">
        <v>198</v>
      </c>
      <c r="D62" t="s">
        <v>197</v>
      </c>
      <c r="E62" t="str">
        <f>MID(C62, FIND("-", C62), LEN(C62) - FIND("-", C62) + 1)</f>
        <v>-1.5</v>
      </c>
      <c r="F62">
        <v>54.5</v>
      </c>
      <c r="G62" t="s">
        <v>1</v>
      </c>
      <c r="H62">
        <f>K62+J62</f>
        <v>56</v>
      </c>
      <c r="I62">
        <f>F62-H62</f>
        <v>-1.5</v>
      </c>
      <c r="J62">
        <v>32</v>
      </c>
      <c r="K62">
        <v>24</v>
      </c>
      <c r="L62">
        <f>K62-J62</f>
        <v>-8</v>
      </c>
      <c r="M62">
        <f>J62-K62</f>
        <v>8</v>
      </c>
      <c r="N62">
        <f>IF(G62="Home", E62-M62, IF(G62="Away", E62-L62, ""))</f>
        <v>-9.5</v>
      </c>
    </row>
    <row r="63" spans="1:14" x14ac:dyDescent="0.35">
      <c r="A63" t="s">
        <v>223</v>
      </c>
      <c r="B63" t="s">
        <v>224</v>
      </c>
      <c r="C63" t="s">
        <v>225</v>
      </c>
      <c r="D63" t="s">
        <v>224</v>
      </c>
      <c r="E63" t="str">
        <f>MID(C63, FIND("-", C63), LEN(C63) - FIND("-", C63) + 1)</f>
        <v>-31.5</v>
      </c>
      <c r="F63">
        <v>53.5</v>
      </c>
      <c r="G63" t="s">
        <v>1</v>
      </c>
      <c r="H63">
        <f>K63+J63</f>
        <v>74</v>
      </c>
      <c r="I63">
        <f>F63-H63</f>
        <v>-20.5</v>
      </c>
      <c r="J63">
        <v>26</v>
      </c>
      <c r="K63">
        <v>48</v>
      </c>
      <c r="L63">
        <f>K63-J63</f>
        <v>22</v>
      </c>
      <c r="M63">
        <f>J63-K63</f>
        <v>-22</v>
      </c>
      <c r="N63">
        <f>IF(G63="Home", E63-M63, IF(G63="Away", E63-L63, ""))</f>
        <v>-9.5</v>
      </c>
    </row>
    <row r="64" spans="1:14" x14ac:dyDescent="0.35">
      <c r="A64" t="s">
        <v>76</v>
      </c>
      <c r="B64" t="s">
        <v>77</v>
      </c>
      <c r="C64" t="s">
        <v>78</v>
      </c>
      <c r="D64" t="s">
        <v>77</v>
      </c>
      <c r="E64" t="str">
        <f>MID(C64, FIND("-", C64), LEN(C64) - FIND("-", C64) + 1)</f>
        <v>-38</v>
      </c>
      <c r="F64">
        <v>53</v>
      </c>
      <c r="G64" t="s">
        <v>1</v>
      </c>
      <c r="H64">
        <f>K64+J64</f>
        <v>52</v>
      </c>
      <c r="I64">
        <f>F64-H64</f>
        <v>1</v>
      </c>
      <c r="J64">
        <v>12</v>
      </c>
      <c r="K64">
        <v>40</v>
      </c>
      <c r="L64">
        <f>K64-J64</f>
        <v>28</v>
      </c>
      <c r="M64">
        <f>J64-K64</f>
        <v>-28</v>
      </c>
      <c r="N64">
        <f>IF(G64="Home", E64-M64, IF(G64="Away", E64-L64, ""))</f>
        <v>-10</v>
      </c>
    </row>
    <row r="65" spans="1:14" x14ac:dyDescent="0.35">
      <c r="A65" t="s">
        <v>229</v>
      </c>
      <c r="B65" t="s">
        <v>230</v>
      </c>
      <c r="C65" t="s">
        <v>231</v>
      </c>
      <c r="D65" t="s">
        <v>230</v>
      </c>
      <c r="E65" t="str">
        <f>MID(C65, FIND("-", C65), LEN(C65) - FIND("-", C65) + 1)</f>
        <v>-22</v>
      </c>
      <c r="F65">
        <v>57</v>
      </c>
      <c r="G65" t="s">
        <v>1</v>
      </c>
      <c r="H65">
        <f>K65+J65</f>
        <v>60</v>
      </c>
      <c r="I65">
        <f>F65-H65</f>
        <v>-3</v>
      </c>
      <c r="J65">
        <v>24</v>
      </c>
      <c r="K65">
        <v>36</v>
      </c>
      <c r="L65">
        <f>K65-J65</f>
        <v>12</v>
      </c>
      <c r="M65">
        <f>J65-K65</f>
        <v>-12</v>
      </c>
      <c r="N65">
        <f>IF(G65="Home", E65-M65, IF(G65="Away", E65-L65, ""))</f>
        <v>-10</v>
      </c>
    </row>
    <row r="66" spans="1:14" x14ac:dyDescent="0.35">
      <c r="A66" t="s">
        <v>46</v>
      </c>
      <c r="B66" t="s">
        <v>47</v>
      </c>
      <c r="C66" t="s">
        <v>48</v>
      </c>
      <c r="D66" t="s">
        <v>47</v>
      </c>
      <c r="E66" t="str">
        <f>MID(C66, FIND("-", C66), LEN(C66) - FIND("-", C66) + 1)</f>
        <v>-16.5</v>
      </c>
      <c r="F66">
        <v>55.5</v>
      </c>
      <c r="G66" t="s">
        <v>1</v>
      </c>
      <c r="H66">
        <f>K66+J66</f>
        <v>76</v>
      </c>
      <c r="I66">
        <f>F66-H66</f>
        <v>-20.5</v>
      </c>
      <c r="J66">
        <v>35</v>
      </c>
      <c r="K66">
        <v>41</v>
      </c>
      <c r="L66">
        <f>K66-J66</f>
        <v>6</v>
      </c>
      <c r="M66">
        <f>J66-K66</f>
        <v>-6</v>
      </c>
      <c r="N66">
        <f>IF(G66="Home", E66-M66, IF(G66="Away", E66-L66, ""))</f>
        <v>-10.5</v>
      </c>
    </row>
    <row r="67" spans="1:14" x14ac:dyDescent="0.35">
      <c r="A67" t="s">
        <v>112</v>
      </c>
      <c r="B67" t="s">
        <v>113</v>
      </c>
      <c r="C67" t="s">
        <v>114</v>
      </c>
      <c r="D67" t="s">
        <v>113</v>
      </c>
      <c r="E67" t="str">
        <f>MID(C67, FIND("-", C67), LEN(C67) - FIND("-", C67) + 1)</f>
        <v>-36.5</v>
      </c>
      <c r="F67">
        <v>55</v>
      </c>
      <c r="G67" t="s">
        <v>1</v>
      </c>
      <c r="H67">
        <f>K67+J67</f>
        <v>62</v>
      </c>
      <c r="I67">
        <f>F67-H67</f>
        <v>-7</v>
      </c>
      <c r="J67">
        <v>18</v>
      </c>
      <c r="K67">
        <v>44</v>
      </c>
      <c r="L67">
        <f>K67-J67</f>
        <v>26</v>
      </c>
      <c r="M67">
        <f>J67-K67</f>
        <v>-26</v>
      </c>
      <c r="N67">
        <f>IF(G67="Home", E67-M67, IF(G67="Away", E67-L67, ""))</f>
        <v>-10.5</v>
      </c>
    </row>
    <row r="68" spans="1:14" x14ac:dyDescent="0.35">
      <c r="A68" t="s">
        <v>34</v>
      </c>
      <c r="B68" t="s">
        <v>35</v>
      </c>
      <c r="C68" t="s">
        <v>36</v>
      </c>
      <c r="D68" t="s">
        <v>35</v>
      </c>
      <c r="E68" t="str">
        <f>MID(C68, FIND("-", C68), LEN(C68) - FIND("-", C68) + 1)</f>
        <v>-41.5</v>
      </c>
      <c r="F68">
        <v>63</v>
      </c>
      <c r="G68" t="s">
        <v>1</v>
      </c>
      <c r="H68">
        <f>K68+J68</f>
        <v>78</v>
      </c>
      <c r="I68">
        <f>F68-H68</f>
        <v>-15</v>
      </c>
      <c r="J68">
        <v>24</v>
      </c>
      <c r="K68">
        <v>54</v>
      </c>
      <c r="L68">
        <f>K68-J68</f>
        <v>30</v>
      </c>
      <c r="M68">
        <f>J68-K68</f>
        <v>-30</v>
      </c>
      <c r="N68">
        <f>IF(G68="Home", E68-M68, IF(G68="Away", E68-L68, ""))</f>
        <v>-11.5</v>
      </c>
    </row>
    <row r="69" spans="1:14" x14ac:dyDescent="0.35">
      <c r="A69" t="s">
        <v>64</v>
      </c>
      <c r="B69" t="s">
        <v>65</v>
      </c>
      <c r="C69" t="s">
        <v>66</v>
      </c>
      <c r="D69" t="s">
        <v>65</v>
      </c>
      <c r="E69" t="str">
        <f>MID(C69, FIND("-", C69), LEN(C69) - FIND("-", C69) + 1)</f>
        <v>-31.5</v>
      </c>
      <c r="F69">
        <v>52.5</v>
      </c>
      <c r="G69" t="s">
        <v>1</v>
      </c>
      <c r="H69">
        <f>K69+J69</f>
        <v>56</v>
      </c>
      <c r="I69">
        <f>F69-H69</f>
        <v>-3.5</v>
      </c>
      <c r="J69">
        <v>18</v>
      </c>
      <c r="K69">
        <v>38</v>
      </c>
      <c r="L69">
        <f>K69-J69</f>
        <v>20</v>
      </c>
      <c r="M69">
        <f>J69-K69</f>
        <v>-20</v>
      </c>
      <c r="N69">
        <f>IF(G69="Home", E69-M69, IF(G69="Away", E69-L69, ""))</f>
        <v>-11.5</v>
      </c>
    </row>
    <row r="70" spans="1:14" x14ac:dyDescent="0.35">
      <c r="A70" t="s">
        <v>121</v>
      </c>
      <c r="B70" t="s">
        <v>122</v>
      </c>
      <c r="C70" t="s">
        <v>123</v>
      </c>
      <c r="D70" t="s">
        <v>122</v>
      </c>
      <c r="E70" t="str">
        <f>MID(C70, FIND("-", C70), LEN(C70) - FIND("-", C70) + 1)</f>
        <v>-30.5</v>
      </c>
      <c r="F70">
        <v>53.5</v>
      </c>
      <c r="G70" t="s">
        <v>1</v>
      </c>
      <c r="H70">
        <f>K70+J70</f>
        <v>57</v>
      </c>
      <c r="I70">
        <f>F70-H70</f>
        <v>-3.5</v>
      </c>
      <c r="J70">
        <v>19</v>
      </c>
      <c r="K70">
        <v>38</v>
      </c>
      <c r="L70">
        <f>K70-J70</f>
        <v>19</v>
      </c>
      <c r="M70">
        <f>J70-K70</f>
        <v>-19</v>
      </c>
      <c r="N70">
        <f>IF(G70="Home", E70-M70, IF(G70="Away", E70-L70, ""))</f>
        <v>-11.5</v>
      </c>
    </row>
    <row r="71" spans="1:14" x14ac:dyDescent="0.35">
      <c r="A71" t="s">
        <v>190</v>
      </c>
      <c r="B71" t="s">
        <v>191</v>
      </c>
      <c r="C71" t="s">
        <v>192</v>
      </c>
      <c r="D71" t="s">
        <v>191</v>
      </c>
      <c r="E71" t="str">
        <f>MID(C71, FIND("-", C71), LEN(C71) - FIND("-", C71) + 1)</f>
        <v>-40.5</v>
      </c>
      <c r="F71">
        <v>60.5</v>
      </c>
      <c r="G71" t="s">
        <v>1</v>
      </c>
      <c r="H71">
        <f>K71+J71</f>
        <v>57</v>
      </c>
      <c r="I71">
        <f>F71-H71</f>
        <v>3.5</v>
      </c>
      <c r="J71">
        <v>15</v>
      </c>
      <c r="K71">
        <v>42</v>
      </c>
      <c r="L71">
        <f>K71-J71</f>
        <v>27</v>
      </c>
      <c r="M71">
        <f>J71-K71</f>
        <v>-27</v>
      </c>
      <c r="N71">
        <f>IF(G71="Home", E71-M71, IF(G71="Away", E71-L71, ""))</f>
        <v>-13.5</v>
      </c>
    </row>
    <row r="72" spans="1:14" x14ac:dyDescent="0.35">
      <c r="A72" t="s">
        <v>58</v>
      </c>
      <c r="B72" t="s">
        <v>59</v>
      </c>
      <c r="C72" t="s">
        <v>60</v>
      </c>
      <c r="D72" t="s">
        <v>59</v>
      </c>
      <c r="E72" t="str">
        <f>MID(C72, FIND("-", C72), LEN(C72) - FIND("-", C72) + 1)</f>
        <v>-48.8</v>
      </c>
      <c r="F72">
        <v>57</v>
      </c>
      <c r="G72" t="s">
        <v>1</v>
      </c>
      <c r="H72">
        <f>K72+J72</f>
        <v>69</v>
      </c>
      <c r="I72">
        <f>F72-H72</f>
        <v>-12</v>
      </c>
      <c r="J72">
        <v>17</v>
      </c>
      <c r="K72">
        <v>52</v>
      </c>
      <c r="L72">
        <f>K72-J72</f>
        <v>35</v>
      </c>
      <c r="M72">
        <f>J72-K72</f>
        <v>-35</v>
      </c>
      <c r="N72">
        <f>IF(G72="Home", E72-M72, IF(G72="Away", E72-L72, ""))</f>
        <v>-13.799999999999997</v>
      </c>
    </row>
    <row r="73" spans="1:14" x14ac:dyDescent="0.35">
      <c r="A73" t="s">
        <v>28</v>
      </c>
      <c r="B73" t="s">
        <v>29</v>
      </c>
      <c r="C73" t="s">
        <v>30</v>
      </c>
      <c r="D73" t="s">
        <v>29</v>
      </c>
      <c r="E73" t="str">
        <f>MID(C73, FIND("-", C73), LEN(C73) - FIND("-", C73) + 1)</f>
        <v>-31</v>
      </c>
      <c r="F73">
        <v>60.5</v>
      </c>
      <c r="G73" t="s">
        <v>1</v>
      </c>
      <c r="H73">
        <f>K73+J73</f>
        <v>65</v>
      </c>
      <c r="I73">
        <f>F73-H73</f>
        <v>-4.5</v>
      </c>
      <c r="J73">
        <v>24</v>
      </c>
      <c r="K73">
        <v>41</v>
      </c>
      <c r="L73">
        <f>K73-J73</f>
        <v>17</v>
      </c>
      <c r="M73">
        <f>J73-K73</f>
        <v>-17</v>
      </c>
      <c r="N73">
        <f>IF(G73="Home", E73-M73, IF(G73="Away", E73-L73, ""))</f>
        <v>-14</v>
      </c>
    </row>
    <row r="74" spans="1:14" x14ac:dyDescent="0.35">
      <c r="A74" t="s">
        <v>244</v>
      </c>
      <c r="B74" t="s">
        <v>245</v>
      </c>
      <c r="C74" t="s">
        <v>246</v>
      </c>
      <c r="D74" t="s">
        <v>245</v>
      </c>
      <c r="E74" t="str">
        <f>MID(C74, FIND("-", C74), LEN(C74) - FIND("-", C74) + 1)</f>
        <v>-4.5</v>
      </c>
      <c r="F74">
        <v>63.5</v>
      </c>
      <c r="G74" t="s">
        <v>1</v>
      </c>
      <c r="H74">
        <f>K74+J74</f>
        <v>100</v>
      </c>
      <c r="I74">
        <f>F74-H74</f>
        <v>-36.5</v>
      </c>
      <c r="J74">
        <v>55</v>
      </c>
      <c r="K74">
        <v>45</v>
      </c>
      <c r="L74">
        <f>K74-J74</f>
        <v>-10</v>
      </c>
      <c r="M74">
        <f>J74-K74</f>
        <v>10</v>
      </c>
      <c r="N74">
        <f>IF(G74="Home", E74-M74, IF(G74="Away", E74-L74, ""))</f>
        <v>-14.5</v>
      </c>
    </row>
    <row r="75" spans="1:14" x14ac:dyDescent="0.35">
      <c r="A75" t="s">
        <v>217</v>
      </c>
      <c r="B75" t="s">
        <v>218</v>
      </c>
      <c r="C75" t="s">
        <v>219</v>
      </c>
      <c r="D75" t="s">
        <v>218</v>
      </c>
      <c r="E75" t="str">
        <f>MID(C75, FIND("-", C75), LEN(C75) - FIND("-", C75) + 1)</f>
        <v>-32.5</v>
      </c>
      <c r="F75">
        <v>58.5</v>
      </c>
      <c r="G75" t="s">
        <v>1</v>
      </c>
      <c r="H75">
        <f>K75+J75</f>
        <v>63</v>
      </c>
      <c r="I75">
        <f>F75-H75</f>
        <v>-4.5</v>
      </c>
      <c r="J75">
        <v>23</v>
      </c>
      <c r="K75">
        <v>40</v>
      </c>
      <c r="L75">
        <f>K75-J75</f>
        <v>17</v>
      </c>
      <c r="M75">
        <f>J75-K75</f>
        <v>-17</v>
      </c>
      <c r="N75">
        <f>IF(G75="Home", E75-M75, IF(G75="Away", E75-L75, ""))</f>
        <v>-15.5</v>
      </c>
    </row>
    <row r="76" spans="1:14" x14ac:dyDescent="0.35">
      <c r="A76" t="s">
        <v>40</v>
      </c>
      <c r="B76" t="s">
        <v>41</v>
      </c>
      <c r="C76" t="s">
        <v>42</v>
      </c>
      <c r="D76" t="s">
        <v>41</v>
      </c>
      <c r="E76" t="str">
        <f>MID(C76, FIND("-", C76), LEN(C76) - FIND("-", C76) + 1)</f>
        <v>-35</v>
      </c>
      <c r="F76">
        <v>49.5</v>
      </c>
      <c r="G76" t="s">
        <v>1</v>
      </c>
      <c r="H76">
        <f>K76+J76</f>
        <v>49</v>
      </c>
      <c r="I76">
        <f>F76-H76</f>
        <v>0.5</v>
      </c>
      <c r="J76">
        <v>15</v>
      </c>
      <c r="K76">
        <v>34</v>
      </c>
      <c r="L76">
        <f>K76-J76</f>
        <v>19</v>
      </c>
      <c r="M76">
        <f>J76-K76</f>
        <v>-19</v>
      </c>
      <c r="N76">
        <f>IF(G76="Home", E76-M76, IF(G76="Away", E76-L76, ""))</f>
        <v>-16</v>
      </c>
    </row>
    <row r="77" spans="1:14" x14ac:dyDescent="0.35">
      <c r="A77" t="s">
        <v>136</v>
      </c>
      <c r="B77" t="s">
        <v>137</v>
      </c>
      <c r="C77" t="s">
        <v>138</v>
      </c>
      <c r="D77" t="s">
        <v>137</v>
      </c>
      <c r="E77" t="str">
        <f>MID(C77, FIND("-", C77), LEN(C77) - FIND("-", C77) + 1)</f>
        <v>-17.5</v>
      </c>
      <c r="F77">
        <v>47.5</v>
      </c>
      <c r="G77" t="s">
        <v>1</v>
      </c>
      <c r="H77">
        <f>K77+J77</f>
        <v>39</v>
      </c>
      <c r="I77">
        <f>F77-H77</f>
        <v>8.5</v>
      </c>
      <c r="J77">
        <v>19</v>
      </c>
      <c r="K77">
        <v>20</v>
      </c>
      <c r="L77">
        <f>K77-J77</f>
        <v>1</v>
      </c>
      <c r="M77">
        <f>J77-K77</f>
        <v>-1</v>
      </c>
      <c r="N77">
        <f>IF(G77="Home", E77-M77, IF(G77="Away", E77-L77, ""))</f>
        <v>-16.5</v>
      </c>
    </row>
    <row r="78" spans="1:14" x14ac:dyDescent="0.35">
      <c r="A78" t="s">
        <v>145</v>
      </c>
      <c r="B78" t="s">
        <v>146</v>
      </c>
      <c r="C78" t="s">
        <v>147</v>
      </c>
      <c r="D78" t="s">
        <v>146</v>
      </c>
      <c r="E78" t="str">
        <f>MID(C78, FIND("-", C78), LEN(C78) - FIND("-", C78) + 1)</f>
        <v>-27.5</v>
      </c>
      <c r="F78">
        <v>48.5</v>
      </c>
      <c r="G78" t="s">
        <v>1</v>
      </c>
      <c r="H78">
        <f>K78+J78</f>
        <v>37</v>
      </c>
      <c r="I78">
        <f>F78-H78</f>
        <v>11.5</v>
      </c>
      <c r="J78">
        <v>13</v>
      </c>
      <c r="K78">
        <v>24</v>
      </c>
      <c r="L78">
        <f>K78-J78</f>
        <v>11</v>
      </c>
      <c r="M78">
        <f>J78-K78</f>
        <v>-11</v>
      </c>
      <c r="N78">
        <f>IF(G78="Home", E78-M78, IF(G78="Away", E78-L78, ""))</f>
        <v>-16.5</v>
      </c>
    </row>
    <row r="79" spans="1:14" x14ac:dyDescent="0.35">
      <c r="A79" t="s">
        <v>208</v>
      </c>
      <c r="B79" t="s">
        <v>209</v>
      </c>
      <c r="C79" t="s">
        <v>210</v>
      </c>
      <c r="D79" t="s">
        <v>209</v>
      </c>
      <c r="E79" t="str">
        <f>MID(C79, FIND("-", C79), LEN(C79) - FIND("-", C79) + 1)</f>
        <v>-34</v>
      </c>
      <c r="F79">
        <v>56.5</v>
      </c>
      <c r="G79" t="s">
        <v>1</v>
      </c>
      <c r="H79">
        <f>K79+J79</f>
        <v>59</v>
      </c>
      <c r="I79">
        <f>F79-H79</f>
        <v>-2.5</v>
      </c>
      <c r="J79">
        <v>21</v>
      </c>
      <c r="K79">
        <v>38</v>
      </c>
      <c r="L79">
        <f>K79-J79</f>
        <v>17</v>
      </c>
      <c r="M79">
        <f>J79-K79</f>
        <v>-17</v>
      </c>
      <c r="N79">
        <f>IF(G79="Home", E79-M79, IF(G79="Away", E79-L79, ""))</f>
        <v>-17</v>
      </c>
    </row>
    <row r="80" spans="1:14" x14ac:dyDescent="0.35">
      <c r="A80" t="s">
        <v>205</v>
      </c>
      <c r="B80" t="s">
        <v>206</v>
      </c>
      <c r="C80" t="s">
        <v>207</v>
      </c>
      <c r="D80" t="s">
        <v>206</v>
      </c>
      <c r="E80" t="str">
        <f>MID(C80, FIND("-", C80), LEN(C80) - FIND("-", C80) + 1)</f>
        <v>-43.5</v>
      </c>
      <c r="F80">
        <v>62.5</v>
      </c>
      <c r="G80" t="s">
        <v>1</v>
      </c>
      <c r="H80">
        <f>K80+J80</f>
        <v>48</v>
      </c>
      <c r="I80">
        <f>F80-H80</f>
        <v>14.5</v>
      </c>
      <c r="J80">
        <v>12</v>
      </c>
      <c r="K80">
        <v>36</v>
      </c>
      <c r="L80">
        <f>K80-J80</f>
        <v>24</v>
      </c>
      <c r="M80">
        <f>J80-K80</f>
        <v>-24</v>
      </c>
      <c r="N80">
        <f>IF(G80="Home", E80-M80, IF(G80="Away", E80-L80, ""))</f>
        <v>-19.5</v>
      </c>
    </row>
    <row r="81" spans="1:14" x14ac:dyDescent="0.35">
      <c r="A81" t="s">
        <v>100</v>
      </c>
      <c r="B81" t="s">
        <v>101</v>
      </c>
      <c r="C81" t="s">
        <v>102</v>
      </c>
      <c r="D81" t="s">
        <v>101</v>
      </c>
      <c r="E81" t="str">
        <f>MID(C81, FIND("-", C81), LEN(C81) - FIND("-", C81) + 1)</f>
        <v>-33.5</v>
      </c>
      <c r="F81">
        <v>47.5</v>
      </c>
      <c r="G81" t="s">
        <v>1</v>
      </c>
      <c r="H81">
        <f>K81+J81</f>
        <v>52</v>
      </c>
      <c r="I81">
        <f>F81-H81</f>
        <v>-4.5</v>
      </c>
      <c r="J81">
        <v>20</v>
      </c>
      <c r="K81">
        <v>32</v>
      </c>
      <c r="L81">
        <f>K81-J81</f>
        <v>12</v>
      </c>
      <c r="M81">
        <f>J81-K81</f>
        <v>-12</v>
      </c>
      <c r="N81">
        <f>IF(G81="Home", E81-M81, IF(G81="Away", E81-L81, ""))</f>
        <v>-21.5</v>
      </c>
    </row>
    <row r="82" spans="1:14" x14ac:dyDescent="0.35">
      <c r="A82" t="s">
        <v>31</v>
      </c>
      <c r="B82" t="s">
        <v>32</v>
      </c>
      <c r="C82" t="s">
        <v>33</v>
      </c>
      <c r="D82" t="s">
        <v>32</v>
      </c>
      <c r="E82" t="str">
        <f>MID(C82, FIND("-", C82), LEN(C82) - FIND("-", C82) + 1)</f>
        <v>-36.5</v>
      </c>
      <c r="F82">
        <v>49.5</v>
      </c>
      <c r="G82" t="s">
        <v>1</v>
      </c>
      <c r="H82">
        <f>K82+J82</f>
        <v>48</v>
      </c>
      <c r="I82">
        <f>F82-H82</f>
        <v>1.5</v>
      </c>
      <c r="J82">
        <v>18</v>
      </c>
      <c r="K82">
        <v>30</v>
      </c>
      <c r="L82">
        <f>K82-J82</f>
        <v>12</v>
      </c>
      <c r="M82">
        <f>J82-K82</f>
        <v>-12</v>
      </c>
      <c r="N82">
        <f>IF(G82="Home", E82-M82, IF(G82="Away", E82-L82, ""))</f>
        <v>-24.5</v>
      </c>
    </row>
    <row r="83" spans="1:14" x14ac:dyDescent="0.35">
      <c r="A83" t="s">
        <v>184</v>
      </c>
      <c r="B83" t="s">
        <v>185</v>
      </c>
      <c r="C83" t="s">
        <v>186</v>
      </c>
      <c r="D83" t="s">
        <v>185</v>
      </c>
      <c r="E83" t="str">
        <f>MID(C83, FIND("-", C83), LEN(C83) - FIND("-", C83) + 1)</f>
        <v>-37.5</v>
      </c>
      <c r="F83">
        <v>61.5</v>
      </c>
      <c r="G83" t="s">
        <v>1</v>
      </c>
      <c r="H83">
        <f>K83+J83</f>
        <v>86</v>
      </c>
      <c r="I83">
        <f>F83-H83</f>
        <v>-24.5</v>
      </c>
      <c r="J83">
        <v>38</v>
      </c>
      <c r="K83">
        <v>48</v>
      </c>
      <c r="L83">
        <f>K83-J83</f>
        <v>10</v>
      </c>
      <c r="M83">
        <f>J83-K83</f>
        <v>-10</v>
      </c>
      <c r="N83">
        <f>IF(G83="Home", E83-M83, IF(G83="Away", E83-L83, ""))</f>
        <v>-27.5</v>
      </c>
    </row>
  </sheetData>
  <autoFilter ref="A1:N1" xr:uid="{A37609A4-FA24-4DED-B0CE-BDE06852750F}">
    <sortState xmlns:xlrd2="http://schemas.microsoft.com/office/spreadsheetml/2017/richdata2" ref="A2:N83">
      <sortCondition descending="1" ref="N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Sheet1!cfbweek1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Riordan</dc:creator>
  <cp:lastModifiedBy>Jonathan Riordan</cp:lastModifiedBy>
  <dcterms:created xsi:type="dcterms:W3CDTF">2024-08-27T20:02:13Z</dcterms:created>
  <dcterms:modified xsi:type="dcterms:W3CDTF">2024-08-28T19:22:48Z</dcterms:modified>
</cp:coreProperties>
</file>