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8C3E03CE-082A-304F-8E" sheetId="1" r:id="rId4"/>
    <sheet state="visible" name="in $ value" sheetId="2" r:id="rId5"/>
    <sheet state="visible" name="in gallons" sheetId="3" r:id="rId6"/>
    <sheet state="visible" name="combined(northeast) in gallon" sheetId="4" r:id="rId7"/>
    <sheet state="visible" name="state (with formula)" sheetId="5" r:id="rId8"/>
    <sheet state="visible" name="drought data" sheetId="6" r:id="rId9"/>
    <sheet state="visible" name="SPI" sheetId="7" r:id="rId10"/>
    <sheet state="visible" name="state(northeast)" sheetId="8" r:id="rId11"/>
    <sheet state="visible" name="state(northeast)data" sheetId="9" r:id="rId12"/>
    <sheet state="visible" name="state(northeast)_data" sheetId="10" r:id="rId13"/>
    <sheet state="visible" name="Description" sheetId="11" r:id="rId14"/>
  </sheets>
  <definedNames>
    <definedName hidden="1" localSheetId="0" name="_xlnm._FilterDatabase">'Sheet 1 - 8C3E03CE-082A-304F-8E'!$A$2:$L$671</definedName>
    <definedName hidden="1" localSheetId="1" name="_xlnm._FilterDatabase">'in $ value'!$A$1:$L$195</definedName>
    <definedName hidden="1" localSheetId="2" name="_xlnm._FilterDatabase">'in gallons'!$A$1:$L$205</definedName>
  </definedNames>
  <calcPr/>
  <extLst>
    <ext uri="GoogleSheetsCustomDataVersion1">
      <go:sheetsCustomData xmlns:go="http://customooxmlschemas.google.com/" r:id="rId15" roundtripDataSignature="AMtx7mjE9m4QIhBtr2hTBXYna1AKJtr3Rg=="/>
    </ext>
  </extLst>
</workbook>
</file>

<file path=xl/sharedStrings.xml><?xml version="1.0" encoding="utf-8"?>
<sst xmlns="http://schemas.openxmlformats.org/spreadsheetml/2006/main" count="10528" uniqueCount="102">
  <si>
    <t>8C3E03CE-082A-304F-8E00-E07014D7683C</t>
  </si>
  <si>
    <t>Program</t>
  </si>
  <si>
    <t>Year</t>
  </si>
  <si>
    <t>Period</t>
  </si>
  <si>
    <t>Week Ending</t>
  </si>
  <si>
    <t>Geo Level</t>
  </si>
  <si>
    <t>State</t>
  </si>
  <si>
    <t>State ANSI</t>
  </si>
  <si>
    <t>Commodity</t>
  </si>
  <si>
    <t>Data Item</t>
  </si>
  <si>
    <t>Domain</t>
  </si>
  <si>
    <t>Value</t>
  </si>
  <si>
    <t>CV (%)</t>
  </si>
  <si>
    <t>CENSUS</t>
  </si>
  <si>
    <t>YEAR</t>
  </si>
  <si>
    <t>STATE</t>
  </si>
  <si>
    <t>CONNECTICUT</t>
  </si>
  <si>
    <t>MAPLE SYRUP</t>
  </si>
  <si>
    <t>MAPLE SYRUP - PRODUCTION, MEASURED IN GALLONS</t>
  </si>
  <si>
    <t>TAPS</t>
  </si>
  <si>
    <t>(H)</t>
  </si>
  <si>
    <t xml:space="preserve"> (D)</t>
  </si>
  <si>
    <t>(D)</t>
  </si>
  <si>
    <t>TOTAL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</si>
  <si>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</si>
  <si>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</si>
  <si>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</si>
  <si>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</si>
  <si>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</si>
  <si>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</si>
  <si>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</si>
  <si>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</si>
  <si>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SURVEY</t>
  </si>
  <si>
    <t>MARKETING YEAR</t>
  </si>
  <si>
    <t>MAPLE SYRUP - PRODUCTION, MEASURED IN $</t>
  </si>
  <si>
    <t>Maple syrup Data from NOAA</t>
  </si>
  <si>
    <t>Dought Data indicators from NOAA</t>
  </si>
  <si>
    <t>COMMODITY</t>
  </si>
  <si>
    <t>REGION</t>
  </si>
  <si>
    <t>Production in $</t>
  </si>
  <si>
    <t>Production in gallons</t>
  </si>
  <si>
    <t>Precipitation</t>
  </si>
  <si>
    <t>Avg temp</t>
  </si>
  <si>
    <t>PDSI</t>
  </si>
  <si>
    <t>PHDI</t>
  </si>
  <si>
    <t>PMDI</t>
  </si>
  <si>
    <t>PZI</t>
  </si>
  <si>
    <t>dieback (percentage)</t>
  </si>
  <si>
    <t>Northeast</t>
  </si>
  <si>
    <t>Gallons</t>
  </si>
  <si>
    <t>state</t>
  </si>
  <si>
    <t>year</t>
  </si>
  <si>
    <t>none</t>
  </si>
  <si>
    <t>D0</t>
  </si>
  <si>
    <t>D1</t>
  </si>
  <si>
    <t>D2</t>
  </si>
  <si>
    <t>D3</t>
  </si>
  <si>
    <t>D4</t>
  </si>
  <si>
    <t>DSCI</t>
  </si>
  <si>
    <t>Percent Area in U.S. Drought Monitor Categories</t>
  </si>
  <si>
    <t>W0</t>
  </si>
  <si>
    <t>W1</t>
  </si>
  <si>
    <t>W2</t>
  </si>
  <si>
    <t>W3</t>
  </si>
  <si>
    <t>W4</t>
  </si>
  <si>
    <t>SPI-Drought</t>
  </si>
  <si>
    <t>SPI-Wet</t>
  </si>
  <si>
    <t xml:space="preserve"> The SPI is the number of standard deviations that observed cumulative precipitation deviates from the climatological average.</t>
  </si>
  <si>
    <t>Avg. Temperture</t>
  </si>
  <si>
    <t>Avg. Temperature (6-Months)</t>
  </si>
  <si>
    <t>Precipitation (6-Months)</t>
  </si>
  <si>
    <t xml:space="preserve"> </t>
  </si>
  <si>
    <t>Avg. Temperture (1-Year)</t>
  </si>
  <si>
    <t>Precipitation (1-Year)</t>
  </si>
  <si>
    <t>EMNT( in air)</t>
  </si>
  <si>
    <t>EMXT(in air)</t>
  </si>
  <si>
    <t>Number of Taps</t>
  </si>
  <si>
    <t>Yield per Tap</t>
  </si>
  <si>
    <t>EMNT(in air)</t>
  </si>
  <si>
    <t>variable</t>
  </si>
  <si>
    <t>description</t>
  </si>
  <si>
    <t>Total production in gallons by year &amp; state</t>
  </si>
  <si>
    <t>Total revenue in dollar by year and state</t>
  </si>
  <si>
    <t>Average temperature (Fahrenheit) by year and state</t>
  </si>
  <si>
    <t>Precipitation (millimetres) by year and state</t>
  </si>
  <si>
    <t>(none to D4 )Percent Area in U.S. Drought Monitor Categories</t>
  </si>
  <si>
    <t>none (%)</t>
  </si>
  <si>
    <t>none of the area in drought</t>
  </si>
  <si>
    <t>D0 (%)</t>
  </si>
  <si>
    <t>Abnormally dry</t>
  </si>
  <si>
    <t>D1 (%)</t>
  </si>
  <si>
    <t>Moderate Drought</t>
  </si>
  <si>
    <t>D2 (%)</t>
  </si>
  <si>
    <t>Severe Drought</t>
  </si>
  <si>
    <t>D3 (%)</t>
  </si>
  <si>
    <t>Extreme Drought</t>
  </si>
  <si>
    <t>D4 (%)</t>
  </si>
  <si>
    <t>Exceptional Drought</t>
  </si>
  <si>
    <t>DSCI (%)</t>
  </si>
  <si>
    <t>The Drought Severity and Coverage Index is an experimental method for converting drought levels from the U.S. Drought Monitor map to a single value for an area.formula:1(D0) + 2(D1) + 3(D2) + 4(D3) + 5(D4) = DSCI</t>
  </si>
  <si>
    <t>SPI</t>
  </si>
  <si>
    <t>The Standardized Precipitation Index (SPI) is a way to measure dry or wet conditions based on precipitation. The SPI is the number of standard deviations that observed cumulative precipitation deviates from the climatological average.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</si>
</sst>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0.0"/>
    <numFmt numFmtId="166" formatCode="_(* #,##0_);_(* \(#,##0\);_(* &quot;-&quot;_);_(@_)"/>
    <numFmt numFmtId="167" formatCode="_(* #,##0_);_(* \(#,##0\);_(* &quot;-&quot;??_);_(@_)"/>
  </numFmts>
  <fonts count="20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theme="1"/>
      <name val="Helvetica Neue"/>
    </font>
    <font/>
    <font>
      <sz val="10.0"/>
      <color rgb="FF000000"/>
      <name val="Arial"/>
    </font>
    <font>
      <sz val="10.0"/>
      <color theme="1"/>
      <name val="Arial"/>
    </font>
    <font>
      <b/>
      <sz val="11.0"/>
      <color theme="1"/>
      <name val="Helvetica Neue"/>
    </font>
    <font>
      <sz val="12.0"/>
      <color rgb="FF000000"/>
      <name val="Calibri"/>
    </font>
    <font>
      <color theme="1"/>
      <name val="Helvetica Neue"/>
      <scheme val="minor"/>
    </font>
    <font>
      <b/>
      <sz val="12.0"/>
      <color rgb="FF000000"/>
      <name val="Helvetica Neue"/>
    </font>
    <font>
      <sz val="11.0"/>
      <color rgb="FF000000"/>
      <name val="等线"/>
    </font>
    <font>
      <sz val="10.0"/>
      <color rgb="FF000000"/>
      <name val="&quot;Helvetica Neue&quot;"/>
    </font>
    <font>
      <sz val="10.0"/>
      <color theme="1"/>
      <name val="&quot;Helvetica Neue&quot;"/>
    </font>
    <font>
      <color theme="1"/>
      <name val="Arial"/>
    </font>
    <font>
      <sz val="11.0"/>
      <color rgb="FF000000"/>
      <name val="Helvetica Neue"/>
      <scheme val="minor"/>
    </font>
    <font>
      <sz val="10.0"/>
      <color theme="1"/>
      <name val="Helvetica Neue"/>
      <scheme val="minor"/>
    </font>
    <font>
      <b/>
      <sz val="12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  <fill>
      <patternFill patternType="solid">
        <fgColor rgb="FFA6A6A6"/>
        <bgColor rgb="FFA6A6A6"/>
      </patternFill>
    </fill>
  </fills>
  <borders count="1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5A5A5"/>
      </right>
      <top style="thin">
        <color rgb="FFA5A5A5"/>
      </top>
      <bottom style="medium">
        <color rgb="FF000000"/>
      </bottom>
    </border>
    <border>
      <left style="thin">
        <color rgb="FFA5A5A5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3" xfId="0" applyAlignment="1" applyBorder="1" applyFont="1" applyNumberFormat="1">
      <alignment shrinkToFit="0" vertical="top" wrapText="0"/>
    </xf>
    <xf borderId="8" fillId="2" fontId="3" numFmtId="49" xfId="0" applyAlignment="1" applyBorder="1" applyFont="1" applyNumberFormat="1">
      <alignment shrinkToFit="0" vertical="top" wrapText="0"/>
    </xf>
    <xf borderId="9" fillId="0" fontId="2" numFmtId="0" xfId="0" applyAlignment="1" applyBorder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10" fillId="3" fontId="3" numFmtId="49" xfId="0" applyAlignment="1" applyBorder="1" applyFont="1" applyNumberFormat="1">
      <alignment shrinkToFit="0" vertical="top" wrapText="0"/>
    </xf>
    <xf borderId="9" fillId="0" fontId="2" numFmtId="49" xfId="0" applyAlignment="1" applyBorder="1" applyFont="1" applyNumberFormat="1">
      <alignment shrinkToFit="0" vertical="top" wrapText="0"/>
    </xf>
    <xf borderId="9" fillId="0" fontId="2" numFmtId="3" xfId="0" applyAlignment="1" applyBorder="1" applyFont="1" applyNumberFormat="1">
      <alignment shrinkToFit="0" vertical="top" wrapText="0"/>
    </xf>
    <xf borderId="11" fillId="0" fontId="2" numFmtId="0" xfId="0" applyAlignment="1" applyBorder="1" applyFont="1">
      <alignment horizontal="center" shrinkToFit="0" vertical="top" wrapText="1"/>
    </xf>
    <xf borderId="12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8" fillId="2" fontId="3" numFmtId="166" xfId="0" applyAlignment="1" applyBorder="1" applyFont="1" applyNumberFormat="1">
      <alignment shrinkToFit="0" vertical="top" wrapText="0"/>
    </xf>
    <xf borderId="0" fillId="0" fontId="10" numFmtId="0" xfId="0" applyAlignment="1" applyFont="1">
      <alignment shrinkToFit="0" vertical="top" wrapText="1"/>
    </xf>
    <xf borderId="0" fillId="0" fontId="2" numFmtId="166" xfId="0" applyAlignment="1" applyFont="1" applyNumberFormat="1">
      <alignment shrinkToFit="0" vertical="top" wrapText="1"/>
    </xf>
    <xf borderId="14" fillId="4" fontId="3" numFmtId="0" xfId="0" applyAlignment="1" applyBorder="1" applyFill="1" applyFont="1">
      <alignment horizontal="right" shrinkToFit="0" vertical="center" wrapText="1"/>
    </xf>
    <xf borderId="0" fillId="0" fontId="11" numFmtId="0" xfId="0" applyAlignment="1" applyFont="1">
      <alignment shrinkToFit="0" vertical="top" wrapText="1"/>
    </xf>
    <xf borderId="0" fillId="0" fontId="2" numFmtId="0" xfId="0" applyAlignment="1" applyFont="1">
      <alignment horizontal="right" shrinkToFit="0" vertical="center" wrapText="1"/>
    </xf>
    <xf borderId="0" fillId="0" fontId="2" numFmtId="49" xfId="0" applyAlignment="1" applyFont="1" applyNumberFormat="1">
      <alignment horizontal="right" shrinkToFit="0" vertical="center" wrapText="1"/>
    </xf>
    <xf borderId="14" fillId="4" fontId="3" numFmtId="0" xfId="0" applyAlignment="1" applyBorder="1" applyFont="1">
      <alignment shrinkToFit="0" vertical="top" wrapText="1"/>
    </xf>
    <xf borderId="14" fillId="4" fontId="3" numFmtId="2" xfId="0" applyAlignment="1" applyBorder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2" xfId="0" applyAlignment="1" applyFont="1" applyNumberFormat="1">
      <alignment shrinkToFit="0" vertical="top" wrapText="1"/>
    </xf>
    <xf borderId="15" fillId="2" fontId="11" numFmtId="49" xfId="0" applyAlignment="1" applyBorder="1" applyFont="1" applyNumberFormat="1">
      <alignment horizontal="center" shrinkToFit="0" vertical="top" wrapText="0"/>
    </xf>
    <xf borderId="16" fillId="2" fontId="11" numFmtId="1" xfId="0" applyAlignment="1" applyBorder="1" applyFont="1" applyNumberFormat="1">
      <alignment horizontal="center" shrinkToFit="0" vertical="top" wrapText="0"/>
    </xf>
    <xf borderId="16" fillId="2" fontId="11" numFmtId="49" xfId="0" applyAlignment="1" applyBorder="1" applyFont="1" applyNumberFormat="1">
      <alignment horizontal="center" shrinkToFit="0" vertical="top" wrapText="0"/>
    </xf>
    <xf borderId="16" fillId="2" fontId="11" numFmtId="167" xfId="0" applyAlignment="1" applyBorder="1" applyFont="1" applyNumberFormat="1">
      <alignment horizontal="center" shrinkToFit="0" vertical="top" wrapText="0"/>
    </xf>
    <xf borderId="16" fillId="2" fontId="11" numFmtId="2" xfId="0" applyAlignment="1" applyBorder="1" applyFont="1" applyNumberFormat="1">
      <alignment horizontal="center" shrinkToFit="0" vertical="top" wrapText="0"/>
    </xf>
    <xf borderId="16" fillId="2" fontId="11" numFmtId="2" xfId="0" applyAlignment="1" applyBorder="1" applyFont="1" applyNumberFormat="1">
      <alignment horizontal="center" readingOrder="0" shrinkToFit="0" vertical="top" wrapText="0"/>
    </xf>
    <xf borderId="17" fillId="4" fontId="11" numFmtId="2" xfId="0" applyAlignment="1" applyBorder="1" applyFont="1" applyNumberFormat="1">
      <alignment horizontal="center" shrinkToFit="0" vertical="bottom" wrapText="0"/>
    </xf>
    <xf borderId="18" fillId="4" fontId="11" numFmtId="2" xfId="0" applyAlignment="1" applyBorder="1" applyFont="1" applyNumberFormat="1">
      <alignment horizontal="center" shrinkToFit="0" vertical="bottom" wrapText="0"/>
    </xf>
    <xf borderId="15" fillId="0" fontId="2" numFmtId="49" xfId="0" applyAlignment="1" applyBorder="1" applyFont="1" applyNumberFormat="1">
      <alignment shrinkToFit="0" vertical="top" wrapText="0"/>
    </xf>
    <xf borderId="0" fillId="0" fontId="10" numFmtId="1" xfId="0" applyAlignment="1" applyFont="1" applyNumberFormat="1">
      <alignment shrinkToFit="0" vertical="top" wrapText="1"/>
    </xf>
    <xf borderId="0" fillId="0" fontId="2" numFmtId="167" xfId="0" applyAlignment="1" applyFont="1" applyNumberFormat="1">
      <alignment shrinkToFit="0" vertical="top" wrapText="1"/>
    </xf>
    <xf borderId="0" fillId="0" fontId="2" numFmtId="1" xfId="0" applyAlignment="1" applyFont="1" applyNumberFormat="1">
      <alignment shrinkToFit="0" vertical="top" wrapText="1"/>
    </xf>
    <xf borderId="0" fillId="0" fontId="12" numFmtId="2" xfId="0" applyAlignment="1" applyFont="1" applyNumberFormat="1">
      <alignment horizontal="right" readingOrder="0" shrinkToFit="0" vertical="top" wrapText="0"/>
    </xf>
    <xf borderId="0" fillId="0" fontId="13" numFmtId="2" xfId="0" applyAlignment="1" applyFont="1" applyNumberFormat="1">
      <alignment readingOrder="0" shrinkToFit="0" vertical="top" wrapText="1"/>
    </xf>
    <xf borderId="0" fillId="0" fontId="2" numFmtId="2" xfId="0" applyAlignment="1" applyFont="1" applyNumberFormat="1">
      <alignment readingOrder="0" shrinkToFit="0" vertical="top" wrapText="1"/>
    </xf>
    <xf borderId="0" fillId="0" fontId="2" numFmtId="167" xfId="0" applyAlignment="1" applyFont="1" applyNumberFormat="1">
      <alignment readingOrder="0" shrinkToFit="0" vertical="top" wrapText="1"/>
    </xf>
    <xf borderId="15" fillId="0" fontId="2" numFmtId="0" xfId="0" applyAlignment="1" applyBorder="1" applyFont="1">
      <alignment horizontal="left" shrinkToFit="0" vertical="center" wrapText="1"/>
    </xf>
    <xf borderId="0" fillId="0" fontId="2" numFmtId="2" xfId="0" applyAlignment="1" applyFont="1" applyNumberFormat="1">
      <alignment horizontal="right" shrinkToFit="0" vertical="center" wrapText="1"/>
    </xf>
    <xf borderId="15" fillId="0" fontId="2" numFmtId="0" xfId="0" applyAlignment="1" applyBorder="1" applyFont="1">
      <alignment shrinkToFit="0" vertical="top" wrapText="1"/>
    </xf>
    <xf borderId="18" fillId="4" fontId="11" numFmtId="2" xfId="0" applyAlignment="1" applyBorder="1" applyFont="1" applyNumberFormat="1">
      <alignment horizontal="center" readingOrder="0" shrinkToFit="0" vertical="bottom" wrapText="0"/>
    </xf>
    <xf borderId="0" fillId="0" fontId="14" numFmtId="0" xfId="0" applyAlignment="1" applyFont="1">
      <alignment horizontal="right" shrinkToFit="0" vertical="top" wrapText="1"/>
    </xf>
    <xf borderId="0" fillId="0" fontId="15" numFmtId="0" xfId="0" applyAlignment="1" applyFont="1">
      <alignment horizontal="right" shrinkToFit="0" vertical="bottom" wrapText="1"/>
    </xf>
    <xf borderId="0" fillId="5" fontId="2" numFmtId="167" xfId="0" applyAlignment="1" applyFill="1" applyFont="1" applyNumberFormat="1">
      <alignment shrinkToFit="0" vertical="top" wrapText="1"/>
    </xf>
    <xf borderId="0" fillId="5" fontId="4" numFmtId="167" xfId="0" applyAlignment="1" applyFont="1" applyNumberFormat="1">
      <alignment shrinkToFit="0" vertical="top" wrapText="1"/>
    </xf>
    <xf borderId="15" fillId="0" fontId="0" numFmtId="49" xfId="0" applyAlignment="1" applyBorder="1" applyFont="1" applyNumberFormat="1">
      <alignment shrinkToFit="0" vertical="top" wrapText="0"/>
    </xf>
    <xf borderId="0" fillId="0" fontId="0" numFmtId="1" xfId="0" applyAlignment="1" applyFont="1" applyNumberFormat="1">
      <alignment shrinkToFit="0" vertical="top" wrapText="1"/>
    </xf>
    <xf borderId="0" fillId="0" fontId="0" numFmtId="167" xfId="0" applyAlignment="1" applyFont="1" applyNumberFormat="1">
      <alignment shrinkToFit="0" vertical="top" wrapText="1"/>
    </xf>
    <xf borderId="0" fillId="0" fontId="0" numFmtId="2" xfId="0" applyAlignment="1" applyFont="1" applyNumberFormat="1">
      <alignment shrinkToFit="0" vertical="top" wrapText="1"/>
    </xf>
    <xf borderId="0" fillId="0" fontId="0" numFmtId="2" xfId="0" applyAlignment="1" applyFont="1" applyNumberFormat="1">
      <alignment readingOrder="0" shrinkToFit="0" vertical="top" wrapText="1"/>
    </xf>
    <xf borderId="0" fillId="0" fontId="16" numFmtId="2" xfId="0" applyAlignment="1" applyFont="1" applyNumberFormat="1">
      <alignment horizontal="right" readingOrder="0" shrinkToFit="0" vertical="top" wrapText="0"/>
    </xf>
    <xf borderId="0" fillId="0" fontId="0" numFmtId="2" xfId="0" applyAlignment="1" applyFont="1" applyNumberForma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0" fontId="17" numFmtId="0" xfId="0" applyAlignment="1" applyFont="1">
      <alignment horizontal="right" shrinkToFit="0" vertical="top" wrapText="1"/>
    </xf>
    <xf borderId="0" fillId="0" fontId="0" numFmtId="2" xfId="0" applyAlignment="1" applyFont="1" applyNumberFormat="1">
      <alignment horizontal="right" shrinkToFit="0" vertical="center" wrapText="1"/>
    </xf>
    <xf borderId="0" fillId="0" fontId="10" numFmtId="0" xfId="0" applyAlignment="1" applyFont="1">
      <alignment horizontal="right" shrinkToFit="0" vertical="bottom" wrapText="1"/>
    </xf>
    <xf borderId="0" fillId="5" fontId="0" numFmtId="167" xfId="0" applyAlignment="1" applyFont="1" applyNumberFormat="1">
      <alignment shrinkToFit="0" vertical="top" wrapText="1"/>
    </xf>
    <xf borderId="15" fillId="0" fontId="0" numFmtId="0" xfId="0" applyAlignment="1" applyBorder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0" fillId="6" fontId="18" numFmtId="0" xfId="0" applyAlignment="1" applyFill="1" applyFont="1">
      <alignment horizontal="center" readingOrder="0" shrinkToFit="0" vertical="top" wrapText="1"/>
    </xf>
    <xf borderId="0" fillId="0" fontId="6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5.14"/>
    <col customWidth="1" min="3" max="3" width="6.71"/>
    <col customWidth="1" min="4" max="4" width="11.86"/>
    <col customWidth="1" min="5" max="5" width="9.29"/>
    <col customWidth="1" min="6" max="6" width="16.0"/>
    <col customWidth="1" min="7" max="7" width="10.0"/>
    <col customWidth="1" min="8" max="8" width="13.0"/>
    <col customWidth="1" min="9" max="9" width="46.0"/>
    <col customWidth="1" min="10" max="10" width="7.71"/>
    <col customWidth="1" min="11" max="11" width="10.14"/>
    <col customWidth="1" min="12" max="12" width="6.86"/>
    <col customWidth="1" min="13" max="26" width="8.29"/>
  </cols>
  <sheetData>
    <row r="1" ht="27.7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hidden="1" customHeight="1">
      <c r="A3" s="4" t="s">
        <v>13</v>
      </c>
      <c r="B3" s="5">
        <v>2017.0</v>
      </c>
      <c r="C3" s="6" t="s">
        <v>14</v>
      </c>
      <c r="D3" s="7"/>
      <c r="E3" s="6" t="s">
        <v>15</v>
      </c>
      <c r="F3" s="6" t="s">
        <v>16</v>
      </c>
      <c r="G3" s="7">
        <v>9.0</v>
      </c>
      <c r="H3" s="6" t="s">
        <v>17</v>
      </c>
      <c r="I3" s="6" t="s">
        <v>18</v>
      </c>
      <c r="J3" s="6" t="s">
        <v>19</v>
      </c>
      <c r="K3" s="7">
        <v>496.0</v>
      </c>
      <c r="L3" s="6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hidden="1" customHeight="1">
      <c r="A4" s="8" t="s">
        <v>13</v>
      </c>
      <c r="B4" s="9">
        <v>2017.0</v>
      </c>
      <c r="C4" s="10" t="s">
        <v>14</v>
      </c>
      <c r="D4" s="11"/>
      <c r="E4" s="10" t="s">
        <v>15</v>
      </c>
      <c r="F4" s="10" t="s">
        <v>16</v>
      </c>
      <c r="G4" s="11">
        <v>9.0</v>
      </c>
      <c r="H4" s="10" t="s">
        <v>17</v>
      </c>
      <c r="I4" s="10" t="s">
        <v>18</v>
      </c>
      <c r="J4" s="10" t="s">
        <v>19</v>
      </c>
      <c r="K4" s="12">
        <v>4655.0</v>
      </c>
      <c r="L4" s="11">
        <v>21.8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hidden="1" customHeight="1">
      <c r="A5" s="8" t="s">
        <v>13</v>
      </c>
      <c r="B5" s="9">
        <v>2017.0</v>
      </c>
      <c r="C5" s="10" t="s">
        <v>14</v>
      </c>
      <c r="D5" s="11"/>
      <c r="E5" s="10" t="s">
        <v>15</v>
      </c>
      <c r="F5" s="10" t="s">
        <v>16</v>
      </c>
      <c r="G5" s="11">
        <v>9.0</v>
      </c>
      <c r="H5" s="10" t="s">
        <v>17</v>
      </c>
      <c r="I5" s="10" t="s">
        <v>18</v>
      </c>
      <c r="J5" s="10" t="s">
        <v>19</v>
      </c>
      <c r="K5" s="12">
        <v>2321.0</v>
      </c>
      <c r="L5" s="11">
        <v>19.5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hidden="1" customHeight="1">
      <c r="A6" s="8" t="s">
        <v>13</v>
      </c>
      <c r="B6" s="9">
        <v>2017.0</v>
      </c>
      <c r="C6" s="10" t="s">
        <v>14</v>
      </c>
      <c r="D6" s="11"/>
      <c r="E6" s="10" t="s">
        <v>15</v>
      </c>
      <c r="F6" s="10" t="s">
        <v>16</v>
      </c>
      <c r="G6" s="11">
        <v>9.0</v>
      </c>
      <c r="H6" s="10" t="s">
        <v>17</v>
      </c>
      <c r="I6" s="10" t="s">
        <v>18</v>
      </c>
      <c r="J6" s="10" t="s">
        <v>19</v>
      </c>
      <c r="K6" s="12">
        <v>5478.0</v>
      </c>
      <c r="L6" s="11">
        <v>48.5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hidden="1" customHeight="1">
      <c r="A7" s="8" t="s">
        <v>13</v>
      </c>
      <c r="B7" s="9">
        <v>2017.0</v>
      </c>
      <c r="C7" s="10" t="s">
        <v>14</v>
      </c>
      <c r="D7" s="11"/>
      <c r="E7" s="10" t="s">
        <v>15</v>
      </c>
      <c r="F7" s="10" t="s">
        <v>16</v>
      </c>
      <c r="G7" s="11">
        <v>9.0</v>
      </c>
      <c r="H7" s="10" t="s">
        <v>17</v>
      </c>
      <c r="I7" s="10" t="s">
        <v>18</v>
      </c>
      <c r="J7" s="10" t="s">
        <v>19</v>
      </c>
      <c r="K7" s="10" t="s">
        <v>21</v>
      </c>
      <c r="L7" s="10" t="s">
        <v>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hidden="1" customHeight="1">
      <c r="A8" s="8" t="s">
        <v>13</v>
      </c>
      <c r="B8" s="9">
        <v>2017.0</v>
      </c>
      <c r="C8" s="10" t="s">
        <v>14</v>
      </c>
      <c r="D8" s="11"/>
      <c r="E8" s="10" t="s">
        <v>15</v>
      </c>
      <c r="F8" s="10" t="s">
        <v>16</v>
      </c>
      <c r="G8" s="11">
        <v>9.0</v>
      </c>
      <c r="H8" s="10" t="s">
        <v>17</v>
      </c>
      <c r="I8" s="10" t="s">
        <v>18</v>
      </c>
      <c r="J8" s="10" t="s">
        <v>19</v>
      </c>
      <c r="K8" s="10" t="s">
        <v>21</v>
      </c>
      <c r="L8" s="10" t="s">
        <v>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hidden="1" customHeight="1">
      <c r="A9" s="8" t="s">
        <v>13</v>
      </c>
      <c r="B9" s="9">
        <v>2017.0</v>
      </c>
      <c r="C9" s="10" t="s">
        <v>14</v>
      </c>
      <c r="D9" s="11"/>
      <c r="E9" s="10" t="s">
        <v>15</v>
      </c>
      <c r="F9" s="10" t="s">
        <v>16</v>
      </c>
      <c r="G9" s="11">
        <v>9.0</v>
      </c>
      <c r="H9" s="10" t="s">
        <v>17</v>
      </c>
      <c r="I9" s="10" t="s">
        <v>18</v>
      </c>
      <c r="J9" s="10" t="s">
        <v>19</v>
      </c>
      <c r="K9" s="12">
        <v>1723.0</v>
      </c>
      <c r="L9" s="11">
        <v>27.8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hidden="1" customHeight="1">
      <c r="A10" s="8" t="s">
        <v>13</v>
      </c>
      <c r="B10" s="9">
        <v>2017.0</v>
      </c>
      <c r="C10" s="10" t="s">
        <v>14</v>
      </c>
      <c r="D10" s="11"/>
      <c r="E10" s="10" t="s">
        <v>15</v>
      </c>
      <c r="F10" s="10" t="s">
        <v>16</v>
      </c>
      <c r="G10" s="11">
        <v>9.0</v>
      </c>
      <c r="H10" s="10" t="s">
        <v>17</v>
      </c>
      <c r="I10" s="10" t="s">
        <v>18</v>
      </c>
      <c r="J10" s="10" t="s">
        <v>23</v>
      </c>
      <c r="K10" s="12">
        <v>17378.0</v>
      </c>
      <c r="L10" s="11">
        <v>12.3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hidden="1" customHeight="1">
      <c r="A11" s="8" t="s">
        <v>13</v>
      </c>
      <c r="B11" s="9">
        <v>2017.0</v>
      </c>
      <c r="C11" s="10" t="s">
        <v>14</v>
      </c>
      <c r="D11" s="11"/>
      <c r="E11" s="10" t="s">
        <v>15</v>
      </c>
      <c r="F11" s="10" t="s">
        <v>24</v>
      </c>
      <c r="G11" s="11">
        <v>23.0</v>
      </c>
      <c r="H11" s="10" t="s">
        <v>17</v>
      </c>
      <c r="I11" s="10" t="s">
        <v>18</v>
      </c>
      <c r="J11" s="10" t="s">
        <v>19</v>
      </c>
      <c r="K11" s="12">
        <v>1051.0</v>
      </c>
      <c r="L11" s="11">
        <v>25.5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hidden="1" customHeight="1">
      <c r="A12" s="8" t="s">
        <v>13</v>
      </c>
      <c r="B12" s="9">
        <v>2017.0</v>
      </c>
      <c r="C12" s="10" t="s">
        <v>14</v>
      </c>
      <c r="D12" s="11"/>
      <c r="E12" s="10" t="s">
        <v>15</v>
      </c>
      <c r="F12" s="10" t="s">
        <v>24</v>
      </c>
      <c r="G12" s="11">
        <v>23.0</v>
      </c>
      <c r="H12" s="10" t="s">
        <v>17</v>
      </c>
      <c r="I12" s="10" t="s">
        <v>18</v>
      </c>
      <c r="J12" s="10" t="s">
        <v>19</v>
      </c>
      <c r="K12" s="12">
        <v>10618.0</v>
      </c>
      <c r="L12" s="10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hidden="1" customHeight="1">
      <c r="A13" s="8" t="s">
        <v>13</v>
      </c>
      <c r="B13" s="9">
        <v>2017.0</v>
      </c>
      <c r="C13" s="10" t="s">
        <v>14</v>
      </c>
      <c r="D13" s="11"/>
      <c r="E13" s="10" t="s">
        <v>15</v>
      </c>
      <c r="F13" s="10" t="s">
        <v>24</v>
      </c>
      <c r="G13" s="11">
        <v>23.0</v>
      </c>
      <c r="H13" s="10" t="s">
        <v>17</v>
      </c>
      <c r="I13" s="10" t="s">
        <v>18</v>
      </c>
      <c r="J13" s="10" t="s">
        <v>19</v>
      </c>
      <c r="K13" s="12">
        <v>666533.0</v>
      </c>
      <c r="L13" s="11">
        <v>14.2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hidden="1" customHeight="1">
      <c r="A14" s="8" t="s">
        <v>13</v>
      </c>
      <c r="B14" s="9">
        <v>2017.0</v>
      </c>
      <c r="C14" s="10" t="s">
        <v>14</v>
      </c>
      <c r="D14" s="11"/>
      <c r="E14" s="10" t="s">
        <v>15</v>
      </c>
      <c r="F14" s="10" t="s">
        <v>24</v>
      </c>
      <c r="G14" s="11">
        <v>23.0</v>
      </c>
      <c r="H14" s="10" t="s">
        <v>17</v>
      </c>
      <c r="I14" s="10" t="s">
        <v>18</v>
      </c>
      <c r="J14" s="10" t="s">
        <v>19</v>
      </c>
      <c r="K14" s="12">
        <v>6263.0</v>
      </c>
      <c r="L14" s="10" t="s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hidden="1" customHeight="1">
      <c r="A15" s="8" t="s">
        <v>13</v>
      </c>
      <c r="B15" s="9">
        <v>2017.0</v>
      </c>
      <c r="C15" s="10" t="s">
        <v>14</v>
      </c>
      <c r="D15" s="11"/>
      <c r="E15" s="10" t="s">
        <v>15</v>
      </c>
      <c r="F15" s="10" t="s">
        <v>24</v>
      </c>
      <c r="G15" s="11">
        <v>23.0</v>
      </c>
      <c r="H15" s="10" t="s">
        <v>17</v>
      </c>
      <c r="I15" s="10" t="s">
        <v>18</v>
      </c>
      <c r="J15" s="10" t="s">
        <v>19</v>
      </c>
      <c r="K15" s="12">
        <v>8786.0</v>
      </c>
      <c r="L15" s="11">
        <v>52.2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hidden="1" customHeight="1">
      <c r="A16" s="8" t="s">
        <v>13</v>
      </c>
      <c r="B16" s="9">
        <v>2017.0</v>
      </c>
      <c r="C16" s="10" t="s">
        <v>14</v>
      </c>
      <c r="D16" s="11"/>
      <c r="E16" s="10" t="s">
        <v>15</v>
      </c>
      <c r="F16" s="10" t="s">
        <v>24</v>
      </c>
      <c r="G16" s="11">
        <v>23.0</v>
      </c>
      <c r="H16" s="10" t="s">
        <v>17</v>
      </c>
      <c r="I16" s="10" t="s">
        <v>18</v>
      </c>
      <c r="J16" s="10" t="s">
        <v>19</v>
      </c>
      <c r="K16" s="12">
        <v>10892.0</v>
      </c>
      <c r="L16" s="11">
        <v>21.9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hidden="1" customHeight="1">
      <c r="A17" s="8" t="s">
        <v>13</v>
      </c>
      <c r="B17" s="9">
        <v>2017.0</v>
      </c>
      <c r="C17" s="10" t="s">
        <v>14</v>
      </c>
      <c r="D17" s="11"/>
      <c r="E17" s="10" t="s">
        <v>15</v>
      </c>
      <c r="F17" s="10" t="s">
        <v>24</v>
      </c>
      <c r="G17" s="11">
        <v>23.0</v>
      </c>
      <c r="H17" s="10" t="s">
        <v>17</v>
      </c>
      <c r="I17" s="10" t="s">
        <v>18</v>
      </c>
      <c r="J17" s="10" t="s">
        <v>19</v>
      </c>
      <c r="K17" s="12">
        <v>7949.0</v>
      </c>
      <c r="L17" s="11">
        <v>59.6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hidden="1" customHeight="1">
      <c r="A18" s="8" t="s">
        <v>13</v>
      </c>
      <c r="B18" s="9">
        <v>2017.0</v>
      </c>
      <c r="C18" s="10" t="s">
        <v>14</v>
      </c>
      <c r="D18" s="11"/>
      <c r="E18" s="10" t="s">
        <v>15</v>
      </c>
      <c r="F18" s="10" t="s">
        <v>24</v>
      </c>
      <c r="G18" s="11">
        <v>23.0</v>
      </c>
      <c r="H18" s="10" t="s">
        <v>17</v>
      </c>
      <c r="I18" s="10" t="s">
        <v>18</v>
      </c>
      <c r="J18" s="10" t="s">
        <v>19</v>
      </c>
      <c r="K18" s="12">
        <v>5745.0</v>
      </c>
      <c r="L18" s="11">
        <v>26.6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hidden="1" customHeight="1">
      <c r="A19" s="8" t="s">
        <v>13</v>
      </c>
      <c r="B19" s="9">
        <v>2017.0</v>
      </c>
      <c r="C19" s="10" t="s">
        <v>14</v>
      </c>
      <c r="D19" s="11"/>
      <c r="E19" s="10" t="s">
        <v>15</v>
      </c>
      <c r="F19" s="10" t="s">
        <v>24</v>
      </c>
      <c r="G19" s="11">
        <v>23.0</v>
      </c>
      <c r="H19" s="10" t="s">
        <v>17</v>
      </c>
      <c r="I19" s="10" t="s">
        <v>18</v>
      </c>
      <c r="J19" s="10" t="s">
        <v>23</v>
      </c>
      <c r="K19" s="12">
        <v>717837.0</v>
      </c>
      <c r="L19" s="11">
        <v>12.5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hidden="1" customHeight="1">
      <c r="A20" s="8" t="s">
        <v>13</v>
      </c>
      <c r="B20" s="9">
        <v>2017.0</v>
      </c>
      <c r="C20" s="10" t="s">
        <v>14</v>
      </c>
      <c r="D20" s="11"/>
      <c r="E20" s="10" t="s">
        <v>15</v>
      </c>
      <c r="F20" s="10" t="s">
        <v>25</v>
      </c>
      <c r="G20" s="11">
        <v>25.0</v>
      </c>
      <c r="H20" s="10" t="s">
        <v>17</v>
      </c>
      <c r="I20" s="10" t="s">
        <v>18</v>
      </c>
      <c r="J20" s="10" t="s">
        <v>19</v>
      </c>
      <c r="K20" s="11">
        <v>910.0</v>
      </c>
      <c r="L20" s="11">
        <v>46.9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hidden="1" customHeight="1">
      <c r="A21" s="8" t="s">
        <v>13</v>
      </c>
      <c r="B21" s="9">
        <v>2017.0</v>
      </c>
      <c r="C21" s="10" t="s">
        <v>14</v>
      </c>
      <c r="D21" s="11"/>
      <c r="E21" s="10" t="s">
        <v>15</v>
      </c>
      <c r="F21" s="10" t="s">
        <v>25</v>
      </c>
      <c r="G21" s="11">
        <v>25.0</v>
      </c>
      <c r="H21" s="10" t="s">
        <v>17</v>
      </c>
      <c r="I21" s="10" t="s">
        <v>18</v>
      </c>
      <c r="J21" s="10" t="s">
        <v>19</v>
      </c>
      <c r="K21" s="12">
        <v>6619.0</v>
      </c>
      <c r="L21" s="11">
        <v>25.9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hidden="1" customHeight="1">
      <c r="A22" s="8" t="s">
        <v>13</v>
      </c>
      <c r="B22" s="9">
        <v>2017.0</v>
      </c>
      <c r="C22" s="10" t="s">
        <v>14</v>
      </c>
      <c r="D22" s="11"/>
      <c r="E22" s="10" t="s">
        <v>15</v>
      </c>
      <c r="F22" s="10" t="s">
        <v>25</v>
      </c>
      <c r="G22" s="11">
        <v>25.0</v>
      </c>
      <c r="H22" s="10" t="s">
        <v>17</v>
      </c>
      <c r="I22" s="10" t="s">
        <v>18</v>
      </c>
      <c r="J22" s="10" t="s">
        <v>19</v>
      </c>
      <c r="K22" s="12">
        <v>12836.0</v>
      </c>
      <c r="L22" s="11">
        <v>4.7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hidden="1" customHeight="1">
      <c r="A23" s="8" t="s">
        <v>13</v>
      </c>
      <c r="B23" s="9">
        <v>2017.0</v>
      </c>
      <c r="C23" s="10" t="s">
        <v>14</v>
      </c>
      <c r="D23" s="11"/>
      <c r="E23" s="10" t="s">
        <v>15</v>
      </c>
      <c r="F23" s="10" t="s">
        <v>25</v>
      </c>
      <c r="G23" s="11">
        <v>25.0</v>
      </c>
      <c r="H23" s="10" t="s">
        <v>17</v>
      </c>
      <c r="I23" s="10" t="s">
        <v>18</v>
      </c>
      <c r="J23" s="10" t="s">
        <v>19</v>
      </c>
      <c r="K23" s="12">
        <v>3808.0</v>
      </c>
      <c r="L23" s="11">
        <v>33.0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hidden="1" customHeight="1">
      <c r="A24" s="8" t="s">
        <v>13</v>
      </c>
      <c r="B24" s="9">
        <v>2017.0</v>
      </c>
      <c r="C24" s="10" t="s">
        <v>14</v>
      </c>
      <c r="D24" s="11"/>
      <c r="E24" s="10" t="s">
        <v>15</v>
      </c>
      <c r="F24" s="10" t="s">
        <v>25</v>
      </c>
      <c r="G24" s="11">
        <v>25.0</v>
      </c>
      <c r="H24" s="10" t="s">
        <v>17</v>
      </c>
      <c r="I24" s="10" t="s">
        <v>18</v>
      </c>
      <c r="J24" s="10" t="s">
        <v>19</v>
      </c>
      <c r="K24" s="12">
        <v>9274.0</v>
      </c>
      <c r="L24" s="11">
        <v>44.1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hidden="1" customHeight="1">
      <c r="A25" s="8" t="s">
        <v>13</v>
      </c>
      <c r="B25" s="9">
        <v>2017.0</v>
      </c>
      <c r="C25" s="10" t="s">
        <v>14</v>
      </c>
      <c r="D25" s="11"/>
      <c r="E25" s="10" t="s">
        <v>15</v>
      </c>
      <c r="F25" s="10" t="s">
        <v>25</v>
      </c>
      <c r="G25" s="11">
        <v>25.0</v>
      </c>
      <c r="H25" s="10" t="s">
        <v>17</v>
      </c>
      <c r="I25" s="10" t="s">
        <v>18</v>
      </c>
      <c r="J25" s="10" t="s">
        <v>19</v>
      </c>
      <c r="K25" s="12">
        <v>20495.0</v>
      </c>
      <c r="L25" s="11">
        <v>59.2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hidden="1" customHeight="1">
      <c r="A26" s="8" t="s">
        <v>13</v>
      </c>
      <c r="B26" s="9">
        <v>2017.0</v>
      </c>
      <c r="C26" s="10" t="s">
        <v>14</v>
      </c>
      <c r="D26" s="11"/>
      <c r="E26" s="10" t="s">
        <v>15</v>
      </c>
      <c r="F26" s="10" t="s">
        <v>25</v>
      </c>
      <c r="G26" s="11">
        <v>25.0</v>
      </c>
      <c r="H26" s="10" t="s">
        <v>17</v>
      </c>
      <c r="I26" s="10" t="s">
        <v>18</v>
      </c>
      <c r="J26" s="10" t="s">
        <v>19</v>
      </c>
      <c r="K26" s="12">
        <v>17182.0</v>
      </c>
      <c r="L26" s="11">
        <v>7.9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hidden="1" customHeight="1">
      <c r="A27" s="8" t="s">
        <v>13</v>
      </c>
      <c r="B27" s="9">
        <v>2017.0</v>
      </c>
      <c r="C27" s="10" t="s">
        <v>14</v>
      </c>
      <c r="D27" s="11"/>
      <c r="E27" s="10" t="s">
        <v>15</v>
      </c>
      <c r="F27" s="10" t="s">
        <v>25</v>
      </c>
      <c r="G27" s="11">
        <v>25.0</v>
      </c>
      <c r="H27" s="10" t="s">
        <v>17</v>
      </c>
      <c r="I27" s="10" t="s">
        <v>18</v>
      </c>
      <c r="J27" s="10" t="s">
        <v>19</v>
      </c>
      <c r="K27" s="12">
        <v>4389.0</v>
      </c>
      <c r="L27" s="11">
        <v>13.7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hidden="1" customHeight="1">
      <c r="A28" s="8" t="s">
        <v>13</v>
      </c>
      <c r="B28" s="9">
        <v>2017.0</v>
      </c>
      <c r="C28" s="10" t="s">
        <v>14</v>
      </c>
      <c r="D28" s="11"/>
      <c r="E28" s="10" t="s">
        <v>15</v>
      </c>
      <c r="F28" s="10" t="s">
        <v>25</v>
      </c>
      <c r="G28" s="11">
        <v>25.0</v>
      </c>
      <c r="H28" s="10" t="s">
        <v>17</v>
      </c>
      <c r="I28" s="10" t="s">
        <v>18</v>
      </c>
      <c r="J28" s="10" t="s">
        <v>23</v>
      </c>
      <c r="K28" s="12">
        <v>75513.0</v>
      </c>
      <c r="L28" s="11">
        <v>17.5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hidden="1" customHeight="1">
      <c r="A29" s="8" t="s">
        <v>13</v>
      </c>
      <c r="B29" s="9">
        <v>2017.0</v>
      </c>
      <c r="C29" s="10" t="s">
        <v>14</v>
      </c>
      <c r="D29" s="11"/>
      <c r="E29" s="10" t="s">
        <v>15</v>
      </c>
      <c r="F29" s="10" t="s">
        <v>26</v>
      </c>
      <c r="G29" s="11">
        <v>33.0</v>
      </c>
      <c r="H29" s="10" t="s">
        <v>17</v>
      </c>
      <c r="I29" s="10" t="s">
        <v>18</v>
      </c>
      <c r="J29" s="10" t="s">
        <v>19</v>
      </c>
      <c r="K29" s="11">
        <v>470.0</v>
      </c>
      <c r="L29" s="11">
        <v>73.5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hidden="1" customHeight="1">
      <c r="A30" s="8" t="s">
        <v>13</v>
      </c>
      <c r="B30" s="9">
        <v>2017.0</v>
      </c>
      <c r="C30" s="10" t="s">
        <v>14</v>
      </c>
      <c r="D30" s="11"/>
      <c r="E30" s="10" t="s">
        <v>15</v>
      </c>
      <c r="F30" s="10" t="s">
        <v>26</v>
      </c>
      <c r="G30" s="11">
        <v>33.0</v>
      </c>
      <c r="H30" s="10" t="s">
        <v>17</v>
      </c>
      <c r="I30" s="10" t="s">
        <v>18</v>
      </c>
      <c r="J30" s="10" t="s">
        <v>19</v>
      </c>
      <c r="K30" s="12">
        <v>17441.0</v>
      </c>
      <c r="L30" s="11">
        <v>61.3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hidden="1" customHeight="1">
      <c r="A31" s="8" t="s">
        <v>13</v>
      </c>
      <c r="B31" s="9">
        <v>2017.0</v>
      </c>
      <c r="C31" s="10" t="s">
        <v>14</v>
      </c>
      <c r="D31" s="11"/>
      <c r="E31" s="10" t="s">
        <v>15</v>
      </c>
      <c r="F31" s="10" t="s">
        <v>26</v>
      </c>
      <c r="G31" s="11">
        <v>33.0</v>
      </c>
      <c r="H31" s="10" t="s">
        <v>17</v>
      </c>
      <c r="I31" s="10" t="s">
        <v>18</v>
      </c>
      <c r="J31" s="10" t="s">
        <v>19</v>
      </c>
      <c r="K31" s="12">
        <v>71318.0</v>
      </c>
      <c r="L31" s="11">
        <v>13.0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hidden="1" customHeight="1">
      <c r="A32" s="8" t="s">
        <v>13</v>
      </c>
      <c r="B32" s="9">
        <v>2017.0</v>
      </c>
      <c r="C32" s="10" t="s">
        <v>14</v>
      </c>
      <c r="D32" s="11"/>
      <c r="E32" s="10" t="s">
        <v>15</v>
      </c>
      <c r="F32" s="10" t="s">
        <v>26</v>
      </c>
      <c r="G32" s="11">
        <v>33.0</v>
      </c>
      <c r="H32" s="10" t="s">
        <v>17</v>
      </c>
      <c r="I32" s="10" t="s">
        <v>18</v>
      </c>
      <c r="J32" s="10" t="s">
        <v>19</v>
      </c>
      <c r="K32" s="12">
        <v>7130.0</v>
      </c>
      <c r="L32" s="11">
        <v>16.3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hidden="1" customHeight="1">
      <c r="A33" s="8" t="s">
        <v>13</v>
      </c>
      <c r="B33" s="9">
        <v>2017.0</v>
      </c>
      <c r="C33" s="10" t="s">
        <v>14</v>
      </c>
      <c r="D33" s="11"/>
      <c r="E33" s="10" t="s">
        <v>15</v>
      </c>
      <c r="F33" s="10" t="s">
        <v>26</v>
      </c>
      <c r="G33" s="11">
        <v>33.0</v>
      </c>
      <c r="H33" s="10" t="s">
        <v>17</v>
      </c>
      <c r="I33" s="10" t="s">
        <v>18</v>
      </c>
      <c r="J33" s="10" t="s">
        <v>19</v>
      </c>
      <c r="K33" s="12">
        <v>11861.0</v>
      </c>
      <c r="L33" s="11">
        <v>32.2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hidden="1" customHeight="1">
      <c r="A34" s="8" t="s">
        <v>13</v>
      </c>
      <c r="B34" s="9">
        <v>2017.0</v>
      </c>
      <c r="C34" s="10" t="s">
        <v>14</v>
      </c>
      <c r="D34" s="11"/>
      <c r="E34" s="10" t="s">
        <v>15</v>
      </c>
      <c r="F34" s="10" t="s">
        <v>26</v>
      </c>
      <c r="G34" s="11">
        <v>33.0</v>
      </c>
      <c r="H34" s="10" t="s">
        <v>17</v>
      </c>
      <c r="I34" s="10" t="s">
        <v>18</v>
      </c>
      <c r="J34" s="10" t="s">
        <v>19</v>
      </c>
      <c r="K34" s="12">
        <v>11242.0</v>
      </c>
      <c r="L34" s="11">
        <v>91.4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hidden="1" customHeight="1">
      <c r="A35" s="8" t="s">
        <v>13</v>
      </c>
      <c r="B35" s="9">
        <v>2017.0</v>
      </c>
      <c r="C35" s="10" t="s">
        <v>14</v>
      </c>
      <c r="D35" s="11"/>
      <c r="E35" s="10" t="s">
        <v>15</v>
      </c>
      <c r="F35" s="10" t="s">
        <v>26</v>
      </c>
      <c r="G35" s="11">
        <v>33.0</v>
      </c>
      <c r="H35" s="10" t="s">
        <v>17</v>
      </c>
      <c r="I35" s="10" t="s">
        <v>18</v>
      </c>
      <c r="J35" s="10" t="s">
        <v>19</v>
      </c>
      <c r="K35" s="12">
        <v>25992.0</v>
      </c>
      <c r="L35" s="11">
        <v>27.4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hidden="1" customHeight="1">
      <c r="A36" s="8" t="s">
        <v>13</v>
      </c>
      <c r="B36" s="9">
        <v>2017.0</v>
      </c>
      <c r="C36" s="10" t="s">
        <v>14</v>
      </c>
      <c r="D36" s="11"/>
      <c r="E36" s="10" t="s">
        <v>15</v>
      </c>
      <c r="F36" s="10" t="s">
        <v>26</v>
      </c>
      <c r="G36" s="11">
        <v>33.0</v>
      </c>
      <c r="H36" s="10" t="s">
        <v>17</v>
      </c>
      <c r="I36" s="10" t="s">
        <v>18</v>
      </c>
      <c r="J36" s="10" t="s">
        <v>19</v>
      </c>
      <c r="K36" s="12">
        <v>11813.0</v>
      </c>
      <c r="L36" s="11">
        <v>22.0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hidden="1" customHeight="1">
      <c r="A37" s="8" t="s">
        <v>13</v>
      </c>
      <c r="B37" s="9">
        <v>2017.0</v>
      </c>
      <c r="C37" s="10" t="s">
        <v>14</v>
      </c>
      <c r="D37" s="11"/>
      <c r="E37" s="10" t="s">
        <v>15</v>
      </c>
      <c r="F37" s="10" t="s">
        <v>26</v>
      </c>
      <c r="G37" s="11">
        <v>33.0</v>
      </c>
      <c r="H37" s="10" t="s">
        <v>17</v>
      </c>
      <c r="I37" s="10" t="s">
        <v>18</v>
      </c>
      <c r="J37" s="10" t="s">
        <v>23</v>
      </c>
      <c r="K37" s="12">
        <v>157267.0</v>
      </c>
      <c r="L37" s="11">
        <v>17.0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hidden="1" customHeight="1">
      <c r="A38" s="8" t="s">
        <v>13</v>
      </c>
      <c r="B38" s="9">
        <v>2017.0</v>
      </c>
      <c r="C38" s="10" t="s">
        <v>14</v>
      </c>
      <c r="D38" s="11"/>
      <c r="E38" s="10" t="s">
        <v>15</v>
      </c>
      <c r="F38" s="10" t="s">
        <v>27</v>
      </c>
      <c r="G38" s="11">
        <v>34.0</v>
      </c>
      <c r="H38" s="10" t="s">
        <v>17</v>
      </c>
      <c r="I38" s="10" t="s">
        <v>18</v>
      </c>
      <c r="J38" s="10" t="s">
        <v>23</v>
      </c>
      <c r="K38" s="12">
        <v>1722.0</v>
      </c>
      <c r="L38" s="10" t="s">
        <v>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hidden="1" customHeight="1">
      <c r="A39" s="8" t="s">
        <v>13</v>
      </c>
      <c r="B39" s="9">
        <v>2017.0</v>
      </c>
      <c r="C39" s="10" t="s">
        <v>14</v>
      </c>
      <c r="D39" s="11"/>
      <c r="E39" s="10" t="s">
        <v>15</v>
      </c>
      <c r="F39" s="10" t="s">
        <v>28</v>
      </c>
      <c r="G39" s="11">
        <v>36.0</v>
      </c>
      <c r="H39" s="10" t="s">
        <v>17</v>
      </c>
      <c r="I39" s="10" t="s">
        <v>18</v>
      </c>
      <c r="J39" s="10" t="s">
        <v>19</v>
      </c>
      <c r="K39" s="12">
        <v>2793.0</v>
      </c>
      <c r="L39" s="11">
        <v>14.9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hidden="1" customHeight="1">
      <c r="A40" s="8" t="s">
        <v>13</v>
      </c>
      <c r="B40" s="9">
        <v>2017.0</v>
      </c>
      <c r="C40" s="10" t="s">
        <v>14</v>
      </c>
      <c r="D40" s="11"/>
      <c r="E40" s="10" t="s">
        <v>15</v>
      </c>
      <c r="F40" s="10" t="s">
        <v>28</v>
      </c>
      <c r="G40" s="11">
        <v>36.0</v>
      </c>
      <c r="H40" s="10" t="s">
        <v>17</v>
      </c>
      <c r="I40" s="10" t="s">
        <v>18</v>
      </c>
      <c r="J40" s="10" t="s">
        <v>19</v>
      </c>
      <c r="K40" s="12">
        <v>64787.0</v>
      </c>
      <c r="L40" s="11">
        <v>24.8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hidden="1" customHeight="1">
      <c r="A41" s="8" t="s">
        <v>13</v>
      </c>
      <c r="B41" s="9">
        <v>2017.0</v>
      </c>
      <c r="C41" s="10" t="s">
        <v>14</v>
      </c>
      <c r="D41" s="11"/>
      <c r="E41" s="10" t="s">
        <v>15</v>
      </c>
      <c r="F41" s="10" t="s">
        <v>28</v>
      </c>
      <c r="G41" s="11">
        <v>36.0</v>
      </c>
      <c r="H41" s="10" t="s">
        <v>17</v>
      </c>
      <c r="I41" s="10" t="s">
        <v>18</v>
      </c>
      <c r="J41" s="10" t="s">
        <v>19</v>
      </c>
      <c r="K41" s="12">
        <v>227800.0</v>
      </c>
      <c r="L41" s="11">
        <v>57.5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hidden="1" customHeight="1">
      <c r="A42" s="8" t="s">
        <v>13</v>
      </c>
      <c r="B42" s="9">
        <v>2017.0</v>
      </c>
      <c r="C42" s="10" t="s">
        <v>14</v>
      </c>
      <c r="D42" s="11"/>
      <c r="E42" s="10" t="s">
        <v>15</v>
      </c>
      <c r="F42" s="10" t="s">
        <v>28</v>
      </c>
      <c r="G42" s="11">
        <v>36.0</v>
      </c>
      <c r="H42" s="10" t="s">
        <v>17</v>
      </c>
      <c r="I42" s="10" t="s">
        <v>18</v>
      </c>
      <c r="J42" s="10" t="s">
        <v>19</v>
      </c>
      <c r="K42" s="12">
        <v>19101.0</v>
      </c>
      <c r="L42" s="11">
        <v>23.1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hidden="1" customHeight="1">
      <c r="A43" s="8" t="s">
        <v>13</v>
      </c>
      <c r="B43" s="9">
        <v>2017.0</v>
      </c>
      <c r="C43" s="10" t="s">
        <v>14</v>
      </c>
      <c r="D43" s="11"/>
      <c r="E43" s="10" t="s">
        <v>15</v>
      </c>
      <c r="F43" s="10" t="s">
        <v>28</v>
      </c>
      <c r="G43" s="11">
        <v>36.0</v>
      </c>
      <c r="H43" s="10" t="s">
        <v>17</v>
      </c>
      <c r="I43" s="10" t="s">
        <v>18</v>
      </c>
      <c r="J43" s="10" t="s">
        <v>19</v>
      </c>
      <c r="K43" s="12">
        <v>62848.0</v>
      </c>
      <c r="L43" s="11">
        <v>21.0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hidden="1" customHeight="1">
      <c r="A44" s="8" t="s">
        <v>13</v>
      </c>
      <c r="B44" s="9">
        <v>2017.0</v>
      </c>
      <c r="C44" s="10" t="s">
        <v>14</v>
      </c>
      <c r="D44" s="11"/>
      <c r="E44" s="10" t="s">
        <v>15</v>
      </c>
      <c r="F44" s="10" t="s">
        <v>28</v>
      </c>
      <c r="G44" s="11">
        <v>36.0</v>
      </c>
      <c r="H44" s="10" t="s">
        <v>17</v>
      </c>
      <c r="I44" s="10" t="s">
        <v>18</v>
      </c>
      <c r="J44" s="10" t="s">
        <v>19</v>
      </c>
      <c r="K44" s="12">
        <v>113139.0</v>
      </c>
      <c r="L44" s="11">
        <v>46.3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hidden="1" customHeight="1">
      <c r="A45" s="8" t="s">
        <v>13</v>
      </c>
      <c r="B45" s="9">
        <v>2017.0</v>
      </c>
      <c r="C45" s="10" t="s">
        <v>14</v>
      </c>
      <c r="D45" s="11"/>
      <c r="E45" s="10" t="s">
        <v>15</v>
      </c>
      <c r="F45" s="10" t="s">
        <v>28</v>
      </c>
      <c r="G45" s="11">
        <v>36.0</v>
      </c>
      <c r="H45" s="10" t="s">
        <v>17</v>
      </c>
      <c r="I45" s="10" t="s">
        <v>18</v>
      </c>
      <c r="J45" s="10" t="s">
        <v>19</v>
      </c>
      <c r="K45" s="12">
        <v>196310.0</v>
      </c>
      <c r="L45" s="11">
        <v>17.8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hidden="1" customHeight="1">
      <c r="A46" s="8" t="s">
        <v>13</v>
      </c>
      <c r="B46" s="9">
        <v>2017.0</v>
      </c>
      <c r="C46" s="10" t="s">
        <v>14</v>
      </c>
      <c r="D46" s="11"/>
      <c r="E46" s="10" t="s">
        <v>15</v>
      </c>
      <c r="F46" s="10" t="s">
        <v>28</v>
      </c>
      <c r="G46" s="11">
        <v>36.0</v>
      </c>
      <c r="H46" s="10" t="s">
        <v>17</v>
      </c>
      <c r="I46" s="10" t="s">
        <v>18</v>
      </c>
      <c r="J46" s="10" t="s">
        <v>19</v>
      </c>
      <c r="K46" s="12">
        <v>27594.0</v>
      </c>
      <c r="L46" s="11">
        <v>40.1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hidden="1" customHeight="1">
      <c r="A47" s="8" t="s">
        <v>13</v>
      </c>
      <c r="B47" s="9">
        <v>2017.0</v>
      </c>
      <c r="C47" s="10" t="s">
        <v>14</v>
      </c>
      <c r="D47" s="11"/>
      <c r="E47" s="10" t="s">
        <v>15</v>
      </c>
      <c r="F47" s="10" t="s">
        <v>28</v>
      </c>
      <c r="G47" s="11">
        <v>36.0</v>
      </c>
      <c r="H47" s="10" t="s">
        <v>17</v>
      </c>
      <c r="I47" s="10" t="s">
        <v>18</v>
      </c>
      <c r="J47" s="10" t="s">
        <v>23</v>
      </c>
      <c r="K47" s="12">
        <v>714372.0</v>
      </c>
      <c r="L47" s="11">
        <v>19.8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hidden="1" customHeight="1">
      <c r="A48" s="8" t="s">
        <v>13</v>
      </c>
      <c r="B48" s="9">
        <v>2017.0</v>
      </c>
      <c r="C48" s="10" t="s">
        <v>14</v>
      </c>
      <c r="D48" s="11"/>
      <c r="E48" s="10" t="s">
        <v>15</v>
      </c>
      <c r="F48" s="10" t="s">
        <v>29</v>
      </c>
      <c r="G48" s="11">
        <v>42.0</v>
      </c>
      <c r="H48" s="10" t="s">
        <v>17</v>
      </c>
      <c r="I48" s="10" t="s">
        <v>18</v>
      </c>
      <c r="J48" s="10" t="s">
        <v>19</v>
      </c>
      <c r="K48" s="12">
        <v>1363.0</v>
      </c>
      <c r="L48" s="11">
        <v>21.4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hidden="1" customHeight="1">
      <c r="A49" s="8" t="s">
        <v>13</v>
      </c>
      <c r="B49" s="9">
        <v>2017.0</v>
      </c>
      <c r="C49" s="10" t="s">
        <v>14</v>
      </c>
      <c r="D49" s="11"/>
      <c r="E49" s="10" t="s">
        <v>15</v>
      </c>
      <c r="F49" s="10" t="s">
        <v>29</v>
      </c>
      <c r="G49" s="11">
        <v>42.0</v>
      </c>
      <c r="H49" s="10" t="s">
        <v>17</v>
      </c>
      <c r="I49" s="10" t="s">
        <v>18</v>
      </c>
      <c r="J49" s="10" t="s">
        <v>19</v>
      </c>
      <c r="K49" s="12">
        <v>16488.0</v>
      </c>
      <c r="L49" s="11">
        <v>14.9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hidden="1" customHeight="1">
      <c r="A50" s="8" t="s">
        <v>13</v>
      </c>
      <c r="B50" s="9">
        <v>2017.0</v>
      </c>
      <c r="C50" s="10" t="s">
        <v>14</v>
      </c>
      <c r="D50" s="11"/>
      <c r="E50" s="10" t="s">
        <v>15</v>
      </c>
      <c r="F50" s="10" t="s">
        <v>29</v>
      </c>
      <c r="G50" s="11">
        <v>42.0</v>
      </c>
      <c r="H50" s="10" t="s">
        <v>17</v>
      </c>
      <c r="I50" s="10" t="s">
        <v>18</v>
      </c>
      <c r="J50" s="10" t="s">
        <v>19</v>
      </c>
      <c r="K50" s="12">
        <v>61887.0</v>
      </c>
      <c r="L50" s="11">
        <v>3.5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hidden="1" customHeight="1">
      <c r="A51" s="8" t="s">
        <v>13</v>
      </c>
      <c r="B51" s="9">
        <v>2017.0</v>
      </c>
      <c r="C51" s="10" t="s">
        <v>14</v>
      </c>
      <c r="D51" s="11"/>
      <c r="E51" s="10" t="s">
        <v>15</v>
      </c>
      <c r="F51" s="10" t="s">
        <v>29</v>
      </c>
      <c r="G51" s="11">
        <v>42.0</v>
      </c>
      <c r="H51" s="10" t="s">
        <v>17</v>
      </c>
      <c r="I51" s="10" t="s">
        <v>18</v>
      </c>
      <c r="J51" s="10" t="s">
        <v>19</v>
      </c>
      <c r="K51" s="12">
        <v>5382.0</v>
      </c>
      <c r="L51" s="11">
        <v>17.3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hidden="1" customHeight="1">
      <c r="A52" s="8" t="s">
        <v>13</v>
      </c>
      <c r="B52" s="9">
        <v>2017.0</v>
      </c>
      <c r="C52" s="10" t="s">
        <v>14</v>
      </c>
      <c r="D52" s="11"/>
      <c r="E52" s="10" t="s">
        <v>15</v>
      </c>
      <c r="F52" s="10" t="s">
        <v>29</v>
      </c>
      <c r="G52" s="11">
        <v>42.0</v>
      </c>
      <c r="H52" s="10" t="s">
        <v>17</v>
      </c>
      <c r="I52" s="10" t="s">
        <v>18</v>
      </c>
      <c r="J52" s="10" t="s">
        <v>19</v>
      </c>
      <c r="K52" s="12">
        <v>10033.0</v>
      </c>
      <c r="L52" s="11">
        <v>36.6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hidden="1" customHeight="1">
      <c r="A53" s="8" t="s">
        <v>13</v>
      </c>
      <c r="B53" s="9">
        <v>2017.0</v>
      </c>
      <c r="C53" s="10" t="s">
        <v>14</v>
      </c>
      <c r="D53" s="11"/>
      <c r="E53" s="10" t="s">
        <v>15</v>
      </c>
      <c r="F53" s="10" t="s">
        <v>29</v>
      </c>
      <c r="G53" s="11">
        <v>42.0</v>
      </c>
      <c r="H53" s="10" t="s">
        <v>17</v>
      </c>
      <c r="I53" s="10" t="s">
        <v>18</v>
      </c>
      <c r="J53" s="10" t="s">
        <v>19</v>
      </c>
      <c r="K53" s="12">
        <v>28011.0</v>
      </c>
      <c r="L53" s="11">
        <v>31.1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hidden="1" customHeight="1">
      <c r="A54" s="8" t="s">
        <v>13</v>
      </c>
      <c r="B54" s="9">
        <v>2017.0</v>
      </c>
      <c r="C54" s="10" t="s">
        <v>14</v>
      </c>
      <c r="D54" s="11"/>
      <c r="E54" s="10" t="s">
        <v>15</v>
      </c>
      <c r="F54" s="10" t="s">
        <v>29</v>
      </c>
      <c r="G54" s="11">
        <v>42.0</v>
      </c>
      <c r="H54" s="10" t="s">
        <v>17</v>
      </c>
      <c r="I54" s="10" t="s">
        <v>18</v>
      </c>
      <c r="J54" s="10" t="s">
        <v>19</v>
      </c>
      <c r="K54" s="12">
        <v>29554.0</v>
      </c>
      <c r="L54" s="10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hidden="1" customHeight="1">
      <c r="A55" s="8" t="s">
        <v>13</v>
      </c>
      <c r="B55" s="9">
        <v>2017.0</v>
      </c>
      <c r="C55" s="10" t="s">
        <v>14</v>
      </c>
      <c r="D55" s="11"/>
      <c r="E55" s="10" t="s">
        <v>15</v>
      </c>
      <c r="F55" s="10" t="s">
        <v>29</v>
      </c>
      <c r="G55" s="11">
        <v>42.0</v>
      </c>
      <c r="H55" s="10" t="s">
        <v>17</v>
      </c>
      <c r="I55" s="10" t="s">
        <v>18</v>
      </c>
      <c r="J55" s="10" t="s">
        <v>19</v>
      </c>
      <c r="K55" s="12">
        <v>13303.0</v>
      </c>
      <c r="L55" s="11">
        <v>19.3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hidden="1" customHeight="1">
      <c r="A56" s="8" t="s">
        <v>13</v>
      </c>
      <c r="B56" s="9">
        <v>2017.0</v>
      </c>
      <c r="C56" s="10" t="s">
        <v>14</v>
      </c>
      <c r="D56" s="11"/>
      <c r="E56" s="10" t="s">
        <v>15</v>
      </c>
      <c r="F56" s="10" t="s">
        <v>29</v>
      </c>
      <c r="G56" s="11">
        <v>42.0</v>
      </c>
      <c r="H56" s="10" t="s">
        <v>17</v>
      </c>
      <c r="I56" s="10" t="s">
        <v>18</v>
      </c>
      <c r="J56" s="10" t="s">
        <v>23</v>
      </c>
      <c r="K56" s="12">
        <v>166021.0</v>
      </c>
      <c r="L56" s="11">
        <v>17.4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hidden="1" customHeight="1">
      <c r="A57" s="8" t="s">
        <v>13</v>
      </c>
      <c r="B57" s="9">
        <v>2017.0</v>
      </c>
      <c r="C57" s="10" t="s">
        <v>14</v>
      </c>
      <c r="D57" s="11"/>
      <c r="E57" s="10" t="s">
        <v>15</v>
      </c>
      <c r="F57" s="10" t="s">
        <v>30</v>
      </c>
      <c r="G57" s="11">
        <v>44.0</v>
      </c>
      <c r="H57" s="10" t="s">
        <v>17</v>
      </c>
      <c r="I57" s="10" t="s">
        <v>18</v>
      </c>
      <c r="J57" s="10" t="s">
        <v>23</v>
      </c>
      <c r="K57" s="11">
        <v>838.0</v>
      </c>
      <c r="L57" s="11">
        <v>27.5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hidden="1" customHeight="1">
      <c r="A58" s="8" t="s">
        <v>13</v>
      </c>
      <c r="B58" s="9">
        <v>2017.0</v>
      </c>
      <c r="C58" s="10" t="s">
        <v>14</v>
      </c>
      <c r="D58" s="11"/>
      <c r="E58" s="10" t="s">
        <v>15</v>
      </c>
      <c r="F58" s="10" t="s">
        <v>31</v>
      </c>
      <c r="G58" s="11">
        <v>50.0</v>
      </c>
      <c r="H58" s="10" t="s">
        <v>17</v>
      </c>
      <c r="I58" s="10" t="s">
        <v>18</v>
      </c>
      <c r="J58" s="10" t="s">
        <v>19</v>
      </c>
      <c r="K58" s="11">
        <v>599.0</v>
      </c>
      <c r="L58" s="11">
        <v>22.8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hidden="1" customHeight="1">
      <c r="A59" s="8" t="s">
        <v>13</v>
      </c>
      <c r="B59" s="9">
        <v>2017.0</v>
      </c>
      <c r="C59" s="10" t="s">
        <v>14</v>
      </c>
      <c r="D59" s="11"/>
      <c r="E59" s="10" t="s">
        <v>15</v>
      </c>
      <c r="F59" s="10" t="s">
        <v>31</v>
      </c>
      <c r="G59" s="11">
        <v>50.0</v>
      </c>
      <c r="H59" s="10" t="s">
        <v>17</v>
      </c>
      <c r="I59" s="10" t="s">
        <v>18</v>
      </c>
      <c r="J59" s="10" t="s">
        <v>19</v>
      </c>
      <c r="K59" s="12">
        <v>86765.0</v>
      </c>
      <c r="L59" s="11">
        <v>31.4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hidden="1" customHeight="1">
      <c r="A60" s="8" t="s">
        <v>13</v>
      </c>
      <c r="B60" s="9">
        <v>2017.0</v>
      </c>
      <c r="C60" s="10" t="s">
        <v>14</v>
      </c>
      <c r="D60" s="11"/>
      <c r="E60" s="10" t="s">
        <v>15</v>
      </c>
      <c r="F60" s="10" t="s">
        <v>31</v>
      </c>
      <c r="G60" s="11">
        <v>50.0</v>
      </c>
      <c r="H60" s="10" t="s">
        <v>17</v>
      </c>
      <c r="I60" s="10" t="s">
        <v>18</v>
      </c>
      <c r="J60" s="10" t="s">
        <v>19</v>
      </c>
      <c r="K60" s="12">
        <v>1317855.0</v>
      </c>
      <c r="L60" s="11">
        <v>21.4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hidden="1" customHeight="1">
      <c r="A61" s="8" t="s">
        <v>13</v>
      </c>
      <c r="B61" s="9">
        <v>2017.0</v>
      </c>
      <c r="C61" s="10" t="s">
        <v>14</v>
      </c>
      <c r="D61" s="11"/>
      <c r="E61" s="10" t="s">
        <v>15</v>
      </c>
      <c r="F61" s="10" t="s">
        <v>31</v>
      </c>
      <c r="G61" s="11">
        <v>50.0</v>
      </c>
      <c r="H61" s="10" t="s">
        <v>17</v>
      </c>
      <c r="I61" s="10" t="s">
        <v>18</v>
      </c>
      <c r="J61" s="10" t="s">
        <v>19</v>
      </c>
      <c r="K61" s="12">
        <v>15707.0</v>
      </c>
      <c r="L61" s="11">
        <v>24.4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hidden="1" customHeight="1">
      <c r="A62" s="8" t="s">
        <v>13</v>
      </c>
      <c r="B62" s="9">
        <v>2017.0</v>
      </c>
      <c r="C62" s="10" t="s">
        <v>14</v>
      </c>
      <c r="D62" s="11"/>
      <c r="E62" s="10" t="s">
        <v>15</v>
      </c>
      <c r="F62" s="10" t="s">
        <v>31</v>
      </c>
      <c r="G62" s="11">
        <v>50.0</v>
      </c>
      <c r="H62" s="10" t="s">
        <v>17</v>
      </c>
      <c r="I62" s="10" t="s">
        <v>18</v>
      </c>
      <c r="J62" s="10" t="s">
        <v>19</v>
      </c>
      <c r="K62" s="12">
        <v>77526.0</v>
      </c>
      <c r="L62" s="11">
        <v>35.7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hidden="1" customHeight="1">
      <c r="A63" s="8" t="s">
        <v>13</v>
      </c>
      <c r="B63" s="9">
        <v>2017.0</v>
      </c>
      <c r="C63" s="10" t="s">
        <v>14</v>
      </c>
      <c r="D63" s="11"/>
      <c r="E63" s="10" t="s">
        <v>15</v>
      </c>
      <c r="F63" s="10" t="s">
        <v>31</v>
      </c>
      <c r="G63" s="11">
        <v>50.0</v>
      </c>
      <c r="H63" s="10" t="s">
        <v>17</v>
      </c>
      <c r="I63" s="10" t="s">
        <v>18</v>
      </c>
      <c r="J63" s="10" t="s">
        <v>19</v>
      </c>
      <c r="K63" s="12">
        <v>188152.0</v>
      </c>
      <c r="L63" s="11">
        <v>14.0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hidden="1" customHeight="1">
      <c r="A64" s="8" t="s">
        <v>13</v>
      </c>
      <c r="B64" s="9">
        <v>2017.0</v>
      </c>
      <c r="C64" s="10" t="s">
        <v>14</v>
      </c>
      <c r="D64" s="11"/>
      <c r="E64" s="10" t="s">
        <v>15</v>
      </c>
      <c r="F64" s="10" t="s">
        <v>31</v>
      </c>
      <c r="G64" s="11">
        <v>50.0</v>
      </c>
      <c r="H64" s="10" t="s">
        <v>17</v>
      </c>
      <c r="I64" s="10" t="s">
        <v>18</v>
      </c>
      <c r="J64" s="10" t="s">
        <v>19</v>
      </c>
      <c r="K64" s="12">
        <v>304612.0</v>
      </c>
      <c r="L64" s="11">
        <v>45.8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hidden="1" customHeight="1">
      <c r="A65" s="8" t="s">
        <v>13</v>
      </c>
      <c r="B65" s="9">
        <v>2017.0</v>
      </c>
      <c r="C65" s="10" t="s">
        <v>14</v>
      </c>
      <c r="D65" s="11"/>
      <c r="E65" s="10" t="s">
        <v>15</v>
      </c>
      <c r="F65" s="10" t="s">
        <v>31</v>
      </c>
      <c r="G65" s="11">
        <v>50.0</v>
      </c>
      <c r="H65" s="10" t="s">
        <v>17</v>
      </c>
      <c r="I65" s="10" t="s">
        <v>18</v>
      </c>
      <c r="J65" s="10" t="s">
        <v>19</v>
      </c>
      <c r="K65" s="12">
        <v>28943.0</v>
      </c>
      <c r="L65" s="11">
        <v>20.5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hidden="1" customHeight="1">
      <c r="A66" s="8" t="s">
        <v>13</v>
      </c>
      <c r="B66" s="9">
        <v>2017.0</v>
      </c>
      <c r="C66" s="10" t="s">
        <v>14</v>
      </c>
      <c r="D66" s="11"/>
      <c r="E66" s="10" t="s">
        <v>15</v>
      </c>
      <c r="F66" s="10" t="s">
        <v>31</v>
      </c>
      <c r="G66" s="11">
        <v>50.0</v>
      </c>
      <c r="H66" s="10" t="s">
        <v>17</v>
      </c>
      <c r="I66" s="10" t="s">
        <v>18</v>
      </c>
      <c r="J66" s="10" t="s">
        <v>23</v>
      </c>
      <c r="K66" s="12">
        <v>2020159.0</v>
      </c>
      <c r="L66" s="11">
        <v>16.6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hidden="1" customHeight="1">
      <c r="A67" s="8" t="s">
        <v>13</v>
      </c>
      <c r="B67" s="9">
        <v>2012.0</v>
      </c>
      <c r="C67" s="10" t="s">
        <v>14</v>
      </c>
      <c r="D67" s="11"/>
      <c r="E67" s="10" t="s">
        <v>15</v>
      </c>
      <c r="F67" s="10" t="s">
        <v>16</v>
      </c>
      <c r="G67" s="11">
        <v>9.0</v>
      </c>
      <c r="H67" s="10" t="s">
        <v>17</v>
      </c>
      <c r="I67" s="10" t="s">
        <v>18</v>
      </c>
      <c r="J67" s="10" t="s">
        <v>19</v>
      </c>
      <c r="K67" s="10" t="s">
        <v>21</v>
      </c>
      <c r="L67" s="10" t="s">
        <v>22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hidden="1" customHeight="1">
      <c r="A68" s="8" t="s">
        <v>13</v>
      </c>
      <c r="B68" s="9">
        <v>2012.0</v>
      </c>
      <c r="C68" s="10" t="s">
        <v>14</v>
      </c>
      <c r="D68" s="11"/>
      <c r="E68" s="10" t="s">
        <v>15</v>
      </c>
      <c r="F68" s="10" t="s">
        <v>16</v>
      </c>
      <c r="G68" s="11">
        <v>9.0</v>
      </c>
      <c r="H68" s="10" t="s">
        <v>17</v>
      </c>
      <c r="I68" s="10" t="s">
        <v>18</v>
      </c>
      <c r="J68" s="10" t="s">
        <v>19</v>
      </c>
      <c r="K68" s="12">
        <v>1507.0</v>
      </c>
      <c r="L68" s="11">
        <v>2.1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hidden="1" customHeight="1">
      <c r="A69" s="8" t="s">
        <v>13</v>
      </c>
      <c r="B69" s="9">
        <v>2012.0</v>
      </c>
      <c r="C69" s="10" t="s">
        <v>14</v>
      </c>
      <c r="D69" s="11"/>
      <c r="E69" s="10" t="s">
        <v>15</v>
      </c>
      <c r="F69" s="10" t="s">
        <v>16</v>
      </c>
      <c r="G69" s="11">
        <v>9.0</v>
      </c>
      <c r="H69" s="10" t="s">
        <v>17</v>
      </c>
      <c r="I69" s="10" t="s">
        <v>18</v>
      </c>
      <c r="J69" s="10" t="s">
        <v>19</v>
      </c>
      <c r="K69" s="12">
        <v>1765.0</v>
      </c>
      <c r="L69" s="11">
        <v>18.3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hidden="1" customHeight="1">
      <c r="A70" s="8" t="s">
        <v>13</v>
      </c>
      <c r="B70" s="9">
        <v>2012.0</v>
      </c>
      <c r="C70" s="10" t="s">
        <v>14</v>
      </c>
      <c r="D70" s="11"/>
      <c r="E70" s="10" t="s">
        <v>15</v>
      </c>
      <c r="F70" s="10" t="s">
        <v>16</v>
      </c>
      <c r="G70" s="11">
        <v>9.0</v>
      </c>
      <c r="H70" s="10" t="s">
        <v>17</v>
      </c>
      <c r="I70" s="10" t="s">
        <v>18</v>
      </c>
      <c r="J70" s="10" t="s">
        <v>19</v>
      </c>
      <c r="K70" s="10" t="s">
        <v>21</v>
      </c>
      <c r="L70" s="10" t="s">
        <v>22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hidden="1" customHeight="1">
      <c r="A71" s="8" t="s">
        <v>13</v>
      </c>
      <c r="B71" s="9">
        <v>2012.0</v>
      </c>
      <c r="C71" s="10" t="s">
        <v>14</v>
      </c>
      <c r="D71" s="11"/>
      <c r="E71" s="10" t="s">
        <v>15</v>
      </c>
      <c r="F71" s="10" t="s">
        <v>16</v>
      </c>
      <c r="G71" s="11">
        <v>9.0</v>
      </c>
      <c r="H71" s="10" t="s">
        <v>17</v>
      </c>
      <c r="I71" s="10" t="s">
        <v>18</v>
      </c>
      <c r="J71" s="10" t="s">
        <v>19</v>
      </c>
      <c r="K71" s="12">
        <v>2503.0</v>
      </c>
      <c r="L71" s="11">
        <v>10.4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hidden="1" customHeight="1">
      <c r="A72" s="8" t="s">
        <v>13</v>
      </c>
      <c r="B72" s="9">
        <v>2012.0</v>
      </c>
      <c r="C72" s="10" t="s">
        <v>14</v>
      </c>
      <c r="D72" s="11"/>
      <c r="E72" s="10" t="s">
        <v>15</v>
      </c>
      <c r="F72" s="10" t="s">
        <v>16</v>
      </c>
      <c r="G72" s="11">
        <v>9.0</v>
      </c>
      <c r="H72" s="10" t="s">
        <v>17</v>
      </c>
      <c r="I72" s="10" t="s">
        <v>18</v>
      </c>
      <c r="J72" s="10" t="s">
        <v>19</v>
      </c>
      <c r="K72" s="10" t="s">
        <v>21</v>
      </c>
      <c r="L72" s="10" t="s">
        <v>22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hidden="1" customHeight="1">
      <c r="A73" s="8" t="s">
        <v>13</v>
      </c>
      <c r="B73" s="9">
        <v>2012.0</v>
      </c>
      <c r="C73" s="10" t="s">
        <v>14</v>
      </c>
      <c r="D73" s="11"/>
      <c r="E73" s="10" t="s">
        <v>15</v>
      </c>
      <c r="F73" s="10" t="s">
        <v>16</v>
      </c>
      <c r="G73" s="11">
        <v>9.0</v>
      </c>
      <c r="H73" s="10" t="s">
        <v>17</v>
      </c>
      <c r="I73" s="10" t="s">
        <v>18</v>
      </c>
      <c r="J73" s="10" t="s">
        <v>19</v>
      </c>
      <c r="K73" s="10" t="s">
        <v>21</v>
      </c>
      <c r="L73" s="10" t="s">
        <v>22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hidden="1" customHeight="1">
      <c r="A74" s="8" t="s">
        <v>13</v>
      </c>
      <c r="B74" s="9">
        <v>2012.0</v>
      </c>
      <c r="C74" s="10" t="s">
        <v>14</v>
      </c>
      <c r="D74" s="11"/>
      <c r="E74" s="10" t="s">
        <v>15</v>
      </c>
      <c r="F74" s="10" t="s">
        <v>16</v>
      </c>
      <c r="G74" s="11">
        <v>9.0</v>
      </c>
      <c r="H74" s="10" t="s">
        <v>17</v>
      </c>
      <c r="I74" s="10" t="s">
        <v>18</v>
      </c>
      <c r="J74" s="10" t="s">
        <v>23</v>
      </c>
      <c r="K74" s="12">
        <v>10495.0</v>
      </c>
      <c r="L74" s="11">
        <v>8.7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hidden="1" customHeight="1">
      <c r="A75" s="8" t="s">
        <v>13</v>
      </c>
      <c r="B75" s="9">
        <v>2012.0</v>
      </c>
      <c r="C75" s="10" t="s">
        <v>14</v>
      </c>
      <c r="D75" s="11"/>
      <c r="E75" s="10" t="s">
        <v>15</v>
      </c>
      <c r="F75" s="10" t="s">
        <v>24</v>
      </c>
      <c r="G75" s="11">
        <v>23.0</v>
      </c>
      <c r="H75" s="10" t="s">
        <v>17</v>
      </c>
      <c r="I75" s="10" t="s">
        <v>18</v>
      </c>
      <c r="J75" s="10" t="s">
        <v>19</v>
      </c>
      <c r="K75" s="10" t="s">
        <v>21</v>
      </c>
      <c r="L75" s="10" t="s">
        <v>22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hidden="1" customHeight="1">
      <c r="A76" s="8" t="s">
        <v>13</v>
      </c>
      <c r="B76" s="9">
        <v>2012.0</v>
      </c>
      <c r="C76" s="10" t="s">
        <v>14</v>
      </c>
      <c r="D76" s="11"/>
      <c r="E76" s="10" t="s">
        <v>15</v>
      </c>
      <c r="F76" s="10" t="s">
        <v>24</v>
      </c>
      <c r="G76" s="11">
        <v>23.0</v>
      </c>
      <c r="H76" s="10" t="s">
        <v>17</v>
      </c>
      <c r="I76" s="10" t="s">
        <v>18</v>
      </c>
      <c r="J76" s="10" t="s">
        <v>19</v>
      </c>
      <c r="K76" s="12">
        <v>4221.0</v>
      </c>
      <c r="L76" s="11">
        <v>27.4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hidden="1" customHeight="1">
      <c r="A77" s="8" t="s">
        <v>13</v>
      </c>
      <c r="B77" s="9">
        <v>2012.0</v>
      </c>
      <c r="C77" s="10" t="s">
        <v>14</v>
      </c>
      <c r="D77" s="11"/>
      <c r="E77" s="10" t="s">
        <v>15</v>
      </c>
      <c r="F77" s="10" t="s">
        <v>24</v>
      </c>
      <c r="G77" s="11">
        <v>23.0</v>
      </c>
      <c r="H77" s="10" t="s">
        <v>17</v>
      </c>
      <c r="I77" s="10" t="s">
        <v>18</v>
      </c>
      <c r="J77" s="10" t="s">
        <v>19</v>
      </c>
      <c r="K77" s="12">
        <v>423487.0</v>
      </c>
      <c r="L77" s="11">
        <v>25.1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hidden="1" customHeight="1">
      <c r="A78" s="8" t="s">
        <v>13</v>
      </c>
      <c r="B78" s="9">
        <v>2012.0</v>
      </c>
      <c r="C78" s="10" t="s">
        <v>14</v>
      </c>
      <c r="D78" s="11"/>
      <c r="E78" s="10" t="s">
        <v>15</v>
      </c>
      <c r="F78" s="10" t="s">
        <v>24</v>
      </c>
      <c r="G78" s="11">
        <v>23.0</v>
      </c>
      <c r="H78" s="10" t="s">
        <v>17</v>
      </c>
      <c r="I78" s="10" t="s">
        <v>18</v>
      </c>
      <c r="J78" s="10" t="s">
        <v>19</v>
      </c>
      <c r="K78" s="12">
        <v>3676.0</v>
      </c>
      <c r="L78" s="11">
        <v>28.0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hidden="1" customHeight="1">
      <c r="A79" s="8" t="s">
        <v>13</v>
      </c>
      <c r="B79" s="9">
        <v>2012.0</v>
      </c>
      <c r="C79" s="10" t="s">
        <v>14</v>
      </c>
      <c r="D79" s="11"/>
      <c r="E79" s="10" t="s">
        <v>15</v>
      </c>
      <c r="F79" s="10" t="s">
        <v>24</v>
      </c>
      <c r="G79" s="11">
        <v>23.0</v>
      </c>
      <c r="H79" s="10" t="s">
        <v>17</v>
      </c>
      <c r="I79" s="10" t="s">
        <v>18</v>
      </c>
      <c r="J79" s="10" t="s">
        <v>19</v>
      </c>
      <c r="K79" s="12">
        <v>4347.0</v>
      </c>
      <c r="L79" s="11">
        <v>29.3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hidden="1" customHeight="1">
      <c r="A80" s="8" t="s">
        <v>13</v>
      </c>
      <c r="B80" s="9">
        <v>2012.0</v>
      </c>
      <c r="C80" s="10" t="s">
        <v>14</v>
      </c>
      <c r="D80" s="11"/>
      <c r="E80" s="10" t="s">
        <v>15</v>
      </c>
      <c r="F80" s="10" t="s">
        <v>24</v>
      </c>
      <c r="G80" s="11">
        <v>23.0</v>
      </c>
      <c r="H80" s="10" t="s">
        <v>17</v>
      </c>
      <c r="I80" s="10" t="s">
        <v>18</v>
      </c>
      <c r="J80" s="10" t="s">
        <v>19</v>
      </c>
      <c r="K80" s="12">
        <v>2458.0</v>
      </c>
      <c r="L80" s="11">
        <v>74.8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hidden="1" customHeight="1">
      <c r="A81" s="8" t="s">
        <v>13</v>
      </c>
      <c r="B81" s="9">
        <v>2012.0</v>
      </c>
      <c r="C81" s="10" t="s">
        <v>14</v>
      </c>
      <c r="D81" s="11"/>
      <c r="E81" s="10" t="s">
        <v>15</v>
      </c>
      <c r="F81" s="10" t="s">
        <v>24</v>
      </c>
      <c r="G81" s="11">
        <v>23.0</v>
      </c>
      <c r="H81" s="10" t="s">
        <v>17</v>
      </c>
      <c r="I81" s="10" t="s">
        <v>18</v>
      </c>
      <c r="J81" s="10" t="s">
        <v>19</v>
      </c>
      <c r="K81" s="10" t="s">
        <v>21</v>
      </c>
      <c r="L81" s="10" t="s">
        <v>22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hidden="1" customHeight="1">
      <c r="A82" s="8" t="s">
        <v>13</v>
      </c>
      <c r="B82" s="9">
        <v>2012.0</v>
      </c>
      <c r="C82" s="10" t="s">
        <v>14</v>
      </c>
      <c r="D82" s="11"/>
      <c r="E82" s="10" t="s">
        <v>15</v>
      </c>
      <c r="F82" s="10" t="s">
        <v>24</v>
      </c>
      <c r="G82" s="11">
        <v>23.0</v>
      </c>
      <c r="H82" s="10" t="s">
        <v>17</v>
      </c>
      <c r="I82" s="10" t="s">
        <v>18</v>
      </c>
      <c r="J82" s="10" t="s">
        <v>19</v>
      </c>
      <c r="K82" s="12">
        <v>2754.0</v>
      </c>
      <c r="L82" s="11">
        <v>25.7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hidden="1" customHeight="1">
      <c r="A83" s="8" t="s">
        <v>13</v>
      </c>
      <c r="B83" s="9">
        <v>2012.0</v>
      </c>
      <c r="C83" s="10" t="s">
        <v>14</v>
      </c>
      <c r="D83" s="11"/>
      <c r="E83" s="10" t="s">
        <v>15</v>
      </c>
      <c r="F83" s="10" t="s">
        <v>24</v>
      </c>
      <c r="G83" s="11">
        <v>23.0</v>
      </c>
      <c r="H83" s="10" t="s">
        <v>17</v>
      </c>
      <c r="I83" s="10" t="s">
        <v>18</v>
      </c>
      <c r="J83" s="10" t="s">
        <v>23</v>
      </c>
      <c r="K83" s="12">
        <v>443024.0</v>
      </c>
      <c r="L83" s="11">
        <v>24.6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hidden="1" customHeight="1">
      <c r="A84" s="8" t="s">
        <v>13</v>
      </c>
      <c r="B84" s="9">
        <v>2012.0</v>
      </c>
      <c r="C84" s="10" t="s">
        <v>14</v>
      </c>
      <c r="D84" s="11"/>
      <c r="E84" s="10" t="s">
        <v>15</v>
      </c>
      <c r="F84" s="10" t="s">
        <v>25</v>
      </c>
      <c r="G84" s="11">
        <v>25.0</v>
      </c>
      <c r="H84" s="10" t="s">
        <v>17</v>
      </c>
      <c r="I84" s="10" t="s">
        <v>18</v>
      </c>
      <c r="J84" s="10" t="s">
        <v>19</v>
      </c>
      <c r="K84" s="11">
        <v>765.0</v>
      </c>
      <c r="L84" s="11">
        <v>13.2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hidden="1" customHeight="1">
      <c r="A85" s="8" t="s">
        <v>13</v>
      </c>
      <c r="B85" s="9">
        <v>2012.0</v>
      </c>
      <c r="C85" s="10" t="s">
        <v>14</v>
      </c>
      <c r="D85" s="11"/>
      <c r="E85" s="10" t="s">
        <v>15</v>
      </c>
      <c r="F85" s="10" t="s">
        <v>25</v>
      </c>
      <c r="G85" s="11">
        <v>25.0</v>
      </c>
      <c r="H85" s="10" t="s">
        <v>17</v>
      </c>
      <c r="I85" s="10" t="s">
        <v>18</v>
      </c>
      <c r="J85" s="10" t="s">
        <v>19</v>
      </c>
      <c r="K85" s="12">
        <v>5365.0</v>
      </c>
      <c r="L85" s="11">
        <v>15.7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hidden="1" customHeight="1">
      <c r="A86" s="8" t="s">
        <v>13</v>
      </c>
      <c r="B86" s="9">
        <v>2012.0</v>
      </c>
      <c r="C86" s="10" t="s">
        <v>14</v>
      </c>
      <c r="D86" s="11"/>
      <c r="E86" s="10" t="s">
        <v>15</v>
      </c>
      <c r="F86" s="10" t="s">
        <v>25</v>
      </c>
      <c r="G86" s="11">
        <v>25.0</v>
      </c>
      <c r="H86" s="10" t="s">
        <v>17</v>
      </c>
      <c r="I86" s="10" t="s">
        <v>18</v>
      </c>
      <c r="J86" s="10" t="s">
        <v>19</v>
      </c>
      <c r="K86" s="10" t="s">
        <v>21</v>
      </c>
      <c r="L86" s="10" t="s">
        <v>22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hidden="1" customHeight="1">
      <c r="A87" s="8" t="s">
        <v>13</v>
      </c>
      <c r="B87" s="9">
        <v>2012.0</v>
      </c>
      <c r="C87" s="10" t="s">
        <v>14</v>
      </c>
      <c r="D87" s="11"/>
      <c r="E87" s="10" t="s">
        <v>15</v>
      </c>
      <c r="F87" s="10" t="s">
        <v>25</v>
      </c>
      <c r="G87" s="11">
        <v>25.0</v>
      </c>
      <c r="H87" s="10" t="s">
        <v>17</v>
      </c>
      <c r="I87" s="10" t="s">
        <v>18</v>
      </c>
      <c r="J87" s="10" t="s">
        <v>19</v>
      </c>
      <c r="K87" s="10" t="s">
        <v>21</v>
      </c>
      <c r="L87" s="10" t="s">
        <v>22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hidden="1" customHeight="1">
      <c r="A88" s="8" t="s">
        <v>13</v>
      </c>
      <c r="B88" s="9">
        <v>2012.0</v>
      </c>
      <c r="C88" s="10" t="s">
        <v>14</v>
      </c>
      <c r="D88" s="11"/>
      <c r="E88" s="10" t="s">
        <v>15</v>
      </c>
      <c r="F88" s="10" t="s">
        <v>25</v>
      </c>
      <c r="G88" s="11">
        <v>25.0</v>
      </c>
      <c r="H88" s="10" t="s">
        <v>17</v>
      </c>
      <c r="I88" s="10" t="s">
        <v>18</v>
      </c>
      <c r="J88" s="10" t="s">
        <v>19</v>
      </c>
      <c r="K88" s="12">
        <v>5360.0</v>
      </c>
      <c r="L88" s="11">
        <v>43.3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hidden="1" customHeight="1">
      <c r="A89" s="8" t="s">
        <v>13</v>
      </c>
      <c r="B89" s="9">
        <v>2012.0</v>
      </c>
      <c r="C89" s="10" t="s">
        <v>14</v>
      </c>
      <c r="D89" s="11"/>
      <c r="E89" s="10" t="s">
        <v>15</v>
      </c>
      <c r="F89" s="10" t="s">
        <v>25</v>
      </c>
      <c r="G89" s="11">
        <v>25.0</v>
      </c>
      <c r="H89" s="10" t="s">
        <v>17</v>
      </c>
      <c r="I89" s="10" t="s">
        <v>18</v>
      </c>
      <c r="J89" s="10" t="s">
        <v>19</v>
      </c>
      <c r="K89" s="12">
        <v>9081.0</v>
      </c>
      <c r="L89" s="11">
        <v>25.6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hidden="1" customHeight="1">
      <c r="A90" s="8" t="s">
        <v>13</v>
      </c>
      <c r="B90" s="9">
        <v>2012.0</v>
      </c>
      <c r="C90" s="10" t="s">
        <v>14</v>
      </c>
      <c r="D90" s="11"/>
      <c r="E90" s="10" t="s">
        <v>15</v>
      </c>
      <c r="F90" s="10" t="s">
        <v>25</v>
      </c>
      <c r="G90" s="11">
        <v>25.0</v>
      </c>
      <c r="H90" s="10" t="s">
        <v>17</v>
      </c>
      <c r="I90" s="10" t="s">
        <v>18</v>
      </c>
      <c r="J90" s="10" t="s">
        <v>19</v>
      </c>
      <c r="K90" s="12">
        <v>8506.0</v>
      </c>
      <c r="L90" s="11">
        <v>6.8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hidden="1" customHeight="1">
      <c r="A91" s="8" t="s">
        <v>13</v>
      </c>
      <c r="B91" s="9">
        <v>2012.0</v>
      </c>
      <c r="C91" s="10" t="s">
        <v>14</v>
      </c>
      <c r="D91" s="11"/>
      <c r="E91" s="10" t="s">
        <v>15</v>
      </c>
      <c r="F91" s="10" t="s">
        <v>25</v>
      </c>
      <c r="G91" s="11">
        <v>25.0</v>
      </c>
      <c r="H91" s="10" t="s">
        <v>17</v>
      </c>
      <c r="I91" s="10" t="s">
        <v>18</v>
      </c>
      <c r="J91" s="10" t="s">
        <v>19</v>
      </c>
      <c r="K91" s="12">
        <v>3686.0</v>
      </c>
      <c r="L91" s="11">
        <v>8.6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hidden="1" customHeight="1">
      <c r="A92" s="8" t="s">
        <v>13</v>
      </c>
      <c r="B92" s="9">
        <v>2012.0</v>
      </c>
      <c r="C92" s="10" t="s">
        <v>14</v>
      </c>
      <c r="D92" s="11"/>
      <c r="E92" s="10" t="s">
        <v>15</v>
      </c>
      <c r="F92" s="10" t="s">
        <v>25</v>
      </c>
      <c r="G92" s="11">
        <v>25.0</v>
      </c>
      <c r="H92" s="10" t="s">
        <v>17</v>
      </c>
      <c r="I92" s="10" t="s">
        <v>18</v>
      </c>
      <c r="J92" s="10" t="s">
        <v>23</v>
      </c>
      <c r="K92" s="12">
        <v>42074.0</v>
      </c>
      <c r="L92" s="11">
        <v>9.1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hidden="1" customHeight="1">
      <c r="A93" s="8" t="s">
        <v>13</v>
      </c>
      <c r="B93" s="9">
        <v>2012.0</v>
      </c>
      <c r="C93" s="10" t="s">
        <v>14</v>
      </c>
      <c r="D93" s="11"/>
      <c r="E93" s="10" t="s">
        <v>15</v>
      </c>
      <c r="F93" s="10" t="s">
        <v>26</v>
      </c>
      <c r="G93" s="11">
        <v>33.0</v>
      </c>
      <c r="H93" s="10" t="s">
        <v>17</v>
      </c>
      <c r="I93" s="10" t="s">
        <v>18</v>
      </c>
      <c r="J93" s="10" t="s">
        <v>19</v>
      </c>
      <c r="K93" s="11">
        <v>735.0</v>
      </c>
      <c r="L93" s="11">
        <v>7.7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hidden="1" customHeight="1">
      <c r="A94" s="8" t="s">
        <v>13</v>
      </c>
      <c r="B94" s="9">
        <v>2012.0</v>
      </c>
      <c r="C94" s="10" t="s">
        <v>14</v>
      </c>
      <c r="D94" s="11"/>
      <c r="E94" s="10" t="s">
        <v>15</v>
      </c>
      <c r="F94" s="10" t="s">
        <v>26</v>
      </c>
      <c r="G94" s="11">
        <v>33.0</v>
      </c>
      <c r="H94" s="10" t="s">
        <v>17</v>
      </c>
      <c r="I94" s="10" t="s">
        <v>18</v>
      </c>
      <c r="J94" s="10" t="s">
        <v>19</v>
      </c>
      <c r="K94" s="12">
        <v>8735.0</v>
      </c>
      <c r="L94" s="11">
        <v>10.6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hidden="1" customHeight="1">
      <c r="A95" s="8" t="s">
        <v>13</v>
      </c>
      <c r="B95" s="9">
        <v>2012.0</v>
      </c>
      <c r="C95" s="10" t="s">
        <v>14</v>
      </c>
      <c r="D95" s="11"/>
      <c r="E95" s="10" t="s">
        <v>15</v>
      </c>
      <c r="F95" s="10" t="s">
        <v>26</v>
      </c>
      <c r="G95" s="11">
        <v>33.0</v>
      </c>
      <c r="H95" s="10" t="s">
        <v>17</v>
      </c>
      <c r="I95" s="10" t="s">
        <v>18</v>
      </c>
      <c r="J95" s="10" t="s">
        <v>19</v>
      </c>
      <c r="K95" s="12">
        <v>23484.0</v>
      </c>
      <c r="L95" s="11">
        <v>2.5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hidden="1" customHeight="1">
      <c r="A96" s="8" t="s">
        <v>13</v>
      </c>
      <c r="B96" s="9">
        <v>2012.0</v>
      </c>
      <c r="C96" s="10" t="s">
        <v>14</v>
      </c>
      <c r="D96" s="11"/>
      <c r="E96" s="10" t="s">
        <v>15</v>
      </c>
      <c r="F96" s="10" t="s">
        <v>26</v>
      </c>
      <c r="G96" s="11">
        <v>33.0</v>
      </c>
      <c r="H96" s="10" t="s">
        <v>17</v>
      </c>
      <c r="I96" s="10" t="s">
        <v>18</v>
      </c>
      <c r="J96" s="10" t="s">
        <v>19</v>
      </c>
      <c r="K96" s="12">
        <v>5137.0</v>
      </c>
      <c r="L96" s="11">
        <v>10.9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hidden="1" customHeight="1">
      <c r="A97" s="8" t="s">
        <v>13</v>
      </c>
      <c r="B97" s="9">
        <v>2012.0</v>
      </c>
      <c r="C97" s="10" t="s">
        <v>14</v>
      </c>
      <c r="D97" s="11"/>
      <c r="E97" s="10" t="s">
        <v>15</v>
      </c>
      <c r="F97" s="10" t="s">
        <v>26</v>
      </c>
      <c r="G97" s="11">
        <v>33.0</v>
      </c>
      <c r="H97" s="10" t="s">
        <v>17</v>
      </c>
      <c r="I97" s="10" t="s">
        <v>18</v>
      </c>
      <c r="J97" s="10" t="s">
        <v>19</v>
      </c>
      <c r="K97" s="12">
        <v>7047.0</v>
      </c>
      <c r="L97" s="11">
        <v>6.4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hidden="1" customHeight="1">
      <c r="A98" s="8" t="s">
        <v>13</v>
      </c>
      <c r="B98" s="9">
        <v>2012.0</v>
      </c>
      <c r="C98" s="10" t="s">
        <v>14</v>
      </c>
      <c r="D98" s="11"/>
      <c r="E98" s="10" t="s">
        <v>15</v>
      </c>
      <c r="F98" s="10" t="s">
        <v>26</v>
      </c>
      <c r="G98" s="11">
        <v>33.0</v>
      </c>
      <c r="H98" s="10" t="s">
        <v>17</v>
      </c>
      <c r="I98" s="10" t="s">
        <v>18</v>
      </c>
      <c r="J98" s="10" t="s">
        <v>19</v>
      </c>
      <c r="K98" s="12">
        <v>3950.0</v>
      </c>
      <c r="L98" s="11">
        <v>42.2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hidden="1" customHeight="1">
      <c r="A99" s="8" t="s">
        <v>13</v>
      </c>
      <c r="B99" s="9">
        <v>2012.0</v>
      </c>
      <c r="C99" s="10" t="s">
        <v>14</v>
      </c>
      <c r="D99" s="11"/>
      <c r="E99" s="10" t="s">
        <v>15</v>
      </c>
      <c r="F99" s="10" t="s">
        <v>26</v>
      </c>
      <c r="G99" s="11">
        <v>33.0</v>
      </c>
      <c r="H99" s="10" t="s">
        <v>17</v>
      </c>
      <c r="I99" s="10" t="s">
        <v>18</v>
      </c>
      <c r="J99" s="10" t="s">
        <v>19</v>
      </c>
      <c r="K99" s="12">
        <v>25964.0</v>
      </c>
      <c r="L99" s="11">
        <v>20.5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hidden="1" customHeight="1">
      <c r="A100" s="8" t="s">
        <v>13</v>
      </c>
      <c r="B100" s="9">
        <v>2012.0</v>
      </c>
      <c r="C100" s="10" t="s">
        <v>14</v>
      </c>
      <c r="D100" s="11"/>
      <c r="E100" s="10" t="s">
        <v>15</v>
      </c>
      <c r="F100" s="10" t="s">
        <v>26</v>
      </c>
      <c r="G100" s="11">
        <v>33.0</v>
      </c>
      <c r="H100" s="10" t="s">
        <v>17</v>
      </c>
      <c r="I100" s="10" t="s">
        <v>18</v>
      </c>
      <c r="J100" s="10" t="s">
        <v>19</v>
      </c>
      <c r="K100" s="12">
        <v>7522.0</v>
      </c>
      <c r="L100" s="11">
        <v>14.8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hidden="1" customHeight="1">
      <c r="A101" s="8" t="s">
        <v>13</v>
      </c>
      <c r="B101" s="9">
        <v>2012.0</v>
      </c>
      <c r="C101" s="10" t="s">
        <v>14</v>
      </c>
      <c r="D101" s="11"/>
      <c r="E101" s="10" t="s">
        <v>15</v>
      </c>
      <c r="F101" s="10" t="s">
        <v>26</v>
      </c>
      <c r="G101" s="11">
        <v>33.0</v>
      </c>
      <c r="H101" s="10" t="s">
        <v>17</v>
      </c>
      <c r="I101" s="10" t="s">
        <v>18</v>
      </c>
      <c r="J101" s="10" t="s">
        <v>23</v>
      </c>
      <c r="K101" s="12">
        <v>82574.0</v>
      </c>
      <c r="L101" s="11">
        <v>6.6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hidden="1" customHeight="1">
      <c r="A102" s="8" t="s">
        <v>13</v>
      </c>
      <c r="B102" s="9">
        <v>2012.0</v>
      </c>
      <c r="C102" s="10" t="s">
        <v>14</v>
      </c>
      <c r="D102" s="11"/>
      <c r="E102" s="10" t="s">
        <v>15</v>
      </c>
      <c r="F102" s="10" t="s">
        <v>27</v>
      </c>
      <c r="G102" s="11">
        <v>34.0</v>
      </c>
      <c r="H102" s="10" t="s">
        <v>17</v>
      </c>
      <c r="I102" s="10" t="s">
        <v>18</v>
      </c>
      <c r="J102" s="10" t="s">
        <v>23</v>
      </c>
      <c r="K102" s="11">
        <v>406.0</v>
      </c>
      <c r="L102" s="11">
        <v>4.8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hidden="1" customHeight="1">
      <c r="A103" s="8" t="s">
        <v>13</v>
      </c>
      <c r="B103" s="9">
        <v>2012.0</v>
      </c>
      <c r="C103" s="10" t="s">
        <v>14</v>
      </c>
      <c r="D103" s="11"/>
      <c r="E103" s="10" t="s">
        <v>15</v>
      </c>
      <c r="F103" s="10" t="s">
        <v>28</v>
      </c>
      <c r="G103" s="11">
        <v>36.0</v>
      </c>
      <c r="H103" s="10" t="s">
        <v>17</v>
      </c>
      <c r="I103" s="10" t="s">
        <v>18</v>
      </c>
      <c r="J103" s="10" t="s">
        <v>19</v>
      </c>
      <c r="K103" s="12">
        <v>2314.0</v>
      </c>
      <c r="L103" s="11">
        <v>10.1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hidden="1" customHeight="1">
      <c r="A104" s="8" t="s">
        <v>13</v>
      </c>
      <c r="B104" s="9">
        <v>2012.0</v>
      </c>
      <c r="C104" s="10" t="s">
        <v>14</v>
      </c>
      <c r="D104" s="11"/>
      <c r="E104" s="10" t="s">
        <v>15</v>
      </c>
      <c r="F104" s="10" t="s">
        <v>28</v>
      </c>
      <c r="G104" s="11">
        <v>36.0</v>
      </c>
      <c r="H104" s="10" t="s">
        <v>17</v>
      </c>
      <c r="I104" s="10" t="s">
        <v>18</v>
      </c>
      <c r="J104" s="10" t="s">
        <v>19</v>
      </c>
      <c r="K104" s="12">
        <v>44094.0</v>
      </c>
      <c r="L104" s="11">
        <v>12.9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hidden="1" customHeight="1">
      <c r="A105" s="8" t="s">
        <v>13</v>
      </c>
      <c r="B105" s="9">
        <v>2012.0</v>
      </c>
      <c r="C105" s="10" t="s">
        <v>14</v>
      </c>
      <c r="D105" s="11"/>
      <c r="E105" s="10" t="s">
        <v>15</v>
      </c>
      <c r="F105" s="10" t="s">
        <v>28</v>
      </c>
      <c r="G105" s="11">
        <v>36.0</v>
      </c>
      <c r="H105" s="10" t="s">
        <v>17</v>
      </c>
      <c r="I105" s="10" t="s">
        <v>18</v>
      </c>
      <c r="J105" s="10" t="s">
        <v>19</v>
      </c>
      <c r="K105" s="12">
        <v>111290.0</v>
      </c>
      <c r="L105" s="11">
        <v>14.4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hidden="1" customHeight="1">
      <c r="A106" s="8" t="s">
        <v>13</v>
      </c>
      <c r="B106" s="9">
        <v>2012.0</v>
      </c>
      <c r="C106" s="10" t="s">
        <v>14</v>
      </c>
      <c r="D106" s="11"/>
      <c r="E106" s="10" t="s">
        <v>15</v>
      </c>
      <c r="F106" s="10" t="s">
        <v>28</v>
      </c>
      <c r="G106" s="11">
        <v>36.0</v>
      </c>
      <c r="H106" s="10" t="s">
        <v>17</v>
      </c>
      <c r="I106" s="10" t="s">
        <v>18</v>
      </c>
      <c r="J106" s="10" t="s">
        <v>19</v>
      </c>
      <c r="K106" s="12">
        <v>16985.0</v>
      </c>
      <c r="L106" s="11">
        <v>9.3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hidden="1" customHeight="1">
      <c r="A107" s="8" t="s">
        <v>13</v>
      </c>
      <c r="B107" s="9">
        <v>2012.0</v>
      </c>
      <c r="C107" s="10" t="s">
        <v>14</v>
      </c>
      <c r="D107" s="11"/>
      <c r="E107" s="10" t="s">
        <v>15</v>
      </c>
      <c r="F107" s="10" t="s">
        <v>28</v>
      </c>
      <c r="G107" s="11">
        <v>36.0</v>
      </c>
      <c r="H107" s="10" t="s">
        <v>17</v>
      </c>
      <c r="I107" s="10" t="s">
        <v>18</v>
      </c>
      <c r="J107" s="10" t="s">
        <v>19</v>
      </c>
      <c r="K107" s="12">
        <v>42702.0</v>
      </c>
      <c r="L107" s="11">
        <v>14.1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hidden="1" customHeight="1">
      <c r="A108" s="8" t="s">
        <v>13</v>
      </c>
      <c r="B108" s="9">
        <v>2012.0</v>
      </c>
      <c r="C108" s="10" t="s">
        <v>14</v>
      </c>
      <c r="D108" s="11"/>
      <c r="E108" s="10" t="s">
        <v>15</v>
      </c>
      <c r="F108" s="10" t="s">
        <v>28</v>
      </c>
      <c r="G108" s="11">
        <v>36.0</v>
      </c>
      <c r="H108" s="10" t="s">
        <v>17</v>
      </c>
      <c r="I108" s="10" t="s">
        <v>18</v>
      </c>
      <c r="J108" s="10" t="s">
        <v>19</v>
      </c>
      <c r="K108" s="12">
        <v>54904.0</v>
      </c>
      <c r="L108" s="11">
        <v>19.7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hidden="1" customHeight="1">
      <c r="A109" s="8" t="s">
        <v>13</v>
      </c>
      <c r="B109" s="9">
        <v>2012.0</v>
      </c>
      <c r="C109" s="10" t="s">
        <v>14</v>
      </c>
      <c r="D109" s="11"/>
      <c r="E109" s="10" t="s">
        <v>15</v>
      </c>
      <c r="F109" s="10" t="s">
        <v>28</v>
      </c>
      <c r="G109" s="11">
        <v>36.0</v>
      </c>
      <c r="H109" s="10" t="s">
        <v>17</v>
      </c>
      <c r="I109" s="10" t="s">
        <v>18</v>
      </c>
      <c r="J109" s="10" t="s">
        <v>19</v>
      </c>
      <c r="K109" s="12">
        <v>65808.0</v>
      </c>
      <c r="L109" s="11">
        <v>15.7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hidden="1" customHeight="1">
      <c r="A110" s="8" t="s">
        <v>13</v>
      </c>
      <c r="B110" s="9">
        <v>2012.0</v>
      </c>
      <c r="C110" s="10" t="s">
        <v>14</v>
      </c>
      <c r="D110" s="11"/>
      <c r="E110" s="10" t="s">
        <v>15</v>
      </c>
      <c r="F110" s="10" t="s">
        <v>28</v>
      </c>
      <c r="G110" s="11">
        <v>36.0</v>
      </c>
      <c r="H110" s="10" t="s">
        <v>17</v>
      </c>
      <c r="I110" s="10" t="s">
        <v>18</v>
      </c>
      <c r="J110" s="10" t="s">
        <v>19</v>
      </c>
      <c r="K110" s="12">
        <v>20506.0</v>
      </c>
      <c r="L110" s="11">
        <v>9.3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hidden="1" customHeight="1">
      <c r="A111" s="8" t="s">
        <v>13</v>
      </c>
      <c r="B111" s="9">
        <v>2012.0</v>
      </c>
      <c r="C111" s="10" t="s">
        <v>14</v>
      </c>
      <c r="D111" s="11"/>
      <c r="E111" s="10" t="s">
        <v>15</v>
      </c>
      <c r="F111" s="10" t="s">
        <v>28</v>
      </c>
      <c r="G111" s="11">
        <v>36.0</v>
      </c>
      <c r="H111" s="10" t="s">
        <v>17</v>
      </c>
      <c r="I111" s="10" t="s">
        <v>18</v>
      </c>
      <c r="J111" s="10" t="s">
        <v>23</v>
      </c>
      <c r="K111" s="12">
        <v>358603.0</v>
      </c>
      <c r="L111" s="11">
        <v>6.5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hidden="1" customHeight="1">
      <c r="A112" s="8" t="s">
        <v>13</v>
      </c>
      <c r="B112" s="9">
        <v>2012.0</v>
      </c>
      <c r="C112" s="10" t="s">
        <v>14</v>
      </c>
      <c r="D112" s="11"/>
      <c r="E112" s="10" t="s">
        <v>15</v>
      </c>
      <c r="F112" s="10" t="s">
        <v>29</v>
      </c>
      <c r="G112" s="11">
        <v>42.0</v>
      </c>
      <c r="H112" s="10" t="s">
        <v>17</v>
      </c>
      <c r="I112" s="10" t="s">
        <v>18</v>
      </c>
      <c r="J112" s="10" t="s">
        <v>19</v>
      </c>
      <c r="K112" s="12">
        <v>1383.0</v>
      </c>
      <c r="L112" s="11">
        <v>7.9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hidden="1" customHeight="1">
      <c r="A113" s="8" t="s">
        <v>13</v>
      </c>
      <c r="B113" s="9">
        <v>2012.0</v>
      </c>
      <c r="C113" s="10" t="s">
        <v>14</v>
      </c>
      <c r="D113" s="11"/>
      <c r="E113" s="10" t="s">
        <v>15</v>
      </c>
      <c r="F113" s="10" t="s">
        <v>29</v>
      </c>
      <c r="G113" s="11">
        <v>42.0</v>
      </c>
      <c r="H113" s="10" t="s">
        <v>17</v>
      </c>
      <c r="I113" s="10" t="s">
        <v>18</v>
      </c>
      <c r="J113" s="10" t="s">
        <v>19</v>
      </c>
      <c r="K113" s="12">
        <v>17555.0</v>
      </c>
      <c r="L113" s="11">
        <v>9.4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hidden="1" customHeight="1">
      <c r="A114" s="8" t="s">
        <v>13</v>
      </c>
      <c r="B114" s="9">
        <v>2012.0</v>
      </c>
      <c r="C114" s="10" t="s">
        <v>14</v>
      </c>
      <c r="D114" s="11"/>
      <c r="E114" s="10" t="s">
        <v>15</v>
      </c>
      <c r="F114" s="10" t="s">
        <v>29</v>
      </c>
      <c r="G114" s="11">
        <v>42.0</v>
      </c>
      <c r="H114" s="10" t="s">
        <v>17</v>
      </c>
      <c r="I114" s="10" t="s">
        <v>18</v>
      </c>
      <c r="J114" s="10" t="s">
        <v>19</v>
      </c>
      <c r="K114" s="12">
        <v>24172.0</v>
      </c>
      <c r="L114" s="11">
        <v>4.6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hidden="1" customHeight="1">
      <c r="A115" s="8" t="s">
        <v>13</v>
      </c>
      <c r="B115" s="9">
        <v>2012.0</v>
      </c>
      <c r="C115" s="10" t="s">
        <v>14</v>
      </c>
      <c r="D115" s="11"/>
      <c r="E115" s="10" t="s">
        <v>15</v>
      </c>
      <c r="F115" s="10" t="s">
        <v>29</v>
      </c>
      <c r="G115" s="11">
        <v>42.0</v>
      </c>
      <c r="H115" s="10" t="s">
        <v>17</v>
      </c>
      <c r="I115" s="10" t="s">
        <v>18</v>
      </c>
      <c r="J115" s="10" t="s">
        <v>19</v>
      </c>
      <c r="K115" s="12">
        <v>6649.0</v>
      </c>
      <c r="L115" s="11">
        <v>11.3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hidden="1" customHeight="1">
      <c r="A116" s="8" t="s">
        <v>13</v>
      </c>
      <c r="B116" s="9">
        <v>2012.0</v>
      </c>
      <c r="C116" s="10" t="s">
        <v>14</v>
      </c>
      <c r="D116" s="11"/>
      <c r="E116" s="10" t="s">
        <v>15</v>
      </c>
      <c r="F116" s="10" t="s">
        <v>29</v>
      </c>
      <c r="G116" s="11">
        <v>42.0</v>
      </c>
      <c r="H116" s="10" t="s">
        <v>17</v>
      </c>
      <c r="I116" s="10" t="s">
        <v>18</v>
      </c>
      <c r="J116" s="10" t="s">
        <v>19</v>
      </c>
      <c r="K116" s="12">
        <v>5470.0</v>
      </c>
      <c r="L116" s="10" t="s">
        <v>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hidden="1" customHeight="1">
      <c r="A117" s="8" t="s">
        <v>13</v>
      </c>
      <c r="B117" s="9">
        <v>2012.0</v>
      </c>
      <c r="C117" s="10" t="s">
        <v>14</v>
      </c>
      <c r="D117" s="11"/>
      <c r="E117" s="10" t="s">
        <v>15</v>
      </c>
      <c r="F117" s="10" t="s">
        <v>29</v>
      </c>
      <c r="G117" s="11">
        <v>42.0</v>
      </c>
      <c r="H117" s="10" t="s">
        <v>17</v>
      </c>
      <c r="I117" s="10" t="s">
        <v>18</v>
      </c>
      <c r="J117" s="10" t="s">
        <v>19</v>
      </c>
      <c r="K117" s="12">
        <v>19156.0</v>
      </c>
      <c r="L117" s="11">
        <v>93.8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hidden="1" customHeight="1">
      <c r="A118" s="8" t="s">
        <v>13</v>
      </c>
      <c r="B118" s="9">
        <v>2012.0</v>
      </c>
      <c r="C118" s="10" t="s">
        <v>14</v>
      </c>
      <c r="D118" s="11"/>
      <c r="E118" s="10" t="s">
        <v>15</v>
      </c>
      <c r="F118" s="10" t="s">
        <v>29</v>
      </c>
      <c r="G118" s="11">
        <v>42.0</v>
      </c>
      <c r="H118" s="10" t="s">
        <v>17</v>
      </c>
      <c r="I118" s="10" t="s">
        <v>18</v>
      </c>
      <c r="J118" s="10" t="s">
        <v>19</v>
      </c>
      <c r="K118" s="12">
        <v>10813.0</v>
      </c>
      <c r="L118" s="11">
        <v>71.5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hidden="1" customHeight="1">
      <c r="A119" s="8" t="s">
        <v>13</v>
      </c>
      <c r="B119" s="9">
        <v>2012.0</v>
      </c>
      <c r="C119" s="10" t="s">
        <v>14</v>
      </c>
      <c r="D119" s="11"/>
      <c r="E119" s="10" t="s">
        <v>15</v>
      </c>
      <c r="F119" s="10" t="s">
        <v>29</v>
      </c>
      <c r="G119" s="11">
        <v>42.0</v>
      </c>
      <c r="H119" s="10" t="s">
        <v>17</v>
      </c>
      <c r="I119" s="10" t="s">
        <v>18</v>
      </c>
      <c r="J119" s="10" t="s">
        <v>19</v>
      </c>
      <c r="K119" s="12">
        <v>11068.0</v>
      </c>
      <c r="L119" s="11">
        <v>17.2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hidden="1" customHeight="1">
      <c r="A120" s="8" t="s">
        <v>13</v>
      </c>
      <c r="B120" s="9">
        <v>2012.0</v>
      </c>
      <c r="C120" s="10" t="s">
        <v>14</v>
      </c>
      <c r="D120" s="11"/>
      <c r="E120" s="10" t="s">
        <v>15</v>
      </c>
      <c r="F120" s="10" t="s">
        <v>29</v>
      </c>
      <c r="G120" s="11">
        <v>42.0</v>
      </c>
      <c r="H120" s="10" t="s">
        <v>17</v>
      </c>
      <c r="I120" s="10" t="s">
        <v>18</v>
      </c>
      <c r="J120" s="10" t="s">
        <v>23</v>
      </c>
      <c r="K120" s="12">
        <v>96266.0</v>
      </c>
      <c r="L120" s="11">
        <v>33.6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hidden="1" customHeight="1">
      <c r="A121" s="8" t="s">
        <v>13</v>
      </c>
      <c r="B121" s="9">
        <v>2012.0</v>
      </c>
      <c r="C121" s="10" t="s">
        <v>14</v>
      </c>
      <c r="D121" s="11"/>
      <c r="E121" s="10" t="s">
        <v>15</v>
      </c>
      <c r="F121" s="10" t="s">
        <v>30</v>
      </c>
      <c r="G121" s="11">
        <v>44.0</v>
      </c>
      <c r="H121" s="10" t="s">
        <v>17</v>
      </c>
      <c r="I121" s="10" t="s">
        <v>18</v>
      </c>
      <c r="J121" s="10" t="s">
        <v>23</v>
      </c>
      <c r="K121" s="11">
        <v>259.0</v>
      </c>
      <c r="L121" s="11">
        <v>10.9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hidden="1" customHeight="1">
      <c r="A122" s="8" t="s">
        <v>13</v>
      </c>
      <c r="B122" s="9">
        <v>2012.0</v>
      </c>
      <c r="C122" s="10" t="s">
        <v>14</v>
      </c>
      <c r="D122" s="11"/>
      <c r="E122" s="10" t="s">
        <v>15</v>
      </c>
      <c r="F122" s="10" t="s">
        <v>31</v>
      </c>
      <c r="G122" s="11">
        <v>50.0</v>
      </c>
      <c r="H122" s="10" t="s">
        <v>17</v>
      </c>
      <c r="I122" s="10" t="s">
        <v>18</v>
      </c>
      <c r="J122" s="10" t="s">
        <v>19</v>
      </c>
      <c r="K122" s="11">
        <v>858.0</v>
      </c>
      <c r="L122" s="11">
        <v>20.6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hidden="1" customHeight="1">
      <c r="A123" s="8" t="s">
        <v>13</v>
      </c>
      <c r="B123" s="9">
        <v>2012.0</v>
      </c>
      <c r="C123" s="10" t="s">
        <v>14</v>
      </c>
      <c r="D123" s="11"/>
      <c r="E123" s="10" t="s">
        <v>15</v>
      </c>
      <c r="F123" s="10" t="s">
        <v>31</v>
      </c>
      <c r="G123" s="11">
        <v>50.0</v>
      </c>
      <c r="H123" s="10" t="s">
        <v>17</v>
      </c>
      <c r="I123" s="10" t="s">
        <v>18</v>
      </c>
      <c r="J123" s="10" t="s">
        <v>19</v>
      </c>
      <c r="K123" s="12">
        <v>53348.0</v>
      </c>
      <c r="L123" s="11">
        <v>5.2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hidden="1" customHeight="1">
      <c r="A124" s="8" t="s">
        <v>13</v>
      </c>
      <c r="B124" s="9">
        <v>2012.0</v>
      </c>
      <c r="C124" s="10" t="s">
        <v>14</v>
      </c>
      <c r="D124" s="11"/>
      <c r="E124" s="10" t="s">
        <v>15</v>
      </c>
      <c r="F124" s="10" t="s">
        <v>31</v>
      </c>
      <c r="G124" s="11">
        <v>50.0</v>
      </c>
      <c r="H124" s="10" t="s">
        <v>17</v>
      </c>
      <c r="I124" s="10" t="s">
        <v>18</v>
      </c>
      <c r="J124" s="10" t="s">
        <v>19</v>
      </c>
      <c r="K124" s="12">
        <v>554441.0</v>
      </c>
      <c r="L124" s="11">
        <v>17.7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hidden="1" customHeight="1">
      <c r="A125" s="8" t="s">
        <v>13</v>
      </c>
      <c r="B125" s="9">
        <v>2012.0</v>
      </c>
      <c r="C125" s="10" t="s">
        <v>14</v>
      </c>
      <c r="D125" s="11"/>
      <c r="E125" s="10" t="s">
        <v>15</v>
      </c>
      <c r="F125" s="10" t="s">
        <v>31</v>
      </c>
      <c r="G125" s="11">
        <v>50.0</v>
      </c>
      <c r="H125" s="10" t="s">
        <v>17</v>
      </c>
      <c r="I125" s="10" t="s">
        <v>18</v>
      </c>
      <c r="J125" s="10" t="s">
        <v>19</v>
      </c>
      <c r="K125" s="12">
        <v>12123.0</v>
      </c>
      <c r="L125" s="11">
        <v>8.0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hidden="1" customHeight="1">
      <c r="A126" s="8" t="s">
        <v>13</v>
      </c>
      <c r="B126" s="9">
        <v>2012.0</v>
      </c>
      <c r="C126" s="10" t="s">
        <v>14</v>
      </c>
      <c r="D126" s="11"/>
      <c r="E126" s="10" t="s">
        <v>15</v>
      </c>
      <c r="F126" s="10" t="s">
        <v>31</v>
      </c>
      <c r="G126" s="11">
        <v>50.0</v>
      </c>
      <c r="H126" s="10" t="s">
        <v>17</v>
      </c>
      <c r="I126" s="10" t="s">
        <v>18</v>
      </c>
      <c r="J126" s="10" t="s">
        <v>19</v>
      </c>
      <c r="K126" s="12">
        <v>67491.0</v>
      </c>
      <c r="L126" s="11">
        <v>9.6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hidden="1" customHeight="1">
      <c r="A127" s="8" t="s">
        <v>13</v>
      </c>
      <c r="B127" s="9">
        <v>2012.0</v>
      </c>
      <c r="C127" s="10" t="s">
        <v>14</v>
      </c>
      <c r="D127" s="11"/>
      <c r="E127" s="10" t="s">
        <v>15</v>
      </c>
      <c r="F127" s="10" t="s">
        <v>31</v>
      </c>
      <c r="G127" s="11">
        <v>50.0</v>
      </c>
      <c r="H127" s="10" t="s">
        <v>17</v>
      </c>
      <c r="I127" s="10" t="s">
        <v>18</v>
      </c>
      <c r="J127" s="10" t="s">
        <v>19</v>
      </c>
      <c r="K127" s="12">
        <v>114999.0</v>
      </c>
      <c r="L127" s="11">
        <v>7.2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hidden="1" customHeight="1">
      <c r="A128" s="8" t="s">
        <v>13</v>
      </c>
      <c r="B128" s="9">
        <v>2012.0</v>
      </c>
      <c r="C128" s="10" t="s">
        <v>14</v>
      </c>
      <c r="D128" s="11"/>
      <c r="E128" s="10" t="s">
        <v>15</v>
      </c>
      <c r="F128" s="10" t="s">
        <v>31</v>
      </c>
      <c r="G128" s="11">
        <v>50.0</v>
      </c>
      <c r="H128" s="10" t="s">
        <v>17</v>
      </c>
      <c r="I128" s="10" t="s">
        <v>18</v>
      </c>
      <c r="J128" s="10" t="s">
        <v>19</v>
      </c>
      <c r="K128" s="12">
        <v>174462.0</v>
      </c>
      <c r="L128" s="11">
        <v>13.1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hidden="1" customHeight="1">
      <c r="A129" s="8" t="s">
        <v>13</v>
      </c>
      <c r="B129" s="9">
        <v>2012.0</v>
      </c>
      <c r="C129" s="10" t="s">
        <v>14</v>
      </c>
      <c r="D129" s="11"/>
      <c r="E129" s="10" t="s">
        <v>15</v>
      </c>
      <c r="F129" s="10" t="s">
        <v>31</v>
      </c>
      <c r="G129" s="11">
        <v>50.0</v>
      </c>
      <c r="H129" s="10" t="s">
        <v>17</v>
      </c>
      <c r="I129" s="10" t="s">
        <v>18</v>
      </c>
      <c r="J129" s="10" t="s">
        <v>19</v>
      </c>
      <c r="K129" s="12">
        <v>21669.0</v>
      </c>
      <c r="L129" s="11">
        <v>6.6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hidden="1" customHeight="1">
      <c r="A130" s="8" t="s">
        <v>13</v>
      </c>
      <c r="B130" s="9">
        <v>2012.0</v>
      </c>
      <c r="C130" s="10" t="s">
        <v>14</v>
      </c>
      <c r="D130" s="11"/>
      <c r="E130" s="10" t="s">
        <v>15</v>
      </c>
      <c r="F130" s="10" t="s">
        <v>31</v>
      </c>
      <c r="G130" s="11">
        <v>50.0</v>
      </c>
      <c r="H130" s="10" t="s">
        <v>17</v>
      </c>
      <c r="I130" s="10" t="s">
        <v>18</v>
      </c>
      <c r="J130" s="10" t="s">
        <v>23</v>
      </c>
      <c r="K130" s="12">
        <v>999391.0</v>
      </c>
      <c r="L130" s="11">
        <v>10.6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hidden="1" customHeight="1">
      <c r="A131" s="8" t="s">
        <v>13</v>
      </c>
      <c r="B131" s="9">
        <v>2007.0</v>
      </c>
      <c r="C131" s="10" t="s">
        <v>14</v>
      </c>
      <c r="D131" s="11"/>
      <c r="E131" s="10" t="s">
        <v>15</v>
      </c>
      <c r="F131" s="10" t="s">
        <v>16</v>
      </c>
      <c r="G131" s="11">
        <v>9.0</v>
      </c>
      <c r="H131" s="10" t="s">
        <v>17</v>
      </c>
      <c r="I131" s="10" t="s">
        <v>18</v>
      </c>
      <c r="J131" s="10" t="s">
        <v>19</v>
      </c>
      <c r="K131" s="10" t="s">
        <v>21</v>
      </c>
      <c r="L131" s="1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hidden="1" customHeight="1">
      <c r="A132" s="8" t="s">
        <v>13</v>
      </c>
      <c r="B132" s="9">
        <v>2007.0</v>
      </c>
      <c r="C132" s="10" t="s">
        <v>14</v>
      </c>
      <c r="D132" s="11"/>
      <c r="E132" s="10" t="s">
        <v>15</v>
      </c>
      <c r="F132" s="10" t="s">
        <v>16</v>
      </c>
      <c r="G132" s="11">
        <v>9.0</v>
      </c>
      <c r="H132" s="10" t="s">
        <v>17</v>
      </c>
      <c r="I132" s="10" t="s">
        <v>18</v>
      </c>
      <c r="J132" s="10" t="s">
        <v>19</v>
      </c>
      <c r="K132" s="10" t="s">
        <v>21</v>
      </c>
      <c r="L132" s="1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hidden="1" customHeight="1">
      <c r="A133" s="8" t="s">
        <v>13</v>
      </c>
      <c r="B133" s="9">
        <v>2007.0</v>
      </c>
      <c r="C133" s="10" t="s">
        <v>14</v>
      </c>
      <c r="D133" s="11"/>
      <c r="E133" s="10" t="s">
        <v>15</v>
      </c>
      <c r="F133" s="10" t="s">
        <v>16</v>
      </c>
      <c r="G133" s="11">
        <v>9.0</v>
      </c>
      <c r="H133" s="10" t="s">
        <v>17</v>
      </c>
      <c r="I133" s="10" t="s">
        <v>18</v>
      </c>
      <c r="J133" s="10" t="s">
        <v>19</v>
      </c>
      <c r="K133" s="12">
        <v>2696.0</v>
      </c>
      <c r="L133" s="1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hidden="1" customHeight="1">
      <c r="A134" s="8" t="s">
        <v>13</v>
      </c>
      <c r="B134" s="9">
        <v>2007.0</v>
      </c>
      <c r="C134" s="10" t="s">
        <v>14</v>
      </c>
      <c r="D134" s="11"/>
      <c r="E134" s="10" t="s">
        <v>15</v>
      </c>
      <c r="F134" s="10" t="s">
        <v>16</v>
      </c>
      <c r="G134" s="11">
        <v>9.0</v>
      </c>
      <c r="H134" s="10" t="s">
        <v>17</v>
      </c>
      <c r="I134" s="10" t="s">
        <v>18</v>
      </c>
      <c r="J134" s="10" t="s">
        <v>19</v>
      </c>
      <c r="K134" s="12">
        <v>1650.0</v>
      </c>
      <c r="L134" s="1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hidden="1" customHeight="1">
      <c r="A135" s="8" t="s">
        <v>13</v>
      </c>
      <c r="B135" s="9">
        <v>2007.0</v>
      </c>
      <c r="C135" s="10" t="s">
        <v>14</v>
      </c>
      <c r="D135" s="11"/>
      <c r="E135" s="10" t="s">
        <v>15</v>
      </c>
      <c r="F135" s="10" t="s">
        <v>16</v>
      </c>
      <c r="G135" s="11">
        <v>9.0</v>
      </c>
      <c r="H135" s="10" t="s">
        <v>17</v>
      </c>
      <c r="I135" s="10" t="s">
        <v>18</v>
      </c>
      <c r="J135" s="10" t="s">
        <v>19</v>
      </c>
      <c r="K135" s="12">
        <v>2515.0</v>
      </c>
      <c r="L135" s="1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hidden="1" customHeight="1">
      <c r="A136" s="8" t="s">
        <v>13</v>
      </c>
      <c r="B136" s="9">
        <v>2007.0</v>
      </c>
      <c r="C136" s="10" t="s">
        <v>14</v>
      </c>
      <c r="D136" s="11"/>
      <c r="E136" s="10" t="s">
        <v>15</v>
      </c>
      <c r="F136" s="10" t="s">
        <v>16</v>
      </c>
      <c r="G136" s="11">
        <v>9.0</v>
      </c>
      <c r="H136" s="10" t="s">
        <v>17</v>
      </c>
      <c r="I136" s="10" t="s">
        <v>18</v>
      </c>
      <c r="J136" s="10" t="s">
        <v>19</v>
      </c>
      <c r="K136" s="10" t="s">
        <v>21</v>
      </c>
      <c r="L136" s="1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hidden="1" customHeight="1">
      <c r="A137" s="8" t="s">
        <v>13</v>
      </c>
      <c r="B137" s="9">
        <v>2007.0</v>
      </c>
      <c r="C137" s="10" t="s">
        <v>14</v>
      </c>
      <c r="D137" s="11"/>
      <c r="E137" s="10" t="s">
        <v>15</v>
      </c>
      <c r="F137" s="10" t="s">
        <v>16</v>
      </c>
      <c r="G137" s="11">
        <v>9.0</v>
      </c>
      <c r="H137" s="10" t="s">
        <v>17</v>
      </c>
      <c r="I137" s="10" t="s">
        <v>18</v>
      </c>
      <c r="J137" s="10" t="s">
        <v>23</v>
      </c>
      <c r="K137" s="12">
        <v>11732.0</v>
      </c>
      <c r="L137" s="1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hidden="1" customHeight="1">
      <c r="A138" s="8" t="s">
        <v>13</v>
      </c>
      <c r="B138" s="9">
        <v>2007.0</v>
      </c>
      <c r="C138" s="10" t="s">
        <v>14</v>
      </c>
      <c r="D138" s="11"/>
      <c r="E138" s="10" t="s">
        <v>15</v>
      </c>
      <c r="F138" s="10" t="s">
        <v>24</v>
      </c>
      <c r="G138" s="11">
        <v>23.0</v>
      </c>
      <c r="H138" s="10" t="s">
        <v>17</v>
      </c>
      <c r="I138" s="10" t="s">
        <v>18</v>
      </c>
      <c r="J138" s="10" t="s">
        <v>19</v>
      </c>
      <c r="K138" s="12">
        <v>1288.0</v>
      </c>
      <c r="L138" s="1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hidden="1" customHeight="1">
      <c r="A139" s="8" t="s">
        <v>13</v>
      </c>
      <c r="B139" s="9">
        <v>2007.0</v>
      </c>
      <c r="C139" s="10" t="s">
        <v>14</v>
      </c>
      <c r="D139" s="11"/>
      <c r="E139" s="10" t="s">
        <v>15</v>
      </c>
      <c r="F139" s="10" t="s">
        <v>24</v>
      </c>
      <c r="G139" s="11">
        <v>23.0</v>
      </c>
      <c r="H139" s="10" t="s">
        <v>17</v>
      </c>
      <c r="I139" s="10" t="s">
        <v>18</v>
      </c>
      <c r="J139" s="10" t="s">
        <v>19</v>
      </c>
      <c r="K139" s="12">
        <v>4021.0</v>
      </c>
      <c r="L139" s="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hidden="1" customHeight="1">
      <c r="A140" s="8" t="s">
        <v>13</v>
      </c>
      <c r="B140" s="9">
        <v>2007.0</v>
      </c>
      <c r="C140" s="10" t="s">
        <v>14</v>
      </c>
      <c r="D140" s="11"/>
      <c r="E140" s="10" t="s">
        <v>15</v>
      </c>
      <c r="F140" s="10" t="s">
        <v>24</v>
      </c>
      <c r="G140" s="11">
        <v>23.0</v>
      </c>
      <c r="H140" s="10" t="s">
        <v>17</v>
      </c>
      <c r="I140" s="10" t="s">
        <v>18</v>
      </c>
      <c r="J140" s="10" t="s">
        <v>19</v>
      </c>
      <c r="K140" s="12">
        <v>214446.0</v>
      </c>
      <c r="L140" s="1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hidden="1" customHeight="1">
      <c r="A141" s="8" t="s">
        <v>13</v>
      </c>
      <c r="B141" s="9">
        <v>2007.0</v>
      </c>
      <c r="C141" s="10" t="s">
        <v>14</v>
      </c>
      <c r="D141" s="11"/>
      <c r="E141" s="10" t="s">
        <v>15</v>
      </c>
      <c r="F141" s="10" t="s">
        <v>24</v>
      </c>
      <c r="G141" s="11">
        <v>23.0</v>
      </c>
      <c r="H141" s="10" t="s">
        <v>17</v>
      </c>
      <c r="I141" s="10" t="s">
        <v>18</v>
      </c>
      <c r="J141" s="10" t="s">
        <v>19</v>
      </c>
      <c r="K141" s="12">
        <v>4157.0</v>
      </c>
      <c r="L141" s="1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hidden="1" customHeight="1">
      <c r="A142" s="8" t="s">
        <v>13</v>
      </c>
      <c r="B142" s="9">
        <v>2007.0</v>
      </c>
      <c r="C142" s="10" t="s">
        <v>14</v>
      </c>
      <c r="D142" s="11"/>
      <c r="E142" s="10" t="s">
        <v>15</v>
      </c>
      <c r="F142" s="10" t="s">
        <v>24</v>
      </c>
      <c r="G142" s="11">
        <v>23.0</v>
      </c>
      <c r="H142" s="10" t="s">
        <v>17</v>
      </c>
      <c r="I142" s="10" t="s">
        <v>18</v>
      </c>
      <c r="J142" s="10" t="s">
        <v>19</v>
      </c>
      <c r="K142" s="12">
        <v>6077.0</v>
      </c>
      <c r="L142" s="1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hidden="1" customHeight="1">
      <c r="A143" s="8" t="s">
        <v>13</v>
      </c>
      <c r="B143" s="9">
        <v>2007.0</v>
      </c>
      <c r="C143" s="10" t="s">
        <v>14</v>
      </c>
      <c r="D143" s="11"/>
      <c r="E143" s="10" t="s">
        <v>15</v>
      </c>
      <c r="F143" s="10" t="s">
        <v>24</v>
      </c>
      <c r="G143" s="11">
        <v>23.0</v>
      </c>
      <c r="H143" s="10" t="s">
        <v>17</v>
      </c>
      <c r="I143" s="10" t="s">
        <v>18</v>
      </c>
      <c r="J143" s="10" t="s">
        <v>19</v>
      </c>
      <c r="K143" s="12">
        <v>8511.0</v>
      </c>
      <c r="L143" s="1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hidden="1" customHeight="1">
      <c r="A144" s="8" t="s">
        <v>13</v>
      </c>
      <c r="B144" s="9">
        <v>2007.0</v>
      </c>
      <c r="C144" s="10" t="s">
        <v>14</v>
      </c>
      <c r="D144" s="11"/>
      <c r="E144" s="10" t="s">
        <v>15</v>
      </c>
      <c r="F144" s="10" t="s">
        <v>24</v>
      </c>
      <c r="G144" s="11">
        <v>23.0</v>
      </c>
      <c r="H144" s="10" t="s">
        <v>17</v>
      </c>
      <c r="I144" s="10" t="s">
        <v>18</v>
      </c>
      <c r="J144" s="10" t="s">
        <v>19</v>
      </c>
      <c r="K144" s="12">
        <v>11478.0</v>
      </c>
      <c r="L144" s="1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hidden="1" customHeight="1">
      <c r="A145" s="8" t="s">
        <v>13</v>
      </c>
      <c r="B145" s="9">
        <v>2007.0</v>
      </c>
      <c r="C145" s="10" t="s">
        <v>14</v>
      </c>
      <c r="D145" s="11"/>
      <c r="E145" s="10" t="s">
        <v>15</v>
      </c>
      <c r="F145" s="10" t="s">
        <v>24</v>
      </c>
      <c r="G145" s="11">
        <v>23.0</v>
      </c>
      <c r="H145" s="10" t="s">
        <v>17</v>
      </c>
      <c r="I145" s="10" t="s">
        <v>18</v>
      </c>
      <c r="J145" s="10" t="s">
        <v>19</v>
      </c>
      <c r="K145" s="12">
        <v>2469.0</v>
      </c>
      <c r="L145" s="1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hidden="1" customHeight="1">
      <c r="A146" s="8" t="s">
        <v>13</v>
      </c>
      <c r="B146" s="9">
        <v>2007.0</v>
      </c>
      <c r="C146" s="10" t="s">
        <v>14</v>
      </c>
      <c r="D146" s="11"/>
      <c r="E146" s="10" t="s">
        <v>15</v>
      </c>
      <c r="F146" s="10" t="s">
        <v>24</v>
      </c>
      <c r="G146" s="11">
        <v>23.0</v>
      </c>
      <c r="H146" s="10" t="s">
        <v>17</v>
      </c>
      <c r="I146" s="10" t="s">
        <v>18</v>
      </c>
      <c r="J146" s="10" t="s">
        <v>23</v>
      </c>
      <c r="K146" s="12">
        <v>252447.0</v>
      </c>
      <c r="L146" s="1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hidden="1" customHeight="1">
      <c r="A147" s="8" t="s">
        <v>13</v>
      </c>
      <c r="B147" s="9">
        <v>2007.0</v>
      </c>
      <c r="C147" s="10" t="s">
        <v>14</v>
      </c>
      <c r="D147" s="11"/>
      <c r="E147" s="10" t="s">
        <v>15</v>
      </c>
      <c r="F147" s="10" t="s">
        <v>25</v>
      </c>
      <c r="G147" s="11">
        <v>25.0</v>
      </c>
      <c r="H147" s="10" t="s">
        <v>17</v>
      </c>
      <c r="I147" s="10" t="s">
        <v>18</v>
      </c>
      <c r="J147" s="10" t="s">
        <v>19</v>
      </c>
      <c r="K147" s="11">
        <v>576.0</v>
      </c>
      <c r="L147" s="1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hidden="1" customHeight="1">
      <c r="A148" s="8" t="s">
        <v>13</v>
      </c>
      <c r="B148" s="9">
        <v>2007.0</v>
      </c>
      <c r="C148" s="10" t="s">
        <v>14</v>
      </c>
      <c r="D148" s="11"/>
      <c r="E148" s="10" t="s">
        <v>15</v>
      </c>
      <c r="F148" s="10" t="s">
        <v>25</v>
      </c>
      <c r="G148" s="11">
        <v>25.0</v>
      </c>
      <c r="H148" s="10" t="s">
        <v>17</v>
      </c>
      <c r="I148" s="10" t="s">
        <v>18</v>
      </c>
      <c r="J148" s="10" t="s">
        <v>19</v>
      </c>
      <c r="K148" s="12">
        <v>5365.0</v>
      </c>
      <c r="L148" s="1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hidden="1" customHeight="1">
      <c r="A149" s="8" t="s">
        <v>13</v>
      </c>
      <c r="B149" s="9">
        <v>2007.0</v>
      </c>
      <c r="C149" s="10" t="s">
        <v>14</v>
      </c>
      <c r="D149" s="11"/>
      <c r="E149" s="10" t="s">
        <v>15</v>
      </c>
      <c r="F149" s="10" t="s">
        <v>25</v>
      </c>
      <c r="G149" s="11">
        <v>25.0</v>
      </c>
      <c r="H149" s="10" t="s">
        <v>17</v>
      </c>
      <c r="I149" s="10" t="s">
        <v>18</v>
      </c>
      <c r="J149" s="10" t="s">
        <v>19</v>
      </c>
      <c r="K149" s="10" t="s">
        <v>21</v>
      </c>
      <c r="L149" s="1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hidden="1" customHeight="1">
      <c r="A150" s="8" t="s">
        <v>13</v>
      </c>
      <c r="B150" s="9">
        <v>2007.0</v>
      </c>
      <c r="C150" s="10" t="s">
        <v>14</v>
      </c>
      <c r="D150" s="11"/>
      <c r="E150" s="10" t="s">
        <v>15</v>
      </c>
      <c r="F150" s="10" t="s">
        <v>25</v>
      </c>
      <c r="G150" s="11">
        <v>25.0</v>
      </c>
      <c r="H150" s="10" t="s">
        <v>17</v>
      </c>
      <c r="I150" s="10" t="s">
        <v>18</v>
      </c>
      <c r="J150" s="10" t="s">
        <v>19</v>
      </c>
      <c r="K150" s="12">
        <v>3775.0</v>
      </c>
      <c r="L150" s="1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hidden="1" customHeight="1">
      <c r="A151" s="8" t="s">
        <v>13</v>
      </c>
      <c r="B151" s="9">
        <v>2007.0</v>
      </c>
      <c r="C151" s="10" t="s">
        <v>14</v>
      </c>
      <c r="D151" s="11"/>
      <c r="E151" s="10" t="s">
        <v>15</v>
      </c>
      <c r="F151" s="10" t="s">
        <v>25</v>
      </c>
      <c r="G151" s="11">
        <v>25.0</v>
      </c>
      <c r="H151" s="10" t="s">
        <v>17</v>
      </c>
      <c r="I151" s="10" t="s">
        <v>18</v>
      </c>
      <c r="J151" s="10" t="s">
        <v>19</v>
      </c>
      <c r="K151" s="10" t="s">
        <v>21</v>
      </c>
      <c r="L151" s="1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hidden="1" customHeight="1">
      <c r="A152" s="8" t="s">
        <v>13</v>
      </c>
      <c r="B152" s="9">
        <v>2007.0</v>
      </c>
      <c r="C152" s="10" t="s">
        <v>14</v>
      </c>
      <c r="D152" s="11"/>
      <c r="E152" s="10" t="s">
        <v>15</v>
      </c>
      <c r="F152" s="10" t="s">
        <v>25</v>
      </c>
      <c r="G152" s="11">
        <v>25.0</v>
      </c>
      <c r="H152" s="10" t="s">
        <v>17</v>
      </c>
      <c r="I152" s="10" t="s">
        <v>18</v>
      </c>
      <c r="J152" s="10" t="s">
        <v>19</v>
      </c>
      <c r="K152" s="12">
        <v>8630.0</v>
      </c>
      <c r="L152" s="1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hidden="1" customHeight="1">
      <c r="A153" s="8" t="s">
        <v>13</v>
      </c>
      <c r="B153" s="9">
        <v>2007.0</v>
      </c>
      <c r="C153" s="10" t="s">
        <v>14</v>
      </c>
      <c r="D153" s="11"/>
      <c r="E153" s="10" t="s">
        <v>15</v>
      </c>
      <c r="F153" s="10" t="s">
        <v>25</v>
      </c>
      <c r="G153" s="11">
        <v>25.0</v>
      </c>
      <c r="H153" s="10" t="s">
        <v>17</v>
      </c>
      <c r="I153" s="10" t="s">
        <v>18</v>
      </c>
      <c r="J153" s="10" t="s">
        <v>19</v>
      </c>
      <c r="K153" s="12">
        <v>9847.0</v>
      </c>
      <c r="L153" s="1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hidden="1" customHeight="1">
      <c r="A154" s="8" t="s">
        <v>13</v>
      </c>
      <c r="B154" s="9">
        <v>2007.0</v>
      </c>
      <c r="C154" s="10" t="s">
        <v>14</v>
      </c>
      <c r="D154" s="11"/>
      <c r="E154" s="10" t="s">
        <v>15</v>
      </c>
      <c r="F154" s="10" t="s">
        <v>25</v>
      </c>
      <c r="G154" s="11">
        <v>25.0</v>
      </c>
      <c r="H154" s="10" t="s">
        <v>17</v>
      </c>
      <c r="I154" s="10" t="s">
        <v>18</v>
      </c>
      <c r="J154" s="10" t="s">
        <v>19</v>
      </c>
      <c r="K154" s="12">
        <v>4150.0</v>
      </c>
      <c r="L154" s="1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hidden="1" customHeight="1">
      <c r="A155" s="8" t="s">
        <v>13</v>
      </c>
      <c r="B155" s="9">
        <v>2007.0</v>
      </c>
      <c r="C155" s="10" t="s">
        <v>14</v>
      </c>
      <c r="D155" s="11"/>
      <c r="E155" s="10" t="s">
        <v>15</v>
      </c>
      <c r="F155" s="10" t="s">
        <v>25</v>
      </c>
      <c r="G155" s="11">
        <v>25.0</v>
      </c>
      <c r="H155" s="10" t="s">
        <v>17</v>
      </c>
      <c r="I155" s="10" t="s">
        <v>18</v>
      </c>
      <c r="J155" s="10" t="s">
        <v>23</v>
      </c>
      <c r="K155" s="12">
        <v>41249.0</v>
      </c>
      <c r="L155" s="1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hidden="1" customHeight="1">
      <c r="A156" s="8" t="s">
        <v>13</v>
      </c>
      <c r="B156" s="9">
        <v>2007.0</v>
      </c>
      <c r="C156" s="10" t="s">
        <v>14</v>
      </c>
      <c r="D156" s="11"/>
      <c r="E156" s="10" t="s">
        <v>15</v>
      </c>
      <c r="F156" s="10" t="s">
        <v>26</v>
      </c>
      <c r="G156" s="11">
        <v>33.0</v>
      </c>
      <c r="H156" s="10" t="s">
        <v>17</v>
      </c>
      <c r="I156" s="10" t="s">
        <v>18</v>
      </c>
      <c r="J156" s="10" t="s">
        <v>19</v>
      </c>
      <c r="K156" s="11">
        <v>827.0</v>
      </c>
      <c r="L156" s="1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hidden="1" customHeight="1">
      <c r="A157" s="8" t="s">
        <v>13</v>
      </c>
      <c r="B157" s="9">
        <v>2007.0</v>
      </c>
      <c r="C157" s="10" t="s">
        <v>14</v>
      </c>
      <c r="D157" s="11"/>
      <c r="E157" s="10" t="s">
        <v>15</v>
      </c>
      <c r="F157" s="10" t="s">
        <v>26</v>
      </c>
      <c r="G157" s="11">
        <v>33.0</v>
      </c>
      <c r="H157" s="10" t="s">
        <v>17</v>
      </c>
      <c r="I157" s="10" t="s">
        <v>18</v>
      </c>
      <c r="J157" s="10" t="s">
        <v>19</v>
      </c>
      <c r="K157" s="12">
        <v>12524.0</v>
      </c>
      <c r="L157" s="1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hidden="1" customHeight="1">
      <c r="A158" s="8" t="s">
        <v>13</v>
      </c>
      <c r="B158" s="9">
        <v>2007.0</v>
      </c>
      <c r="C158" s="10" t="s">
        <v>14</v>
      </c>
      <c r="D158" s="11"/>
      <c r="E158" s="10" t="s">
        <v>15</v>
      </c>
      <c r="F158" s="10" t="s">
        <v>26</v>
      </c>
      <c r="G158" s="11">
        <v>33.0</v>
      </c>
      <c r="H158" s="10" t="s">
        <v>17</v>
      </c>
      <c r="I158" s="10" t="s">
        <v>18</v>
      </c>
      <c r="J158" s="10" t="s">
        <v>19</v>
      </c>
      <c r="K158" s="10" t="s">
        <v>21</v>
      </c>
      <c r="L158" s="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hidden="1" customHeight="1">
      <c r="A159" s="8" t="s">
        <v>13</v>
      </c>
      <c r="B159" s="9">
        <v>2007.0</v>
      </c>
      <c r="C159" s="10" t="s">
        <v>14</v>
      </c>
      <c r="D159" s="11"/>
      <c r="E159" s="10" t="s">
        <v>15</v>
      </c>
      <c r="F159" s="10" t="s">
        <v>26</v>
      </c>
      <c r="G159" s="11">
        <v>33.0</v>
      </c>
      <c r="H159" s="10" t="s">
        <v>17</v>
      </c>
      <c r="I159" s="10" t="s">
        <v>18</v>
      </c>
      <c r="J159" s="10" t="s">
        <v>19</v>
      </c>
      <c r="K159" s="12">
        <v>6580.0</v>
      </c>
      <c r="L159" s="1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hidden="1" customHeight="1">
      <c r="A160" s="8" t="s">
        <v>13</v>
      </c>
      <c r="B160" s="9">
        <v>2007.0</v>
      </c>
      <c r="C160" s="10" t="s">
        <v>14</v>
      </c>
      <c r="D160" s="11"/>
      <c r="E160" s="10" t="s">
        <v>15</v>
      </c>
      <c r="F160" s="10" t="s">
        <v>26</v>
      </c>
      <c r="G160" s="11">
        <v>33.0</v>
      </c>
      <c r="H160" s="10" t="s">
        <v>17</v>
      </c>
      <c r="I160" s="10" t="s">
        <v>18</v>
      </c>
      <c r="J160" s="10" t="s">
        <v>19</v>
      </c>
      <c r="K160" s="10" t="s">
        <v>21</v>
      </c>
      <c r="L160" s="1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hidden="1" customHeight="1">
      <c r="A161" s="8" t="s">
        <v>13</v>
      </c>
      <c r="B161" s="9">
        <v>2007.0</v>
      </c>
      <c r="C161" s="10" t="s">
        <v>14</v>
      </c>
      <c r="D161" s="11"/>
      <c r="E161" s="10" t="s">
        <v>15</v>
      </c>
      <c r="F161" s="10" t="s">
        <v>26</v>
      </c>
      <c r="G161" s="11">
        <v>33.0</v>
      </c>
      <c r="H161" s="10" t="s">
        <v>17</v>
      </c>
      <c r="I161" s="10" t="s">
        <v>18</v>
      </c>
      <c r="J161" s="10" t="s">
        <v>19</v>
      </c>
      <c r="K161" s="12">
        <v>9056.0</v>
      </c>
      <c r="L161" s="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hidden="1" customHeight="1">
      <c r="A162" s="8" t="s">
        <v>13</v>
      </c>
      <c r="B162" s="9">
        <v>2007.0</v>
      </c>
      <c r="C162" s="10" t="s">
        <v>14</v>
      </c>
      <c r="D162" s="11"/>
      <c r="E162" s="10" t="s">
        <v>15</v>
      </c>
      <c r="F162" s="10" t="s">
        <v>26</v>
      </c>
      <c r="G162" s="11">
        <v>33.0</v>
      </c>
      <c r="H162" s="10" t="s">
        <v>17</v>
      </c>
      <c r="I162" s="10" t="s">
        <v>18</v>
      </c>
      <c r="J162" s="10" t="s">
        <v>19</v>
      </c>
      <c r="K162" s="12">
        <v>20200.0</v>
      </c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hidden="1" customHeight="1">
      <c r="A163" s="8" t="s">
        <v>13</v>
      </c>
      <c r="B163" s="9">
        <v>2007.0</v>
      </c>
      <c r="C163" s="10" t="s">
        <v>14</v>
      </c>
      <c r="D163" s="11"/>
      <c r="E163" s="10" t="s">
        <v>15</v>
      </c>
      <c r="F163" s="10" t="s">
        <v>26</v>
      </c>
      <c r="G163" s="11">
        <v>33.0</v>
      </c>
      <c r="H163" s="10" t="s">
        <v>17</v>
      </c>
      <c r="I163" s="10" t="s">
        <v>18</v>
      </c>
      <c r="J163" s="10" t="s">
        <v>19</v>
      </c>
      <c r="K163" s="12">
        <v>8597.0</v>
      </c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hidden="1" customHeight="1">
      <c r="A164" s="8" t="s">
        <v>13</v>
      </c>
      <c r="B164" s="9">
        <v>2007.0</v>
      </c>
      <c r="C164" s="10" t="s">
        <v>14</v>
      </c>
      <c r="D164" s="11"/>
      <c r="E164" s="10" t="s">
        <v>15</v>
      </c>
      <c r="F164" s="10" t="s">
        <v>26</v>
      </c>
      <c r="G164" s="11">
        <v>33.0</v>
      </c>
      <c r="H164" s="10" t="s">
        <v>17</v>
      </c>
      <c r="I164" s="10" t="s">
        <v>18</v>
      </c>
      <c r="J164" s="10" t="s">
        <v>23</v>
      </c>
      <c r="K164" s="12">
        <v>71122.0</v>
      </c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hidden="1" customHeight="1">
      <c r="A165" s="8" t="s">
        <v>13</v>
      </c>
      <c r="B165" s="9">
        <v>2007.0</v>
      </c>
      <c r="C165" s="10" t="s">
        <v>14</v>
      </c>
      <c r="D165" s="11"/>
      <c r="E165" s="10" t="s">
        <v>15</v>
      </c>
      <c r="F165" s="10" t="s">
        <v>27</v>
      </c>
      <c r="G165" s="11">
        <v>34.0</v>
      </c>
      <c r="H165" s="10" t="s">
        <v>17</v>
      </c>
      <c r="I165" s="10" t="s">
        <v>18</v>
      </c>
      <c r="J165" s="10" t="s">
        <v>23</v>
      </c>
      <c r="K165" s="11">
        <v>522.0</v>
      </c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hidden="1" customHeight="1">
      <c r="A166" s="8" t="s">
        <v>13</v>
      </c>
      <c r="B166" s="9">
        <v>2007.0</v>
      </c>
      <c r="C166" s="10" t="s">
        <v>14</v>
      </c>
      <c r="D166" s="11"/>
      <c r="E166" s="10" t="s">
        <v>15</v>
      </c>
      <c r="F166" s="10" t="s">
        <v>28</v>
      </c>
      <c r="G166" s="11">
        <v>36.0</v>
      </c>
      <c r="H166" s="10" t="s">
        <v>17</v>
      </c>
      <c r="I166" s="10" t="s">
        <v>18</v>
      </c>
      <c r="J166" s="10" t="s">
        <v>19</v>
      </c>
      <c r="K166" s="12">
        <v>2271.0</v>
      </c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hidden="1" customHeight="1">
      <c r="A167" s="8" t="s">
        <v>13</v>
      </c>
      <c r="B167" s="9">
        <v>2007.0</v>
      </c>
      <c r="C167" s="10" t="s">
        <v>14</v>
      </c>
      <c r="D167" s="11"/>
      <c r="E167" s="10" t="s">
        <v>15</v>
      </c>
      <c r="F167" s="10" t="s">
        <v>28</v>
      </c>
      <c r="G167" s="11">
        <v>36.0</v>
      </c>
      <c r="H167" s="10" t="s">
        <v>17</v>
      </c>
      <c r="I167" s="10" t="s">
        <v>18</v>
      </c>
      <c r="J167" s="10" t="s">
        <v>19</v>
      </c>
      <c r="K167" s="12">
        <v>32161.0</v>
      </c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hidden="1" customHeight="1">
      <c r="A168" s="8" t="s">
        <v>13</v>
      </c>
      <c r="B168" s="9">
        <v>2007.0</v>
      </c>
      <c r="C168" s="10" t="s">
        <v>14</v>
      </c>
      <c r="D168" s="11"/>
      <c r="E168" s="10" t="s">
        <v>15</v>
      </c>
      <c r="F168" s="10" t="s">
        <v>28</v>
      </c>
      <c r="G168" s="11">
        <v>36.0</v>
      </c>
      <c r="H168" s="10" t="s">
        <v>17</v>
      </c>
      <c r="I168" s="10" t="s">
        <v>18</v>
      </c>
      <c r="J168" s="10" t="s">
        <v>19</v>
      </c>
      <c r="K168" s="12">
        <v>39798.0</v>
      </c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hidden="1" customHeight="1">
      <c r="A169" s="8" t="s">
        <v>13</v>
      </c>
      <c r="B169" s="9">
        <v>2007.0</v>
      </c>
      <c r="C169" s="10" t="s">
        <v>14</v>
      </c>
      <c r="D169" s="11"/>
      <c r="E169" s="10" t="s">
        <v>15</v>
      </c>
      <c r="F169" s="10" t="s">
        <v>28</v>
      </c>
      <c r="G169" s="11">
        <v>36.0</v>
      </c>
      <c r="H169" s="10" t="s">
        <v>17</v>
      </c>
      <c r="I169" s="10" t="s">
        <v>18</v>
      </c>
      <c r="J169" s="10" t="s">
        <v>19</v>
      </c>
      <c r="K169" s="12">
        <v>15752.0</v>
      </c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hidden="1" customHeight="1">
      <c r="A170" s="8" t="s">
        <v>13</v>
      </c>
      <c r="B170" s="9">
        <v>2007.0</v>
      </c>
      <c r="C170" s="10" t="s">
        <v>14</v>
      </c>
      <c r="D170" s="11"/>
      <c r="E170" s="10" t="s">
        <v>15</v>
      </c>
      <c r="F170" s="10" t="s">
        <v>28</v>
      </c>
      <c r="G170" s="11">
        <v>36.0</v>
      </c>
      <c r="H170" s="10" t="s">
        <v>17</v>
      </c>
      <c r="I170" s="10" t="s">
        <v>18</v>
      </c>
      <c r="J170" s="10" t="s">
        <v>19</v>
      </c>
      <c r="K170" s="12">
        <v>33637.0</v>
      </c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hidden="1" customHeight="1">
      <c r="A171" s="8" t="s">
        <v>13</v>
      </c>
      <c r="B171" s="9">
        <v>2007.0</v>
      </c>
      <c r="C171" s="10" t="s">
        <v>14</v>
      </c>
      <c r="D171" s="11"/>
      <c r="E171" s="10" t="s">
        <v>15</v>
      </c>
      <c r="F171" s="10" t="s">
        <v>28</v>
      </c>
      <c r="G171" s="11">
        <v>36.0</v>
      </c>
      <c r="H171" s="10" t="s">
        <v>17</v>
      </c>
      <c r="I171" s="10" t="s">
        <v>18</v>
      </c>
      <c r="J171" s="10" t="s">
        <v>19</v>
      </c>
      <c r="K171" s="12">
        <v>36673.0</v>
      </c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hidden="1" customHeight="1">
      <c r="A172" s="8" t="s">
        <v>13</v>
      </c>
      <c r="B172" s="9">
        <v>2007.0</v>
      </c>
      <c r="C172" s="10" t="s">
        <v>14</v>
      </c>
      <c r="D172" s="11"/>
      <c r="E172" s="10" t="s">
        <v>15</v>
      </c>
      <c r="F172" s="10" t="s">
        <v>28</v>
      </c>
      <c r="G172" s="11">
        <v>36.0</v>
      </c>
      <c r="H172" s="10" t="s">
        <v>17</v>
      </c>
      <c r="I172" s="10" t="s">
        <v>18</v>
      </c>
      <c r="J172" s="10" t="s">
        <v>19</v>
      </c>
      <c r="K172" s="12">
        <v>46397.0</v>
      </c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hidden="1" customHeight="1">
      <c r="A173" s="8" t="s">
        <v>13</v>
      </c>
      <c r="B173" s="9">
        <v>2007.0</v>
      </c>
      <c r="C173" s="10" t="s">
        <v>14</v>
      </c>
      <c r="D173" s="11"/>
      <c r="E173" s="10" t="s">
        <v>15</v>
      </c>
      <c r="F173" s="10" t="s">
        <v>28</v>
      </c>
      <c r="G173" s="11">
        <v>36.0</v>
      </c>
      <c r="H173" s="10" t="s">
        <v>17</v>
      </c>
      <c r="I173" s="10" t="s">
        <v>18</v>
      </c>
      <c r="J173" s="10" t="s">
        <v>19</v>
      </c>
      <c r="K173" s="12">
        <v>22797.0</v>
      </c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hidden="1" customHeight="1">
      <c r="A174" s="8" t="s">
        <v>13</v>
      </c>
      <c r="B174" s="9">
        <v>2007.0</v>
      </c>
      <c r="C174" s="10" t="s">
        <v>14</v>
      </c>
      <c r="D174" s="11"/>
      <c r="E174" s="10" t="s">
        <v>15</v>
      </c>
      <c r="F174" s="10" t="s">
        <v>28</v>
      </c>
      <c r="G174" s="11">
        <v>36.0</v>
      </c>
      <c r="H174" s="10" t="s">
        <v>17</v>
      </c>
      <c r="I174" s="10" t="s">
        <v>18</v>
      </c>
      <c r="J174" s="10" t="s">
        <v>23</v>
      </c>
      <c r="K174" s="12">
        <v>229486.0</v>
      </c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hidden="1" customHeight="1">
      <c r="A175" s="8" t="s">
        <v>13</v>
      </c>
      <c r="B175" s="9">
        <v>2007.0</v>
      </c>
      <c r="C175" s="10" t="s">
        <v>14</v>
      </c>
      <c r="D175" s="11"/>
      <c r="E175" s="10" t="s">
        <v>15</v>
      </c>
      <c r="F175" s="10" t="s">
        <v>29</v>
      </c>
      <c r="G175" s="11">
        <v>42.0</v>
      </c>
      <c r="H175" s="10" t="s">
        <v>17</v>
      </c>
      <c r="I175" s="10" t="s">
        <v>18</v>
      </c>
      <c r="J175" s="10" t="s">
        <v>19</v>
      </c>
      <c r="K175" s="11">
        <v>966.0</v>
      </c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hidden="1" customHeight="1">
      <c r="A176" s="8" t="s">
        <v>13</v>
      </c>
      <c r="B176" s="9">
        <v>2007.0</v>
      </c>
      <c r="C176" s="10" t="s">
        <v>14</v>
      </c>
      <c r="D176" s="11"/>
      <c r="E176" s="10" t="s">
        <v>15</v>
      </c>
      <c r="F176" s="10" t="s">
        <v>29</v>
      </c>
      <c r="G176" s="11">
        <v>42.0</v>
      </c>
      <c r="H176" s="10" t="s">
        <v>17</v>
      </c>
      <c r="I176" s="10" t="s">
        <v>18</v>
      </c>
      <c r="J176" s="10" t="s">
        <v>19</v>
      </c>
      <c r="K176" s="12">
        <v>13385.0</v>
      </c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hidden="1" customHeight="1">
      <c r="A177" s="8" t="s">
        <v>13</v>
      </c>
      <c r="B177" s="9">
        <v>2007.0</v>
      </c>
      <c r="C177" s="10" t="s">
        <v>14</v>
      </c>
      <c r="D177" s="11"/>
      <c r="E177" s="10" t="s">
        <v>15</v>
      </c>
      <c r="F177" s="10" t="s">
        <v>29</v>
      </c>
      <c r="G177" s="11">
        <v>42.0</v>
      </c>
      <c r="H177" s="10" t="s">
        <v>17</v>
      </c>
      <c r="I177" s="10" t="s">
        <v>18</v>
      </c>
      <c r="J177" s="10" t="s">
        <v>19</v>
      </c>
      <c r="K177" s="12">
        <v>12906.0</v>
      </c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hidden="1" customHeight="1">
      <c r="A178" s="8" t="s">
        <v>13</v>
      </c>
      <c r="B178" s="9">
        <v>2007.0</v>
      </c>
      <c r="C178" s="10" t="s">
        <v>14</v>
      </c>
      <c r="D178" s="11"/>
      <c r="E178" s="10" t="s">
        <v>15</v>
      </c>
      <c r="F178" s="10" t="s">
        <v>29</v>
      </c>
      <c r="G178" s="11">
        <v>42.0</v>
      </c>
      <c r="H178" s="10" t="s">
        <v>17</v>
      </c>
      <c r="I178" s="10" t="s">
        <v>18</v>
      </c>
      <c r="J178" s="10" t="s">
        <v>19</v>
      </c>
      <c r="K178" s="12">
        <v>4716.0</v>
      </c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hidden="1" customHeight="1">
      <c r="A179" s="8" t="s">
        <v>13</v>
      </c>
      <c r="B179" s="9">
        <v>2007.0</v>
      </c>
      <c r="C179" s="10" t="s">
        <v>14</v>
      </c>
      <c r="D179" s="11"/>
      <c r="E179" s="10" t="s">
        <v>15</v>
      </c>
      <c r="F179" s="10" t="s">
        <v>29</v>
      </c>
      <c r="G179" s="11">
        <v>42.0</v>
      </c>
      <c r="H179" s="10" t="s">
        <v>17</v>
      </c>
      <c r="I179" s="10" t="s">
        <v>18</v>
      </c>
      <c r="J179" s="10" t="s">
        <v>19</v>
      </c>
      <c r="K179" s="12">
        <v>7735.0</v>
      </c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hidden="1" customHeight="1">
      <c r="A180" s="8" t="s">
        <v>13</v>
      </c>
      <c r="B180" s="9">
        <v>2007.0</v>
      </c>
      <c r="C180" s="10" t="s">
        <v>14</v>
      </c>
      <c r="D180" s="11"/>
      <c r="E180" s="10" t="s">
        <v>15</v>
      </c>
      <c r="F180" s="10" t="s">
        <v>29</v>
      </c>
      <c r="G180" s="11">
        <v>42.0</v>
      </c>
      <c r="H180" s="10" t="s">
        <v>17</v>
      </c>
      <c r="I180" s="10" t="s">
        <v>18</v>
      </c>
      <c r="J180" s="10" t="s">
        <v>19</v>
      </c>
      <c r="K180" s="12">
        <v>9493.0</v>
      </c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hidden="1" customHeight="1">
      <c r="A181" s="8" t="s">
        <v>13</v>
      </c>
      <c r="B181" s="9">
        <v>2007.0</v>
      </c>
      <c r="C181" s="10" t="s">
        <v>14</v>
      </c>
      <c r="D181" s="11"/>
      <c r="E181" s="10" t="s">
        <v>15</v>
      </c>
      <c r="F181" s="10" t="s">
        <v>29</v>
      </c>
      <c r="G181" s="11">
        <v>42.0</v>
      </c>
      <c r="H181" s="10" t="s">
        <v>17</v>
      </c>
      <c r="I181" s="10" t="s">
        <v>18</v>
      </c>
      <c r="J181" s="10" t="s">
        <v>19</v>
      </c>
      <c r="K181" s="12">
        <v>6000.0</v>
      </c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hidden="1" customHeight="1">
      <c r="A182" s="8" t="s">
        <v>13</v>
      </c>
      <c r="B182" s="9">
        <v>2007.0</v>
      </c>
      <c r="C182" s="10" t="s">
        <v>14</v>
      </c>
      <c r="D182" s="11"/>
      <c r="E182" s="10" t="s">
        <v>15</v>
      </c>
      <c r="F182" s="10" t="s">
        <v>29</v>
      </c>
      <c r="G182" s="11">
        <v>42.0</v>
      </c>
      <c r="H182" s="10" t="s">
        <v>17</v>
      </c>
      <c r="I182" s="10" t="s">
        <v>18</v>
      </c>
      <c r="J182" s="10" t="s">
        <v>19</v>
      </c>
      <c r="K182" s="12">
        <v>5937.0</v>
      </c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hidden="1" customHeight="1">
      <c r="A183" s="8" t="s">
        <v>13</v>
      </c>
      <c r="B183" s="9">
        <v>2007.0</v>
      </c>
      <c r="C183" s="10" t="s">
        <v>14</v>
      </c>
      <c r="D183" s="11"/>
      <c r="E183" s="10" t="s">
        <v>15</v>
      </c>
      <c r="F183" s="10" t="s">
        <v>29</v>
      </c>
      <c r="G183" s="11">
        <v>42.0</v>
      </c>
      <c r="H183" s="10" t="s">
        <v>17</v>
      </c>
      <c r="I183" s="10" t="s">
        <v>18</v>
      </c>
      <c r="J183" s="10" t="s">
        <v>23</v>
      </c>
      <c r="K183" s="12">
        <v>61138.0</v>
      </c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hidden="1" customHeight="1">
      <c r="A184" s="8" t="s">
        <v>13</v>
      </c>
      <c r="B184" s="9">
        <v>2007.0</v>
      </c>
      <c r="C184" s="10" t="s">
        <v>14</v>
      </c>
      <c r="D184" s="11"/>
      <c r="E184" s="10" t="s">
        <v>15</v>
      </c>
      <c r="F184" s="10" t="s">
        <v>30</v>
      </c>
      <c r="G184" s="11">
        <v>44.0</v>
      </c>
      <c r="H184" s="10" t="s">
        <v>17</v>
      </c>
      <c r="I184" s="10" t="s">
        <v>18</v>
      </c>
      <c r="J184" s="10" t="s">
        <v>23</v>
      </c>
      <c r="K184" s="11">
        <v>441.0</v>
      </c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hidden="1" customHeight="1">
      <c r="A185" s="8" t="s">
        <v>13</v>
      </c>
      <c r="B185" s="9">
        <v>2007.0</v>
      </c>
      <c r="C185" s="10" t="s">
        <v>14</v>
      </c>
      <c r="D185" s="11"/>
      <c r="E185" s="10" t="s">
        <v>15</v>
      </c>
      <c r="F185" s="10" t="s">
        <v>31</v>
      </c>
      <c r="G185" s="11">
        <v>50.0</v>
      </c>
      <c r="H185" s="10" t="s">
        <v>17</v>
      </c>
      <c r="I185" s="10" t="s">
        <v>18</v>
      </c>
      <c r="J185" s="10" t="s">
        <v>19</v>
      </c>
      <c r="K185" s="11">
        <v>790.0</v>
      </c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hidden="1" customHeight="1">
      <c r="A186" s="8" t="s">
        <v>13</v>
      </c>
      <c r="B186" s="9">
        <v>2007.0</v>
      </c>
      <c r="C186" s="10" t="s">
        <v>14</v>
      </c>
      <c r="D186" s="11"/>
      <c r="E186" s="10" t="s">
        <v>15</v>
      </c>
      <c r="F186" s="10" t="s">
        <v>31</v>
      </c>
      <c r="G186" s="11">
        <v>50.0</v>
      </c>
      <c r="H186" s="10" t="s">
        <v>17</v>
      </c>
      <c r="I186" s="10" t="s">
        <v>18</v>
      </c>
      <c r="J186" s="10" t="s">
        <v>19</v>
      </c>
      <c r="K186" s="12">
        <v>71542.0</v>
      </c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hidden="1" customHeight="1">
      <c r="A187" s="8" t="s">
        <v>13</v>
      </c>
      <c r="B187" s="9">
        <v>2007.0</v>
      </c>
      <c r="C187" s="10" t="s">
        <v>14</v>
      </c>
      <c r="D187" s="11"/>
      <c r="E187" s="10" t="s">
        <v>15</v>
      </c>
      <c r="F187" s="10" t="s">
        <v>31</v>
      </c>
      <c r="G187" s="11">
        <v>50.0</v>
      </c>
      <c r="H187" s="10" t="s">
        <v>17</v>
      </c>
      <c r="I187" s="10" t="s">
        <v>18</v>
      </c>
      <c r="J187" s="10" t="s">
        <v>19</v>
      </c>
      <c r="K187" s="12">
        <v>242782.0</v>
      </c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hidden="1" customHeight="1">
      <c r="A188" s="8" t="s">
        <v>13</v>
      </c>
      <c r="B188" s="9">
        <v>2007.0</v>
      </c>
      <c r="C188" s="10" t="s">
        <v>14</v>
      </c>
      <c r="D188" s="11"/>
      <c r="E188" s="10" t="s">
        <v>15</v>
      </c>
      <c r="F188" s="10" t="s">
        <v>31</v>
      </c>
      <c r="G188" s="11">
        <v>50.0</v>
      </c>
      <c r="H188" s="10" t="s">
        <v>17</v>
      </c>
      <c r="I188" s="10" t="s">
        <v>18</v>
      </c>
      <c r="J188" s="10" t="s">
        <v>19</v>
      </c>
      <c r="K188" s="12">
        <v>12848.0</v>
      </c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hidden="1" customHeight="1">
      <c r="A189" s="8" t="s">
        <v>13</v>
      </c>
      <c r="B189" s="9">
        <v>2007.0</v>
      </c>
      <c r="C189" s="10" t="s">
        <v>14</v>
      </c>
      <c r="D189" s="11"/>
      <c r="E189" s="10" t="s">
        <v>15</v>
      </c>
      <c r="F189" s="10" t="s">
        <v>31</v>
      </c>
      <c r="G189" s="11">
        <v>50.0</v>
      </c>
      <c r="H189" s="10" t="s">
        <v>17</v>
      </c>
      <c r="I189" s="10" t="s">
        <v>18</v>
      </c>
      <c r="J189" s="10" t="s">
        <v>19</v>
      </c>
      <c r="K189" s="12">
        <v>64540.0</v>
      </c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hidden="1" customHeight="1">
      <c r="A190" s="8" t="s">
        <v>13</v>
      </c>
      <c r="B190" s="9">
        <v>2007.0</v>
      </c>
      <c r="C190" s="10" t="s">
        <v>14</v>
      </c>
      <c r="D190" s="11"/>
      <c r="E190" s="10" t="s">
        <v>15</v>
      </c>
      <c r="F190" s="10" t="s">
        <v>31</v>
      </c>
      <c r="G190" s="11">
        <v>50.0</v>
      </c>
      <c r="H190" s="10" t="s">
        <v>17</v>
      </c>
      <c r="I190" s="10" t="s">
        <v>18</v>
      </c>
      <c r="J190" s="10" t="s">
        <v>19</v>
      </c>
      <c r="K190" s="12">
        <v>95799.0</v>
      </c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hidden="1" customHeight="1">
      <c r="A191" s="8" t="s">
        <v>13</v>
      </c>
      <c r="B191" s="9">
        <v>2007.0</v>
      </c>
      <c r="C191" s="10" t="s">
        <v>14</v>
      </c>
      <c r="D191" s="11"/>
      <c r="E191" s="10" t="s">
        <v>15</v>
      </c>
      <c r="F191" s="10" t="s">
        <v>31</v>
      </c>
      <c r="G191" s="11">
        <v>50.0</v>
      </c>
      <c r="H191" s="10" t="s">
        <v>17</v>
      </c>
      <c r="I191" s="10" t="s">
        <v>18</v>
      </c>
      <c r="J191" s="10" t="s">
        <v>19</v>
      </c>
      <c r="K191" s="12">
        <v>129109.0</v>
      </c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hidden="1" customHeight="1">
      <c r="A192" s="8" t="s">
        <v>13</v>
      </c>
      <c r="B192" s="9">
        <v>2007.0</v>
      </c>
      <c r="C192" s="10" t="s">
        <v>14</v>
      </c>
      <c r="D192" s="11"/>
      <c r="E192" s="10" t="s">
        <v>15</v>
      </c>
      <c r="F192" s="10" t="s">
        <v>31</v>
      </c>
      <c r="G192" s="11">
        <v>50.0</v>
      </c>
      <c r="H192" s="10" t="s">
        <v>17</v>
      </c>
      <c r="I192" s="10" t="s">
        <v>18</v>
      </c>
      <c r="J192" s="10" t="s">
        <v>19</v>
      </c>
      <c r="K192" s="12">
        <v>27552.0</v>
      </c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hidden="1" customHeight="1">
      <c r="A193" s="8" t="s">
        <v>13</v>
      </c>
      <c r="B193" s="9">
        <v>2007.0</v>
      </c>
      <c r="C193" s="10" t="s">
        <v>14</v>
      </c>
      <c r="D193" s="11"/>
      <c r="E193" s="10" t="s">
        <v>15</v>
      </c>
      <c r="F193" s="10" t="s">
        <v>31</v>
      </c>
      <c r="G193" s="11">
        <v>50.0</v>
      </c>
      <c r="H193" s="10" t="s">
        <v>17</v>
      </c>
      <c r="I193" s="10" t="s">
        <v>18</v>
      </c>
      <c r="J193" s="10" t="s">
        <v>23</v>
      </c>
      <c r="K193" s="12">
        <v>644962.0</v>
      </c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hidden="1" customHeight="1">
      <c r="A194" s="8" t="s">
        <v>13</v>
      </c>
      <c r="B194" s="9">
        <v>2002.0</v>
      </c>
      <c r="C194" s="10" t="s">
        <v>14</v>
      </c>
      <c r="D194" s="11"/>
      <c r="E194" s="10" t="s">
        <v>15</v>
      </c>
      <c r="F194" s="10" t="s">
        <v>16</v>
      </c>
      <c r="G194" s="11">
        <v>9.0</v>
      </c>
      <c r="H194" s="10" t="s">
        <v>17</v>
      </c>
      <c r="I194" s="10" t="s">
        <v>18</v>
      </c>
      <c r="J194" s="10" t="s">
        <v>19</v>
      </c>
      <c r="K194" s="11">
        <v>640.0</v>
      </c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hidden="1" customHeight="1">
      <c r="A195" s="8" t="s">
        <v>13</v>
      </c>
      <c r="B195" s="9">
        <v>2002.0</v>
      </c>
      <c r="C195" s="10" t="s">
        <v>14</v>
      </c>
      <c r="D195" s="11"/>
      <c r="E195" s="10" t="s">
        <v>15</v>
      </c>
      <c r="F195" s="10" t="s">
        <v>16</v>
      </c>
      <c r="G195" s="11">
        <v>9.0</v>
      </c>
      <c r="H195" s="10" t="s">
        <v>17</v>
      </c>
      <c r="I195" s="10" t="s">
        <v>18</v>
      </c>
      <c r="J195" s="10" t="s">
        <v>19</v>
      </c>
      <c r="K195" s="10" t="s">
        <v>21</v>
      </c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hidden="1" customHeight="1">
      <c r="A196" s="8" t="s">
        <v>13</v>
      </c>
      <c r="B196" s="9">
        <v>2002.0</v>
      </c>
      <c r="C196" s="10" t="s">
        <v>14</v>
      </c>
      <c r="D196" s="11"/>
      <c r="E196" s="10" t="s">
        <v>15</v>
      </c>
      <c r="F196" s="10" t="s">
        <v>16</v>
      </c>
      <c r="G196" s="11">
        <v>9.0</v>
      </c>
      <c r="H196" s="10" t="s">
        <v>17</v>
      </c>
      <c r="I196" s="10" t="s">
        <v>18</v>
      </c>
      <c r="J196" s="10" t="s">
        <v>19</v>
      </c>
      <c r="K196" s="12">
        <v>3963.0</v>
      </c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hidden="1" customHeight="1">
      <c r="A197" s="8" t="s">
        <v>13</v>
      </c>
      <c r="B197" s="9">
        <v>2002.0</v>
      </c>
      <c r="C197" s="10" t="s">
        <v>14</v>
      </c>
      <c r="D197" s="11"/>
      <c r="E197" s="10" t="s">
        <v>15</v>
      </c>
      <c r="F197" s="10" t="s">
        <v>16</v>
      </c>
      <c r="G197" s="11">
        <v>9.0</v>
      </c>
      <c r="H197" s="10" t="s">
        <v>17</v>
      </c>
      <c r="I197" s="10" t="s">
        <v>18</v>
      </c>
      <c r="J197" s="10" t="s">
        <v>19</v>
      </c>
      <c r="K197" s="12">
        <v>2604.0</v>
      </c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hidden="1" customHeight="1">
      <c r="A198" s="8" t="s">
        <v>13</v>
      </c>
      <c r="B198" s="9">
        <v>2002.0</v>
      </c>
      <c r="C198" s="10" t="s">
        <v>14</v>
      </c>
      <c r="D198" s="11"/>
      <c r="E198" s="10" t="s">
        <v>15</v>
      </c>
      <c r="F198" s="10" t="s">
        <v>16</v>
      </c>
      <c r="G198" s="11">
        <v>9.0</v>
      </c>
      <c r="H198" s="10" t="s">
        <v>17</v>
      </c>
      <c r="I198" s="10" t="s">
        <v>18</v>
      </c>
      <c r="J198" s="10" t="s">
        <v>19</v>
      </c>
      <c r="K198" s="10" t="s">
        <v>21</v>
      </c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hidden="1" customHeight="1">
      <c r="A199" s="8" t="s">
        <v>13</v>
      </c>
      <c r="B199" s="9">
        <v>2002.0</v>
      </c>
      <c r="C199" s="10" t="s">
        <v>14</v>
      </c>
      <c r="D199" s="11"/>
      <c r="E199" s="10" t="s">
        <v>15</v>
      </c>
      <c r="F199" s="10" t="s">
        <v>16</v>
      </c>
      <c r="G199" s="11">
        <v>9.0</v>
      </c>
      <c r="H199" s="10" t="s">
        <v>17</v>
      </c>
      <c r="I199" s="10" t="s">
        <v>18</v>
      </c>
      <c r="J199" s="10" t="s">
        <v>19</v>
      </c>
      <c r="K199" s="10" t="s">
        <v>21</v>
      </c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hidden="1" customHeight="1">
      <c r="A200" s="8" t="s">
        <v>13</v>
      </c>
      <c r="B200" s="9">
        <v>2002.0</v>
      </c>
      <c r="C200" s="10" t="s">
        <v>14</v>
      </c>
      <c r="D200" s="11"/>
      <c r="E200" s="10" t="s">
        <v>15</v>
      </c>
      <c r="F200" s="10" t="s">
        <v>16</v>
      </c>
      <c r="G200" s="11">
        <v>9.0</v>
      </c>
      <c r="H200" s="10" t="s">
        <v>17</v>
      </c>
      <c r="I200" s="10" t="s">
        <v>18</v>
      </c>
      <c r="J200" s="10" t="s">
        <v>19</v>
      </c>
      <c r="K200" s="10" t="s">
        <v>21</v>
      </c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hidden="1" customHeight="1">
      <c r="A201" s="8" t="s">
        <v>13</v>
      </c>
      <c r="B201" s="9">
        <v>2002.0</v>
      </c>
      <c r="C201" s="10" t="s">
        <v>14</v>
      </c>
      <c r="D201" s="11"/>
      <c r="E201" s="10" t="s">
        <v>15</v>
      </c>
      <c r="F201" s="10" t="s">
        <v>16</v>
      </c>
      <c r="G201" s="11">
        <v>9.0</v>
      </c>
      <c r="H201" s="10" t="s">
        <v>17</v>
      </c>
      <c r="I201" s="10" t="s">
        <v>18</v>
      </c>
      <c r="J201" s="10" t="s">
        <v>23</v>
      </c>
      <c r="K201" s="12">
        <v>12747.0</v>
      </c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hidden="1" customHeight="1">
      <c r="A202" s="8" t="s">
        <v>13</v>
      </c>
      <c r="B202" s="9">
        <v>2002.0</v>
      </c>
      <c r="C202" s="10" t="s">
        <v>14</v>
      </c>
      <c r="D202" s="11"/>
      <c r="E202" s="10" t="s">
        <v>15</v>
      </c>
      <c r="F202" s="10" t="s">
        <v>24</v>
      </c>
      <c r="G202" s="11">
        <v>23.0</v>
      </c>
      <c r="H202" s="10" t="s">
        <v>17</v>
      </c>
      <c r="I202" s="10" t="s">
        <v>18</v>
      </c>
      <c r="J202" s="10" t="s">
        <v>19</v>
      </c>
      <c r="K202" s="12">
        <v>1573.0</v>
      </c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hidden="1" customHeight="1">
      <c r="A203" s="8" t="s">
        <v>13</v>
      </c>
      <c r="B203" s="9">
        <v>2002.0</v>
      </c>
      <c r="C203" s="10" t="s">
        <v>14</v>
      </c>
      <c r="D203" s="11"/>
      <c r="E203" s="10" t="s">
        <v>15</v>
      </c>
      <c r="F203" s="10" t="s">
        <v>24</v>
      </c>
      <c r="G203" s="11">
        <v>23.0</v>
      </c>
      <c r="H203" s="10" t="s">
        <v>17</v>
      </c>
      <c r="I203" s="10" t="s">
        <v>18</v>
      </c>
      <c r="J203" s="10" t="s">
        <v>19</v>
      </c>
      <c r="K203" s="12">
        <v>6870.0</v>
      </c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hidden="1" customHeight="1">
      <c r="A204" s="8" t="s">
        <v>13</v>
      </c>
      <c r="B204" s="9">
        <v>2002.0</v>
      </c>
      <c r="C204" s="10" t="s">
        <v>14</v>
      </c>
      <c r="D204" s="11"/>
      <c r="E204" s="10" t="s">
        <v>15</v>
      </c>
      <c r="F204" s="10" t="s">
        <v>24</v>
      </c>
      <c r="G204" s="11">
        <v>23.0</v>
      </c>
      <c r="H204" s="10" t="s">
        <v>17</v>
      </c>
      <c r="I204" s="10" t="s">
        <v>18</v>
      </c>
      <c r="J204" s="10" t="s">
        <v>19</v>
      </c>
      <c r="K204" s="12">
        <v>217777.0</v>
      </c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hidden="1" customHeight="1">
      <c r="A205" s="8" t="s">
        <v>13</v>
      </c>
      <c r="B205" s="9">
        <v>2002.0</v>
      </c>
      <c r="C205" s="10" t="s">
        <v>14</v>
      </c>
      <c r="D205" s="11"/>
      <c r="E205" s="10" t="s">
        <v>15</v>
      </c>
      <c r="F205" s="10" t="s">
        <v>24</v>
      </c>
      <c r="G205" s="11">
        <v>23.0</v>
      </c>
      <c r="H205" s="10" t="s">
        <v>17</v>
      </c>
      <c r="I205" s="10" t="s">
        <v>18</v>
      </c>
      <c r="J205" s="10" t="s">
        <v>19</v>
      </c>
      <c r="K205" s="12">
        <v>8528.0</v>
      </c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hidden="1" customHeight="1">
      <c r="A206" s="8" t="s">
        <v>13</v>
      </c>
      <c r="B206" s="9">
        <v>2002.0</v>
      </c>
      <c r="C206" s="10" t="s">
        <v>14</v>
      </c>
      <c r="D206" s="11"/>
      <c r="E206" s="10" t="s">
        <v>15</v>
      </c>
      <c r="F206" s="10" t="s">
        <v>24</v>
      </c>
      <c r="G206" s="11">
        <v>23.0</v>
      </c>
      <c r="H206" s="10" t="s">
        <v>17</v>
      </c>
      <c r="I206" s="10" t="s">
        <v>18</v>
      </c>
      <c r="J206" s="10" t="s">
        <v>19</v>
      </c>
      <c r="K206" s="12">
        <v>3755.0</v>
      </c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hidden="1" customHeight="1">
      <c r="A207" s="8" t="s">
        <v>13</v>
      </c>
      <c r="B207" s="9">
        <v>2002.0</v>
      </c>
      <c r="C207" s="10" t="s">
        <v>14</v>
      </c>
      <c r="D207" s="11"/>
      <c r="E207" s="10" t="s">
        <v>15</v>
      </c>
      <c r="F207" s="10" t="s">
        <v>24</v>
      </c>
      <c r="G207" s="11">
        <v>23.0</v>
      </c>
      <c r="H207" s="10" t="s">
        <v>17</v>
      </c>
      <c r="I207" s="10" t="s">
        <v>18</v>
      </c>
      <c r="J207" s="10" t="s">
        <v>19</v>
      </c>
      <c r="K207" s="12">
        <v>1722.0</v>
      </c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hidden="1" customHeight="1">
      <c r="A208" s="8" t="s">
        <v>13</v>
      </c>
      <c r="B208" s="9">
        <v>2002.0</v>
      </c>
      <c r="C208" s="10" t="s">
        <v>14</v>
      </c>
      <c r="D208" s="11"/>
      <c r="E208" s="10" t="s">
        <v>15</v>
      </c>
      <c r="F208" s="10" t="s">
        <v>24</v>
      </c>
      <c r="G208" s="11">
        <v>23.0</v>
      </c>
      <c r="H208" s="10" t="s">
        <v>17</v>
      </c>
      <c r="I208" s="10" t="s">
        <v>18</v>
      </c>
      <c r="J208" s="10" t="s">
        <v>19</v>
      </c>
      <c r="K208" s="12">
        <v>231083.0</v>
      </c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hidden="1" customHeight="1">
      <c r="A209" s="8" t="s">
        <v>13</v>
      </c>
      <c r="B209" s="9">
        <v>2002.0</v>
      </c>
      <c r="C209" s="10" t="s">
        <v>14</v>
      </c>
      <c r="D209" s="11"/>
      <c r="E209" s="10" t="s">
        <v>15</v>
      </c>
      <c r="F209" s="10" t="s">
        <v>24</v>
      </c>
      <c r="G209" s="11">
        <v>23.0</v>
      </c>
      <c r="H209" s="10" t="s">
        <v>17</v>
      </c>
      <c r="I209" s="10" t="s">
        <v>18</v>
      </c>
      <c r="J209" s="10" t="s">
        <v>19</v>
      </c>
      <c r="K209" s="12">
        <v>13306.0</v>
      </c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hidden="1" customHeight="1">
      <c r="A210" s="8" t="s">
        <v>13</v>
      </c>
      <c r="B210" s="9">
        <v>2002.0</v>
      </c>
      <c r="C210" s="10" t="s">
        <v>14</v>
      </c>
      <c r="D210" s="11"/>
      <c r="E210" s="10" t="s">
        <v>15</v>
      </c>
      <c r="F210" s="10" t="s">
        <v>24</v>
      </c>
      <c r="G210" s="11">
        <v>23.0</v>
      </c>
      <c r="H210" s="10" t="s">
        <v>17</v>
      </c>
      <c r="I210" s="10" t="s">
        <v>18</v>
      </c>
      <c r="J210" s="10" t="s">
        <v>19</v>
      </c>
      <c r="K210" s="12">
        <v>4784.0</v>
      </c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hidden="1" customHeight="1">
      <c r="A211" s="8" t="s">
        <v>13</v>
      </c>
      <c r="B211" s="9">
        <v>2002.0</v>
      </c>
      <c r="C211" s="10" t="s">
        <v>14</v>
      </c>
      <c r="D211" s="11"/>
      <c r="E211" s="10" t="s">
        <v>15</v>
      </c>
      <c r="F211" s="10" t="s">
        <v>24</v>
      </c>
      <c r="G211" s="11">
        <v>23.0</v>
      </c>
      <c r="H211" s="10" t="s">
        <v>17</v>
      </c>
      <c r="I211" s="10" t="s">
        <v>18</v>
      </c>
      <c r="J211" s="10" t="s">
        <v>23</v>
      </c>
      <c r="K211" s="12">
        <v>258315.0</v>
      </c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hidden="1" customHeight="1">
      <c r="A212" s="8" t="s">
        <v>13</v>
      </c>
      <c r="B212" s="9">
        <v>2002.0</v>
      </c>
      <c r="C212" s="10" t="s">
        <v>14</v>
      </c>
      <c r="D212" s="11"/>
      <c r="E212" s="10" t="s">
        <v>15</v>
      </c>
      <c r="F212" s="10" t="s">
        <v>25</v>
      </c>
      <c r="G212" s="11">
        <v>25.0</v>
      </c>
      <c r="H212" s="10" t="s">
        <v>17</v>
      </c>
      <c r="I212" s="10" t="s">
        <v>18</v>
      </c>
      <c r="J212" s="10" t="s">
        <v>19</v>
      </c>
      <c r="K212" s="10" t="s">
        <v>21</v>
      </c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hidden="1" customHeight="1">
      <c r="A213" s="8" t="s">
        <v>13</v>
      </c>
      <c r="B213" s="9">
        <v>2002.0</v>
      </c>
      <c r="C213" s="10" t="s">
        <v>14</v>
      </c>
      <c r="D213" s="11"/>
      <c r="E213" s="10" t="s">
        <v>15</v>
      </c>
      <c r="F213" s="10" t="s">
        <v>25</v>
      </c>
      <c r="G213" s="11">
        <v>25.0</v>
      </c>
      <c r="H213" s="10" t="s">
        <v>17</v>
      </c>
      <c r="I213" s="10" t="s">
        <v>18</v>
      </c>
      <c r="J213" s="10" t="s">
        <v>19</v>
      </c>
      <c r="K213" s="12">
        <v>9712.0</v>
      </c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hidden="1" customHeight="1">
      <c r="A214" s="8" t="s">
        <v>13</v>
      </c>
      <c r="B214" s="9">
        <v>2002.0</v>
      </c>
      <c r="C214" s="10" t="s">
        <v>14</v>
      </c>
      <c r="D214" s="11"/>
      <c r="E214" s="10" t="s">
        <v>15</v>
      </c>
      <c r="F214" s="10" t="s">
        <v>25</v>
      </c>
      <c r="G214" s="11">
        <v>25.0</v>
      </c>
      <c r="H214" s="10" t="s">
        <v>17</v>
      </c>
      <c r="I214" s="10" t="s">
        <v>18</v>
      </c>
      <c r="J214" s="10" t="s">
        <v>19</v>
      </c>
      <c r="K214" s="10" t="s">
        <v>21</v>
      </c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hidden="1" customHeight="1">
      <c r="A215" s="8" t="s">
        <v>13</v>
      </c>
      <c r="B215" s="9">
        <v>2002.0</v>
      </c>
      <c r="C215" s="10" t="s">
        <v>14</v>
      </c>
      <c r="D215" s="11"/>
      <c r="E215" s="10" t="s">
        <v>15</v>
      </c>
      <c r="F215" s="10" t="s">
        <v>25</v>
      </c>
      <c r="G215" s="11">
        <v>25.0</v>
      </c>
      <c r="H215" s="10" t="s">
        <v>17</v>
      </c>
      <c r="I215" s="10" t="s">
        <v>18</v>
      </c>
      <c r="J215" s="10" t="s">
        <v>19</v>
      </c>
      <c r="K215" s="12">
        <v>6437.0</v>
      </c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hidden="1" customHeight="1">
      <c r="A216" s="8" t="s">
        <v>13</v>
      </c>
      <c r="B216" s="9">
        <v>2002.0</v>
      </c>
      <c r="C216" s="10" t="s">
        <v>14</v>
      </c>
      <c r="D216" s="11"/>
      <c r="E216" s="10" t="s">
        <v>15</v>
      </c>
      <c r="F216" s="10" t="s">
        <v>25</v>
      </c>
      <c r="G216" s="11">
        <v>25.0</v>
      </c>
      <c r="H216" s="10" t="s">
        <v>17</v>
      </c>
      <c r="I216" s="10" t="s">
        <v>18</v>
      </c>
      <c r="J216" s="10" t="s">
        <v>19</v>
      </c>
      <c r="K216" s="12">
        <v>27933.0</v>
      </c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hidden="1" customHeight="1">
      <c r="A217" s="8" t="s">
        <v>13</v>
      </c>
      <c r="B217" s="9">
        <v>2002.0</v>
      </c>
      <c r="C217" s="10" t="s">
        <v>14</v>
      </c>
      <c r="D217" s="11"/>
      <c r="E217" s="10" t="s">
        <v>15</v>
      </c>
      <c r="F217" s="10" t="s">
        <v>25</v>
      </c>
      <c r="G217" s="11">
        <v>25.0</v>
      </c>
      <c r="H217" s="10" t="s">
        <v>17</v>
      </c>
      <c r="I217" s="10" t="s">
        <v>18</v>
      </c>
      <c r="J217" s="10" t="s">
        <v>19</v>
      </c>
      <c r="K217" s="10" t="s">
        <v>21</v>
      </c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hidden="1" customHeight="1">
      <c r="A218" s="8" t="s">
        <v>13</v>
      </c>
      <c r="B218" s="9">
        <v>2002.0</v>
      </c>
      <c r="C218" s="10" t="s">
        <v>14</v>
      </c>
      <c r="D218" s="11"/>
      <c r="E218" s="10" t="s">
        <v>15</v>
      </c>
      <c r="F218" s="10" t="s">
        <v>25</v>
      </c>
      <c r="G218" s="11">
        <v>25.0</v>
      </c>
      <c r="H218" s="10" t="s">
        <v>17</v>
      </c>
      <c r="I218" s="10" t="s">
        <v>18</v>
      </c>
      <c r="J218" s="10" t="s">
        <v>19</v>
      </c>
      <c r="K218" s="10" t="s">
        <v>21</v>
      </c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hidden="1" customHeight="1">
      <c r="A219" s="8" t="s">
        <v>13</v>
      </c>
      <c r="B219" s="9">
        <v>2002.0</v>
      </c>
      <c r="C219" s="10" t="s">
        <v>14</v>
      </c>
      <c r="D219" s="11"/>
      <c r="E219" s="10" t="s">
        <v>15</v>
      </c>
      <c r="F219" s="10" t="s">
        <v>25</v>
      </c>
      <c r="G219" s="11">
        <v>25.0</v>
      </c>
      <c r="H219" s="10" t="s">
        <v>17</v>
      </c>
      <c r="I219" s="10" t="s">
        <v>18</v>
      </c>
      <c r="J219" s="10" t="s">
        <v>19</v>
      </c>
      <c r="K219" s="10" t="s">
        <v>21</v>
      </c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hidden="1" customHeight="1">
      <c r="A220" s="8" t="s">
        <v>13</v>
      </c>
      <c r="B220" s="9">
        <v>2002.0</v>
      </c>
      <c r="C220" s="10" t="s">
        <v>14</v>
      </c>
      <c r="D220" s="11"/>
      <c r="E220" s="10" t="s">
        <v>15</v>
      </c>
      <c r="F220" s="10" t="s">
        <v>25</v>
      </c>
      <c r="G220" s="11">
        <v>25.0</v>
      </c>
      <c r="H220" s="10" t="s">
        <v>17</v>
      </c>
      <c r="I220" s="10" t="s">
        <v>18</v>
      </c>
      <c r="J220" s="10" t="s">
        <v>19</v>
      </c>
      <c r="K220" s="10" t="s">
        <v>21</v>
      </c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hidden="1" customHeight="1">
      <c r="A221" s="8" t="s">
        <v>13</v>
      </c>
      <c r="B221" s="9">
        <v>2002.0</v>
      </c>
      <c r="C221" s="10" t="s">
        <v>14</v>
      </c>
      <c r="D221" s="11"/>
      <c r="E221" s="10" t="s">
        <v>15</v>
      </c>
      <c r="F221" s="10" t="s">
        <v>25</v>
      </c>
      <c r="G221" s="11">
        <v>25.0</v>
      </c>
      <c r="H221" s="10" t="s">
        <v>17</v>
      </c>
      <c r="I221" s="10" t="s">
        <v>18</v>
      </c>
      <c r="J221" s="10" t="s">
        <v>23</v>
      </c>
      <c r="K221" s="12">
        <v>51589.0</v>
      </c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hidden="1" customHeight="1">
      <c r="A222" s="8" t="s">
        <v>13</v>
      </c>
      <c r="B222" s="9">
        <v>2002.0</v>
      </c>
      <c r="C222" s="10" t="s">
        <v>14</v>
      </c>
      <c r="D222" s="11"/>
      <c r="E222" s="10" t="s">
        <v>15</v>
      </c>
      <c r="F222" s="10" t="s">
        <v>26</v>
      </c>
      <c r="G222" s="11">
        <v>33.0</v>
      </c>
      <c r="H222" s="10" t="s">
        <v>17</v>
      </c>
      <c r="I222" s="10" t="s">
        <v>18</v>
      </c>
      <c r="J222" s="10" t="s">
        <v>19</v>
      </c>
      <c r="K222" s="11">
        <v>924.0</v>
      </c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hidden="1" customHeight="1">
      <c r="A223" s="8" t="s">
        <v>13</v>
      </c>
      <c r="B223" s="9">
        <v>2002.0</v>
      </c>
      <c r="C223" s="10" t="s">
        <v>14</v>
      </c>
      <c r="D223" s="11"/>
      <c r="E223" s="10" t="s">
        <v>15</v>
      </c>
      <c r="F223" s="10" t="s">
        <v>26</v>
      </c>
      <c r="G223" s="11">
        <v>33.0</v>
      </c>
      <c r="H223" s="10" t="s">
        <v>17</v>
      </c>
      <c r="I223" s="10" t="s">
        <v>18</v>
      </c>
      <c r="J223" s="10" t="s">
        <v>19</v>
      </c>
      <c r="K223" s="12">
        <v>16219.0</v>
      </c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hidden="1" customHeight="1">
      <c r="A224" s="8" t="s">
        <v>13</v>
      </c>
      <c r="B224" s="9">
        <v>2002.0</v>
      </c>
      <c r="C224" s="10" t="s">
        <v>14</v>
      </c>
      <c r="D224" s="11"/>
      <c r="E224" s="10" t="s">
        <v>15</v>
      </c>
      <c r="F224" s="10" t="s">
        <v>26</v>
      </c>
      <c r="G224" s="11">
        <v>33.0</v>
      </c>
      <c r="H224" s="10" t="s">
        <v>17</v>
      </c>
      <c r="I224" s="10" t="s">
        <v>18</v>
      </c>
      <c r="J224" s="10" t="s">
        <v>19</v>
      </c>
      <c r="K224" s="10" t="s">
        <v>21</v>
      </c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hidden="1" customHeight="1">
      <c r="A225" s="8" t="s">
        <v>13</v>
      </c>
      <c r="B225" s="9">
        <v>2002.0</v>
      </c>
      <c r="C225" s="10" t="s">
        <v>14</v>
      </c>
      <c r="D225" s="11"/>
      <c r="E225" s="10" t="s">
        <v>15</v>
      </c>
      <c r="F225" s="10" t="s">
        <v>26</v>
      </c>
      <c r="G225" s="11">
        <v>33.0</v>
      </c>
      <c r="H225" s="10" t="s">
        <v>17</v>
      </c>
      <c r="I225" s="10" t="s">
        <v>18</v>
      </c>
      <c r="J225" s="10" t="s">
        <v>19</v>
      </c>
      <c r="K225" s="12">
        <v>10933.0</v>
      </c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hidden="1" customHeight="1">
      <c r="A226" s="8" t="s">
        <v>13</v>
      </c>
      <c r="B226" s="9">
        <v>2002.0</v>
      </c>
      <c r="C226" s="10" t="s">
        <v>14</v>
      </c>
      <c r="D226" s="11"/>
      <c r="E226" s="10" t="s">
        <v>15</v>
      </c>
      <c r="F226" s="10" t="s">
        <v>26</v>
      </c>
      <c r="G226" s="11">
        <v>33.0</v>
      </c>
      <c r="H226" s="10" t="s">
        <v>17</v>
      </c>
      <c r="I226" s="10" t="s">
        <v>18</v>
      </c>
      <c r="J226" s="10" t="s">
        <v>19</v>
      </c>
      <c r="K226" s="12">
        <v>8587.0</v>
      </c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hidden="1" customHeight="1">
      <c r="A227" s="8" t="s">
        <v>13</v>
      </c>
      <c r="B227" s="9">
        <v>2002.0</v>
      </c>
      <c r="C227" s="10" t="s">
        <v>14</v>
      </c>
      <c r="D227" s="11"/>
      <c r="E227" s="10" t="s">
        <v>15</v>
      </c>
      <c r="F227" s="10" t="s">
        <v>26</v>
      </c>
      <c r="G227" s="11">
        <v>33.0</v>
      </c>
      <c r="H227" s="10" t="s">
        <v>17</v>
      </c>
      <c r="I227" s="10" t="s">
        <v>18</v>
      </c>
      <c r="J227" s="10" t="s">
        <v>19</v>
      </c>
      <c r="K227" s="12">
        <v>10798.0</v>
      </c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hidden="1" customHeight="1">
      <c r="A228" s="8" t="s">
        <v>13</v>
      </c>
      <c r="B228" s="9">
        <v>2002.0</v>
      </c>
      <c r="C228" s="10" t="s">
        <v>14</v>
      </c>
      <c r="D228" s="11"/>
      <c r="E228" s="10" t="s">
        <v>15</v>
      </c>
      <c r="F228" s="10" t="s">
        <v>26</v>
      </c>
      <c r="G228" s="11">
        <v>33.0</v>
      </c>
      <c r="H228" s="10" t="s">
        <v>17</v>
      </c>
      <c r="I228" s="10" t="s">
        <v>18</v>
      </c>
      <c r="J228" s="10" t="s">
        <v>19</v>
      </c>
      <c r="K228" s="12">
        <v>25717.0</v>
      </c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hidden="1" customHeight="1">
      <c r="A229" s="8" t="s">
        <v>13</v>
      </c>
      <c r="B229" s="9">
        <v>2002.0</v>
      </c>
      <c r="C229" s="10" t="s">
        <v>14</v>
      </c>
      <c r="D229" s="11"/>
      <c r="E229" s="10" t="s">
        <v>15</v>
      </c>
      <c r="F229" s="10" t="s">
        <v>26</v>
      </c>
      <c r="G229" s="11">
        <v>33.0</v>
      </c>
      <c r="H229" s="10" t="s">
        <v>17</v>
      </c>
      <c r="I229" s="10" t="s">
        <v>18</v>
      </c>
      <c r="J229" s="10" t="s">
        <v>19</v>
      </c>
      <c r="K229" s="10" t="s">
        <v>21</v>
      </c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hidden="1" customHeight="1">
      <c r="A230" s="8" t="s">
        <v>13</v>
      </c>
      <c r="B230" s="9">
        <v>2002.0</v>
      </c>
      <c r="C230" s="10" t="s">
        <v>14</v>
      </c>
      <c r="D230" s="11"/>
      <c r="E230" s="10" t="s">
        <v>15</v>
      </c>
      <c r="F230" s="10" t="s">
        <v>26</v>
      </c>
      <c r="G230" s="11">
        <v>33.0</v>
      </c>
      <c r="H230" s="10" t="s">
        <v>17</v>
      </c>
      <c r="I230" s="10" t="s">
        <v>18</v>
      </c>
      <c r="J230" s="10" t="s">
        <v>19</v>
      </c>
      <c r="K230" s="12">
        <v>10802.0</v>
      </c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hidden="1" customHeight="1">
      <c r="A231" s="8" t="s">
        <v>13</v>
      </c>
      <c r="B231" s="9">
        <v>2002.0</v>
      </c>
      <c r="C231" s="10" t="s">
        <v>14</v>
      </c>
      <c r="D231" s="11"/>
      <c r="E231" s="10" t="s">
        <v>15</v>
      </c>
      <c r="F231" s="10" t="s">
        <v>26</v>
      </c>
      <c r="G231" s="11">
        <v>33.0</v>
      </c>
      <c r="H231" s="10" t="s">
        <v>17</v>
      </c>
      <c r="I231" s="10" t="s">
        <v>18</v>
      </c>
      <c r="J231" s="10" t="s">
        <v>23</v>
      </c>
      <c r="K231" s="12">
        <v>83980.0</v>
      </c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hidden="1" customHeight="1">
      <c r="A232" s="8" t="s">
        <v>13</v>
      </c>
      <c r="B232" s="9">
        <v>2002.0</v>
      </c>
      <c r="C232" s="10" t="s">
        <v>14</v>
      </c>
      <c r="D232" s="11"/>
      <c r="E232" s="10" t="s">
        <v>15</v>
      </c>
      <c r="F232" s="10" t="s">
        <v>27</v>
      </c>
      <c r="G232" s="11">
        <v>34.0</v>
      </c>
      <c r="H232" s="10" t="s">
        <v>17</v>
      </c>
      <c r="I232" s="10" t="s">
        <v>18</v>
      </c>
      <c r="J232" s="10" t="s">
        <v>23</v>
      </c>
      <c r="K232" s="11">
        <v>416.0</v>
      </c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hidden="1" customHeight="1">
      <c r="A233" s="8" t="s">
        <v>13</v>
      </c>
      <c r="B233" s="9">
        <v>2002.0</v>
      </c>
      <c r="C233" s="10" t="s">
        <v>14</v>
      </c>
      <c r="D233" s="11"/>
      <c r="E233" s="10" t="s">
        <v>15</v>
      </c>
      <c r="F233" s="10" t="s">
        <v>28</v>
      </c>
      <c r="G233" s="11">
        <v>36.0</v>
      </c>
      <c r="H233" s="10" t="s">
        <v>17</v>
      </c>
      <c r="I233" s="10" t="s">
        <v>18</v>
      </c>
      <c r="J233" s="10" t="s">
        <v>19</v>
      </c>
      <c r="K233" s="12">
        <v>2023.0</v>
      </c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hidden="1" customHeight="1">
      <c r="A234" s="8" t="s">
        <v>13</v>
      </c>
      <c r="B234" s="9">
        <v>2002.0</v>
      </c>
      <c r="C234" s="10" t="s">
        <v>14</v>
      </c>
      <c r="D234" s="11"/>
      <c r="E234" s="10" t="s">
        <v>15</v>
      </c>
      <c r="F234" s="10" t="s">
        <v>28</v>
      </c>
      <c r="G234" s="11">
        <v>36.0</v>
      </c>
      <c r="H234" s="10" t="s">
        <v>17</v>
      </c>
      <c r="I234" s="10" t="s">
        <v>18</v>
      </c>
      <c r="J234" s="10" t="s">
        <v>19</v>
      </c>
      <c r="K234" s="12">
        <v>52325.0</v>
      </c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hidden="1" customHeight="1">
      <c r="A235" s="8" t="s">
        <v>13</v>
      </c>
      <c r="B235" s="9">
        <v>2002.0</v>
      </c>
      <c r="C235" s="10" t="s">
        <v>14</v>
      </c>
      <c r="D235" s="11"/>
      <c r="E235" s="10" t="s">
        <v>15</v>
      </c>
      <c r="F235" s="10" t="s">
        <v>28</v>
      </c>
      <c r="G235" s="11">
        <v>36.0</v>
      </c>
      <c r="H235" s="10" t="s">
        <v>17</v>
      </c>
      <c r="I235" s="10" t="s">
        <v>18</v>
      </c>
      <c r="J235" s="10" t="s">
        <v>19</v>
      </c>
      <c r="K235" s="12">
        <v>46953.0</v>
      </c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hidden="1" customHeight="1">
      <c r="A236" s="8" t="s">
        <v>13</v>
      </c>
      <c r="B236" s="9">
        <v>2002.0</v>
      </c>
      <c r="C236" s="10" t="s">
        <v>14</v>
      </c>
      <c r="D236" s="11"/>
      <c r="E236" s="10" t="s">
        <v>15</v>
      </c>
      <c r="F236" s="10" t="s">
        <v>28</v>
      </c>
      <c r="G236" s="11">
        <v>36.0</v>
      </c>
      <c r="H236" s="10" t="s">
        <v>17</v>
      </c>
      <c r="I236" s="10" t="s">
        <v>18</v>
      </c>
      <c r="J236" s="10" t="s">
        <v>19</v>
      </c>
      <c r="K236" s="12">
        <v>26074.0</v>
      </c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hidden="1" customHeight="1">
      <c r="A237" s="8" t="s">
        <v>13</v>
      </c>
      <c r="B237" s="9">
        <v>2002.0</v>
      </c>
      <c r="C237" s="10" t="s">
        <v>14</v>
      </c>
      <c r="D237" s="11"/>
      <c r="E237" s="10" t="s">
        <v>15</v>
      </c>
      <c r="F237" s="10" t="s">
        <v>28</v>
      </c>
      <c r="G237" s="11">
        <v>36.0</v>
      </c>
      <c r="H237" s="10" t="s">
        <v>17</v>
      </c>
      <c r="I237" s="10" t="s">
        <v>18</v>
      </c>
      <c r="J237" s="10" t="s">
        <v>19</v>
      </c>
      <c r="K237" s="12">
        <v>41105.0</v>
      </c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hidden="1" customHeight="1">
      <c r="A238" s="8" t="s">
        <v>13</v>
      </c>
      <c r="B238" s="9">
        <v>2002.0</v>
      </c>
      <c r="C238" s="10" t="s">
        <v>14</v>
      </c>
      <c r="D238" s="11"/>
      <c r="E238" s="10" t="s">
        <v>15</v>
      </c>
      <c r="F238" s="10" t="s">
        <v>28</v>
      </c>
      <c r="G238" s="11">
        <v>36.0</v>
      </c>
      <c r="H238" s="10" t="s">
        <v>17</v>
      </c>
      <c r="I238" s="10" t="s">
        <v>18</v>
      </c>
      <c r="J238" s="10" t="s">
        <v>19</v>
      </c>
      <c r="K238" s="12">
        <v>49455.0</v>
      </c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hidden="1" customHeight="1">
      <c r="A239" s="8" t="s">
        <v>13</v>
      </c>
      <c r="B239" s="9">
        <v>2002.0</v>
      </c>
      <c r="C239" s="10" t="s">
        <v>14</v>
      </c>
      <c r="D239" s="11"/>
      <c r="E239" s="10" t="s">
        <v>15</v>
      </c>
      <c r="F239" s="10" t="s">
        <v>28</v>
      </c>
      <c r="G239" s="11">
        <v>36.0</v>
      </c>
      <c r="H239" s="10" t="s">
        <v>17</v>
      </c>
      <c r="I239" s="10" t="s">
        <v>18</v>
      </c>
      <c r="J239" s="10" t="s">
        <v>19</v>
      </c>
      <c r="K239" s="12">
        <v>105672.0</v>
      </c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hidden="1" customHeight="1">
      <c r="A240" s="8" t="s">
        <v>13</v>
      </c>
      <c r="B240" s="9">
        <v>2002.0</v>
      </c>
      <c r="C240" s="10" t="s">
        <v>14</v>
      </c>
      <c r="D240" s="11"/>
      <c r="E240" s="10" t="s">
        <v>15</v>
      </c>
      <c r="F240" s="10" t="s">
        <v>28</v>
      </c>
      <c r="G240" s="11">
        <v>36.0</v>
      </c>
      <c r="H240" s="10" t="s">
        <v>17</v>
      </c>
      <c r="I240" s="10" t="s">
        <v>18</v>
      </c>
      <c r="J240" s="10" t="s">
        <v>19</v>
      </c>
      <c r="K240" s="12">
        <v>58719.0</v>
      </c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hidden="1" customHeight="1">
      <c r="A241" s="8" t="s">
        <v>13</v>
      </c>
      <c r="B241" s="9">
        <v>2002.0</v>
      </c>
      <c r="C241" s="10" t="s">
        <v>14</v>
      </c>
      <c r="D241" s="11"/>
      <c r="E241" s="10" t="s">
        <v>15</v>
      </c>
      <c r="F241" s="10" t="s">
        <v>28</v>
      </c>
      <c r="G241" s="11">
        <v>36.0</v>
      </c>
      <c r="H241" s="10" t="s">
        <v>17</v>
      </c>
      <c r="I241" s="10" t="s">
        <v>18</v>
      </c>
      <c r="J241" s="10" t="s">
        <v>19</v>
      </c>
      <c r="K241" s="12">
        <v>32038.0</v>
      </c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hidden="1" customHeight="1">
      <c r="A242" s="8" t="s">
        <v>13</v>
      </c>
      <c r="B242" s="9">
        <v>2002.0</v>
      </c>
      <c r="C242" s="10" t="s">
        <v>14</v>
      </c>
      <c r="D242" s="11"/>
      <c r="E242" s="10" t="s">
        <v>15</v>
      </c>
      <c r="F242" s="10" t="s">
        <v>28</v>
      </c>
      <c r="G242" s="11">
        <v>36.0</v>
      </c>
      <c r="H242" s="10" t="s">
        <v>17</v>
      </c>
      <c r="I242" s="10" t="s">
        <v>18</v>
      </c>
      <c r="J242" s="10" t="s">
        <v>23</v>
      </c>
      <c r="K242" s="12">
        <v>308692.0</v>
      </c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hidden="1" customHeight="1">
      <c r="A243" s="8" t="s">
        <v>13</v>
      </c>
      <c r="B243" s="9">
        <v>2002.0</v>
      </c>
      <c r="C243" s="10" t="s">
        <v>14</v>
      </c>
      <c r="D243" s="11"/>
      <c r="E243" s="10" t="s">
        <v>15</v>
      </c>
      <c r="F243" s="10" t="s">
        <v>29</v>
      </c>
      <c r="G243" s="11">
        <v>42.0</v>
      </c>
      <c r="H243" s="10" t="s">
        <v>17</v>
      </c>
      <c r="I243" s="10" t="s">
        <v>18</v>
      </c>
      <c r="J243" s="10" t="s">
        <v>19</v>
      </c>
      <c r="K243" s="11">
        <v>949.0</v>
      </c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hidden="1" customHeight="1">
      <c r="A244" s="8" t="s">
        <v>13</v>
      </c>
      <c r="B244" s="9">
        <v>2002.0</v>
      </c>
      <c r="C244" s="10" t="s">
        <v>14</v>
      </c>
      <c r="D244" s="11"/>
      <c r="E244" s="10" t="s">
        <v>15</v>
      </c>
      <c r="F244" s="10" t="s">
        <v>29</v>
      </c>
      <c r="G244" s="11">
        <v>42.0</v>
      </c>
      <c r="H244" s="10" t="s">
        <v>17</v>
      </c>
      <c r="I244" s="10" t="s">
        <v>18</v>
      </c>
      <c r="J244" s="10" t="s">
        <v>19</v>
      </c>
      <c r="K244" s="12">
        <v>14338.0</v>
      </c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hidden="1" customHeight="1">
      <c r="A245" s="8" t="s">
        <v>13</v>
      </c>
      <c r="B245" s="9">
        <v>2002.0</v>
      </c>
      <c r="C245" s="10" t="s">
        <v>14</v>
      </c>
      <c r="D245" s="11"/>
      <c r="E245" s="10" t="s">
        <v>15</v>
      </c>
      <c r="F245" s="10" t="s">
        <v>29</v>
      </c>
      <c r="G245" s="11">
        <v>42.0</v>
      </c>
      <c r="H245" s="10" t="s">
        <v>17</v>
      </c>
      <c r="I245" s="10" t="s">
        <v>18</v>
      </c>
      <c r="J245" s="10" t="s">
        <v>19</v>
      </c>
      <c r="K245" s="10" t="s">
        <v>21</v>
      </c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hidden="1" customHeight="1">
      <c r="A246" s="8" t="s">
        <v>13</v>
      </c>
      <c r="B246" s="9">
        <v>2002.0</v>
      </c>
      <c r="C246" s="10" t="s">
        <v>14</v>
      </c>
      <c r="D246" s="11"/>
      <c r="E246" s="10" t="s">
        <v>15</v>
      </c>
      <c r="F246" s="10" t="s">
        <v>29</v>
      </c>
      <c r="G246" s="11">
        <v>42.0</v>
      </c>
      <c r="H246" s="10" t="s">
        <v>17</v>
      </c>
      <c r="I246" s="10" t="s">
        <v>18</v>
      </c>
      <c r="J246" s="10" t="s">
        <v>19</v>
      </c>
      <c r="K246" s="12">
        <v>5447.0</v>
      </c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hidden="1" customHeight="1">
      <c r="A247" s="8" t="s">
        <v>13</v>
      </c>
      <c r="B247" s="9">
        <v>2002.0</v>
      </c>
      <c r="C247" s="10" t="s">
        <v>14</v>
      </c>
      <c r="D247" s="11"/>
      <c r="E247" s="10" t="s">
        <v>15</v>
      </c>
      <c r="F247" s="10" t="s">
        <v>29</v>
      </c>
      <c r="G247" s="11">
        <v>42.0</v>
      </c>
      <c r="H247" s="10" t="s">
        <v>17</v>
      </c>
      <c r="I247" s="10" t="s">
        <v>18</v>
      </c>
      <c r="J247" s="10" t="s">
        <v>19</v>
      </c>
      <c r="K247" s="12">
        <v>9411.0</v>
      </c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hidden="1" customHeight="1">
      <c r="A248" s="8" t="s">
        <v>13</v>
      </c>
      <c r="B248" s="9">
        <v>2002.0</v>
      </c>
      <c r="C248" s="10" t="s">
        <v>14</v>
      </c>
      <c r="D248" s="11"/>
      <c r="E248" s="10" t="s">
        <v>15</v>
      </c>
      <c r="F248" s="10" t="s">
        <v>29</v>
      </c>
      <c r="G248" s="11">
        <v>42.0</v>
      </c>
      <c r="H248" s="10" t="s">
        <v>17</v>
      </c>
      <c r="I248" s="10" t="s">
        <v>18</v>
      </c>
      <c r="J248" s="10" t="s">
        <v>19</v>
      </c>
      <c r="K248" s="12">
        <v>10388.0</v>
      </c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hidden="1" customHeight="1">
      <c r="A249" s="8" t="s">
        <v>13</v>
      </c>
      <c r="B249" s="9">
        <v>2002.0</v>
      </c>
      <c r="C249" s="10" t="s">
        <v>14</v>
      </c>
      <c r="D249" s="11"/>
      <c r="E249" s="10" t="s">
        <v>15</v>
      </c>
      <c r="F249" s="10" t="s">
        <v>29</v>
      </c>
      <c r="G249" s="11">
        <v>42.0</v>
      </c>
      <c r="H249" s="10" t="s">
        <v>17</v>
      </c>
      <c r="I249" s="10" t="s">
        <v>18</v>
      </c>
      <c r="J249" s="10" t="s">
        <v>19</v>
      </c>
      <c r="K249" s="12">
        <v>12790.0</v>
      </c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hidden="1" customHeight="1">
      <c r="A250" s="8" t="s">
        <v>13</v>
      </c>
      <c r="B250" s="9">
        <v>2002.0</v>
      </c>
      <c r="C250" s="10" t="s">
        <v>14</v>
      </c>
      <c r="D250" s="11"/>
      <c r="E250" s="10" t="s">
        <v>15</v>
      </c>
      <c r="F250" s="10" t="s">
        <v>29</v>
      </c>
      <c r="G250" s="11">
        <v>42.0</v>
      </c>
      <c r="H250" s="10" t="s">
        <v>17</v>
      </c>
      <c r="I250" s="10" t="s">
        <v>18</v>
      </c>
      <c r="J250" s="10" t="s">
        <v>19</v>
      </c>
      <c r="K250" s="10" t="s">
        <v>21</v>
      </c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hidden="1" customHeight="1">
      <c r="A251" s="8" t="s">
        <v>13</v>
      </c>
      <c r="B251" s="9">
        <v>2002.0</v>
      </c>
      <c r="C251" s="10" t="s">
        <v>14</v>
      </c>
      <c r="D251" s="11"/>
      <c r="E251" s="10" t="s">
        <v>15</v>
      </c>
      <c r="F251" s="10" t="s">
        <v>29</v>
      </c>
      <c r="G251" s="11">
        <v>42.0</v>
      </c>
      <c r="H251" s="10" t="s">
        <v>17</v>
      </c>
      <c r="I251" s="10" t="s">
        <v>18</v>
      </c>
      <c r="J251" s="10" t="s">
        <v>19</v>
      </c>
      <c r="K251" s="12">
        <v>9864.0</v>
      </c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hidden="1" customHeight="1">
      <c r="A252" s="8" t="s">
        <v>13</v>
      </c>
      <c r="B252" s="9">
        <v>2002.0</v>
      </c>
      <c r="C252" s="10" t="s">
        <v>14</v>
      </c>
      <c r="D252" s="11"/>
      <c r="E252" s="10" t="s">
        <v>15</v>
      </c>
      <c r="F252" s="10" t="s">
        <v>29</v>
      </c>
      <c r="G252" s="11">
        <v>42.0</v>
      </c>
      <c r="H252" s="10" t="s">
        <v>17</v>
      </c>
      <c r="I252" s="10" t="s">
        <v>18</v>
      </c>
      <c r="J252" s="10" t="s">
        <v>23</v>
      </c>
      <c r="K252" s="12">
        <v>63187.0</v>
      </c>
      <c r="L252" s="1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hidden="1" customHeight="1">
      <c r="A253" s="8" t="s">
        <v>13</v>
      </c>
      <c r="B253" s="9">
        <v>2002.0</v>
      </c>
      <c r="C253" s="10" t="s">
        <v>14</v>
      </c>
      <c r="D253" s="11"/>
      <c r="E253" s="10" t="s">
        <v>15</v>
      </c>
      <c r="F253" s="10" t="s">
        <v>30</v>
      </c>
      <c r="G253" s="11">
        <v>44.0</v>
      </c>
      <c r="H253" s="10" t="s">
        <v>17</v>
      </c>
      <c r="I253" s="10" t="s">
        <v>18</v>
      </c>
      <c r="J253" s="10" t="s">
        <v>23</v>
      </c>
      <c r="K253" s="11">
        <v>306.0</v>
      </c>
      <c r="L253" s="1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hidden="1" customHeight="1">
      <c r="A254" s="8" t="s">
        <v>13</v>
      </c>
      <c r="B254" s="9">
        <v>2002.0</v>
      </c>
      <c r="C254" s="10" t="s">
        <v>14</v>
      </c>
      <c r="D254" s="11"/>
      <c r="E254" s="10" t="s">
        <v>15</v>
      </c>
      <c r="F254" s="10" t="s">
        <v>31</v>
      </c>
      <c r="G254" s="11">
        <v>50.0</v>
      </c>
      <c r="H254" s="10" t="s">
        <v>17</v>
      </c>
      <c r="I254" s="10" t="s">
        <v>18</v>
      </c>
      <c r="J254" s="10" t="s">
        <v>19</v>
      </c>
      <c r="K254" s="12">
        <v>1059.0</v>
      </c>
      <c r="L254" s="1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hidden="1" customHeight="1">
      <c r="A255" s="8" t="s">
        <v>13</v>
      </c>
      <c r="B255" s="9">
        <v>2002.0</v>
      </c>
      <c r="C255" s="10" t="s">
        <v>14</v>
      </c>
      <c r="D255" s="11"/>
      <c r="E255" s="10" t="s">
        <v>15</v>
      </c>
      <c r="F255" s="10" t="s">
        <v>31</v>
      </c>
      <c r="G255" s="11">
        <v>50.0</v>
      </c>
      <c r="H255" s="10" t="s">
        <v>17</v>
      </c>
      <c r="I255" s="10" t="s">
        <v>18</v>
      </c>
      <c r="J255" s="10" t="s">
        <v>19</v>
      </c>
      <c r="K255" s="12">
        <v>99993.0</v>
      </c>
      <c r="L255" s="1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hidden="1" customHeight="1">
      <c r="A256" s="8" t="s">
        <v>13</v>
      </c>
      <c r="B256" s="9">
        <v>2002.0</v>
      </c>
      <c r="C256" s="10" t="s">
        <v>14</v>
      </c>
      <c r="D256" s="11"/>
      <c r="E256" s="10" t="s">
        <v>15</v>
      </c>
      <c r="F256" s="10" t="s">
        <v>31</v>
      </c>
      <c r="G256" s="11">
        <v>50.0</v>
      </c>
      <c r="H256" s="10" t="s">
        <v>17</v>
      </c>
      <c r="I256" s="10" t="s">
        <v>18</v>
      </c>
      <c r="J256" s="10" t="s">
        <v>19</v>
      </c>
      <c r="K256" s="12">
        <v>109556.0</v>
      </c>
      <c r="L256" s="1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hidden="1" customHeight="1">
      <c r="A257" s="8" t="s">
        <v>13</v>
      </c>
      <c r="B257" s="9">
        <v>2002.0</v>
      </c>
      <c r="C257" s="10" t="s">
        <v>14</v>
      </c>
      <c r="D257" s="11"/>
      <c r="E257" s="10" t="s">
        <v>15</v>
      </c>
      <c r="F257" s="10" t="s">
        <v>31</v>
      </c>
      <c r="G257" s="11">
        <v>50.0</v>
      </c>
      <c r="H257" s="10" t="s">
        <v>17</v>
      </c>
      <c r="I257" s="10" t="s">
        <v>18</v>
      </c>
      <c r="J257" s="10" t="s">
        <v>19</v>
      </c>
      <c r="K257" s="12">
        <v>27821.0</v>
      </c>
      <c r="L257" s="1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hidden="1" customHeight="1">
      <c r="A258" s="8" t="s">
        <v>13</v>
      </c>
      <c r="B258" s="9">
        <v>2002.0</v>
      </c>
      <c r="C258" s="10" t="s">
        <v>14</v>
      </c>
      <c r="D258" s="11"/>
      <c r="E258" s="10" t="s">
        <v>15</v>
      </c>
      <c r="F258" s="10" t="s">
        <v>31</v>
      </c>
      <c r="G258" s="11">
        <v>50.0</v>
      </c>
      <c r="H258" s="10" t="s">
        <v>17</v>
      </c>
      <c r="I258" s="10" t="s">
        <v>18</v>
      </c>
      <c r="J258" s="10" t="s">
        <v>19</v>
      </c>
      <c r="K258" s="12">
        <v>73780.0</v>
      </c>
      <c r="L258" s="1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hidden="1" customHeight="1">
      <c r="A259" s="8" t="s">
        <v>13</v>
      </c>
      <c r="B259" s="9">
        <v>2002.0</v>
      </c>
      <c r="C259" s="10" t="s">
        <v>14</v>
      </c>
      <c r="D259" s="11"/>
      <c r="E259" s="10" t="s">
        <v>15</v>
      </c>
      <c r="F259" s="10" t="s">
        <v>31</v>
      </c>
      <c r="G259" s="11">
        <v>50.0</v>
      </c>
      <c r="H259" s="10" t="s">
        <v>17</v>
      </c>
      <c r="I259" s="10" t="s">
        <v>18</v>
      </c>
      <c r="J259" s="10" t="s">
        <v>19</v>
      </c>
      <c r="K259" s="12">
        <v>93087.0</v>
      </c>
      <c r="L259" s="1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hidden="1" customHeight="1">
      <c r="A260" s="8" t="s">
        <v>13</v>
      </c>
      <c r="B260" s="9">
        <v>2002.0</v>
      </c>
      <c r="C260" s="10" t="s">
        <v>14</v>
      </c>
      <c r="D260" s="11"/>
      <c r="E260" s="10" t="s">
        <v>15</v>
      </c>
      <c r="F260" s="10" t="s">
        <v>31</v>
      </c>
      <c r="G260" s="11">
        <v>50.0</v>
      </c>
      <c r="H260" s="10" t="s">
        <v>17</v>
      </c>
      <c r="I260" s="10" t="s">
        <v>18</v>
      </c>
      <c r="J260" s="10" t="s">
        <v>19</v>
      </c>
      <c r="K260" s="12">
        <v>216019.0</v>
      </c>
      <c r="L260" s="1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hidden="1" customHeight="1">
      <c r="A261" s="8" t="s">
        <v>13</v>
      </c>
      <c r="B261" s="9">
        <v>2002.0</v>
      </c>
      <c r="C261" s="10" t="s">
        <v>14</v>
      </c>
      <c r="D261" s="11"/>
      <c r="E261" s="10" t="s">
        <v>15</v>
      </c>
      <c r="F261" s="10" t="s">
        <v>31</v>
      </c>
      <c r="G261" s="11">
        <v>50.0</v>
      </c>
      <c r="H261" s="10" t="s">
        <v>17</v>
      </c>
      <c r="I261" s="10" t="s">
        <v>18</v>
      </c>
      <c r="J261" s="10" t="s">
        <v>19</v>
      </c>
      <c r="K261" s="12">
        <v>106463.0</v>
      </c>
      <c r="L261" s="1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hidden="1" customHeight="1">
      <c r="A262" s="8" t="s">
        <v>13</v>
      </c>
      <c r="B262" s="9">
        <v>2002.0</v>
      </c>
      <c r="C262" s="10" t="s">
        <v>14</v>
      </c>
      <c r="D262" s="11"/>
      <c r="E262" s="10" t="s">
        <v>15</v>
      </c>
      <c r="F262" s="10" t="s">
        <v>31</v>
      </c>
      <c r="G262" s="11">
        <v>50.0</v>
      </c>
      <c r="H262" s="10" t="s">
        <v>17</v>
      </c>
      <c r="I262" s="10" t="s">
        <v>18</v>
      </c>
      <c r="J262" s="10" t="s">
        <v>19</v>
      </c>
      <c r="K262" s="12">
        <v>48441.0</v>
      </c>
      <c r="L262" s="1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hidden="1" customHeight="1">
      <c r="A263" s="8" t="s">
        <v>13</v>
      </c>
      <c r="B263" s="9">
        <v>2002.0</v>
      </c>
      <c r="C263" s="10" t="s">
        <v>14</v>
      </c>
      <c r="D263" s="11"/>
      <c r="E263" s="10" t="s">
        <v>15</v>
      </c>
      <c r="F263" s="10" t="s">
        <v>31</v>
      </c>
      <c r="G263" s="11">
        <v>50.0</v>
      </c>
      <c r="H263" s="10" t="s">
        <v>17</v>
      </c>
      <c r="I263" s="10" t="s">
        <v>18</v>
      </c>
      <c r="J263" s="10" t="s">
        <v>23</v>
      </c>
      <c r="K263" s="12">
        <v>560200.0</v>
      </c>
      <c r="L263" s="1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hidden="1" customHeight="1">
      <c r="A264" s="8" t="s">
        <v>32</v>
      </c>
      <c r="B264" s="9">
        <v>2021.0</v>
      </c>
      <c r="C264" s="10" t="s">
        <v>14</v>
      </c>
      <c r="D264" s="11"/>
      <c r="E264" s="10" t="s">
        <v>15</v>
      </c>
      <c r="F264" s="10" t="s">
        <v>24</v>
      </c>
      <c r="G264" s="11">
        <v>23.0</v>
      </c>
      <c r="H264" s="10" t="s">
        <v>17</v>
      </c>
      <c r="I264" s="10" t="s">
        <v>18</v>
      </c>
      <c r="J264" s="10" t="s">
        <v>23</v>
      </c>
      <c r="K264" s="12">
        <v>495000.0</v>
      </c>
      <c r="L264" s="1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hidden="1" customHeight="1">
      <c r="A265" s="8" t="s">
        <v>32</v>
      </c>
      <c r="B265" s="9">
        <v>2021.0</v>
      </c>
      <c r="C265" s="10" t="s">
        <v>14</v>
      </c>
      <c r="D265" s="11"/>
      <c r="E265" s="10" t="s">
        <v>15</v>
      </c>
      <c r="F265" s="10" t="s">
        <v>26</v>
      </c>
      <c r="G265" s="11">
        <v>33.0</v>
      </c>
      <c r="H265" s="10" t="s">
        <v>17</v>
      </c>
      <c r="I265" s="10" t="s">
        <v>18</v>
      </c>
      <c r="J265" s="10" t="s">
        <v>23</v>
      </c>
      <c r="K265" s="12">
        <v>127000.0</v>
      </c>
      <c r="L265" s="1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hidden="1" customHeight="1">
      <c r="A266" s="8" t="s">
        <v>32</v>
      </c>
      <c r="B266" s="9">
        <v>2021.0</v>
      </c>
      <c r="C266" s="10" t="s">
        <v>14</v>
      </c>
      <c r="D266" s="11"/>
      <c r="E266" s="10" t="s">
        <v>15</v>
      </c>
      <c r="F266" s="10" t="s">
        <v>28</v>
      </c>
      <c r="G266" s="11">
        <v>36.0</v>
      </c>
      <c r="H266" s="10" t="s">
        <v>17</v>
      </c>
      <c r="I266" s="10" t="s">
        <v>18</v>
      </c>
      <c r="J266" s="10" t="s">
        <v>23</v>
      </c>
      <c r="K266" s="12">
        <v>647000.0</v>
      </c>
      <c r="L266" s="1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hidden="1" customHeight="1">
      <c r="A267" s="8" t="s">
        <v>32</v>
      </c>
      <c r="B267" s="9">
        <v>2021.0</v>
      </c>
      <c r="C267" s="10" t="s">
        <v>14</v>
      </c>
      <c r="D267" s="11"/>
      <c r="E267" s="10" t="s">
        <v>15</v>
      </c>
      <c r="F267" s="10" t="s">
        <v>29</v>
      </c>
      <c r="G267" s="11">
        <v>42.0</v>
      </c>
      <c r="H267" s="10" t="s">
        <v>17</v>
      </c>
      <c r="I267" s="10" t="s">
        <v>18</v>
      </c>
      <c r="J267" s="10" t="s">
        <v>23</v>
      </c>
      <c r="K267" s="12">
        <v>165000.0</v>
      </c>
      <c r="L267" s="1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hidden="1" customHeight="1">
      <c r="A268" s="8" t="s">
        <v>32</v>
      </c>
      <c r="B268" s="9">
        <v>2021.0</v>
      </c>
      <c r="C268" s="10" t="s">
        <v>14</v>
      </c>
      <c r="D268" s="11"/>
      <c r="E268" s="10" t="s">
        <v>15</v>
      </c>
      <c r="F268" s="10" t="s">
        <v>31</v>
      </c>
      <c r="G268" s="11">
        <v>50.0</v>
      </c>
      <c r="H268" s="10" t="s">
        <v>17</v>
      </c>
      <c r="I268" s="10" t="s">
        <v>18</v>
      </c>
      <c r="J268" s="10" t="s">
        <v>23</v>
      </c>
      <c r="K268" s="12">
        <v>1540000.0</v>
      </c>
      <c r="L268" s="1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hidden="1" customHeight="1">
      <c r="A269" s="8" t="s">
        <v>32</v>
      </c>
      <c r="B269" s="9">
        <v>2020.0</v>
      </c>
      <c r="C269" s="10" t="s">
        <v>33</v>
      </c>
      <c r="D269" s="11"/>
      <c r="E269" s="10" t="s">
        <v>15</v>
      </c>
      <c r="F269" s="10" t="s">
        <v>24</v>
      </c>
      <c r="G269" s="11">
        <v>23.0</v>
      </c>
      <c r="H269" s="10" t="s">
        <v>17</v>
      </c>
      <c r="I269" s="10" t="s">
        <v>34</v>
      </c>
      <c r="J269" s="10" t="s">
        <v>23</v>
      </c>
      <c r="K269" s="12">
        <v>2.0591E7</v>
      </c>
      <c r="L269" s="1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hidden="1" customHeight="1">
      <c r="A270" s="8" t="s">
        <v>32</v>
      </c>
      <c r="B270" s="9">
        <v>2020.0</v>
      </c>
      <c r="C270" s="10" t="s">
        <v>33</v>
      </c>
      <c r="D270" s="11"/>
      <c r="E270" s="10" t="s">
        <v>15</v>
      </c>
      <c r="F270" s="10" t="s">
        <v>26</v>
      </c>
      <c r="G270" s="11">
        <v>33.0</v>
      </c>
      <c r="H270" s="10" t="s">
        <v>17</v>
      </c>
      <c r="I270" s="10" t="s">
        <v>34</v>
      </c>
      <c r="J270" s="10" t="s">
        <v>23</v>
      </c>
      <c r="K270" s="12">
        <v>8023000.0</v>
      </c>
      <c r="L270" s="1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hidden="1" customHeight="1">
      <c r="A271" s="8" t="s">
        <v>32</v>
      </c>
      <c r="B271" s="9">
        <v>2020.0</v>
      </c>
      <c r="C271" s="10" t="s">
        <v>33</v>
      </c>
      <c r="D271" s="11"/>
      <c r="E271" s="10" t="s">
        <v>15</v>
      </c>
      <c r="F271" s="10" t="s">
        <v>28</v>
      </c>
      <c r="G271" s="11">
        <v>36.0</v>
      </c>
      <c r="H271" s="10" t="s">
        <v>17</v>
      </c>
      <c r="I271" s="10" t="s">
        <v>34</v>
      </c>
      <c r="J271" s="10" t="s">
        <v>23</v>
      </c>
      <c r="K271" s="12">
        <v>2.7658E7</v>
      </c>
      <c r="L271" s="1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hidden="1" customHeight="1">
      <c r="A272" s="8" t="s">
        <v>32</v>
      </c>
      <c r="B272" s="9">
        <v>2020.0</v>
      </c>
      <c r="C272" s="10" t="s">
        <v>33</v>
      </c>
      <c r="D272" s="11"/>
      <c r="E272" s="10" t="s">
        <v>15</v>
      </c>
      <c r="F272" s="10" t="s">
        <v>29</v>
      </c>
      <c r="G272" s="11">
        <v>42.0</v>
      </c>
      <c r="H272" s="10" t="s">
        <v>17</v>
      </c>
      <c r="I272" s="10" t="s">
        <v>34</v>
      </c>
      <c r="J272" s="10" t="s">
        <v>23</v>
      </c>
      <c r="K272" s="12">
        <v>6835000.0</v>
      </c>
      <c r="L272" s="1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hidden="1" customHeight="1">
      <c r="A273" s="8" t="s">
        <v>32</v>
      </c>
      <c r="B273" s="9">
        <v>2020.0</v>
      </c>
      <c r="C273" s="10" t="s">
        <v>33</v>
      </c>
      <c r="D273" s="11"/>
      <c r="E273" s="10" t="s">
        <v>15</v>
      </c>
      <c r="F273" s="10" t="s">
        <v>31</v>
      </c>
      <c r="G273" s="11">
        <v>50.0</v>
      </c>
      <c r="H273" s="10" t="s">
        <v>17</v>
      </c>
      <c r="I273" s="10" t="s">
        <v>34</v>
      </c>
      <c r="J273" s="10" t="s">
        <v>23</v>
      </c>
      <c r="K273" s="12">
        <v>5.265E7</v>
      </c>
      <c r="L273" s="1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hidden="1" customHeight="1">
      <c r="A274" s="8" t="s">
        <v>32</v>
      </c>
      <c r="B274" s="9">
        <v>2020.0</v>
      </c>
      <c r="C274" s="10" t="s">
        <v>14</v>
      </c>
      <c r="D274" s="11"/>
      <c r="E274" s="10" t="s">
        <v>15</v>
      </c>
      <c r="F274" s="10" t="s">
        <v>24</v>
      </c>
      <c r="G274" s="11">
        <v>23.0</v>
      </c>
      <c r="H274" s="10" t="s">
        <v>17</v>
      </c>
      <c r="I274" s="10" t="s">
        <v>18</v>
      </c>
      <c r="J274" s="10" t="s">
        <v>23</v>
      </c>
      <c r="K274" s="12">
        <v>590000.0</v>
      </c>
      <c r="L274" s="1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hidden="1" customHeight="1">
      <c r="A275" s="8" t="s">
        <v>32</v>
      </c>
      <c r="B275" s="9">
        <v>2020.0</v>
      </c>
      <c r="C275" s="10" t="s">
        <v>14</v>
      </c>
      <c r="D275" s="11"/>
      <c r="E275" s="10" t="s">
        <v>15</v>
      </c>
      <c r="F275" s="10" t="s">
        <v>26</v>
      </c>
      <c r="G275" s="11">
        <v>33.0</v>
      </c>
      <c r="H275" s="10" t="s">
        <v>17</v>
      </c>
      <c r="I275" s="10" t="s">
        <v>18</v>
      </c>
      <c r="J275" s="10" t="s">
        <v>23</v>
      </c>
      <c r="K275" s="12">
        <v>154000.0</v>
      </c>
      <c r="L275" s="1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hidden="1" customHeight="1">
      <c r="A276" s="8" t="s">
        <v>32</v>
      </c>
      <c r="B276" s="9">
        <v>2020.0</v>
      </c>
      <c r="C276" s="10" t="s">
        <v>14</v>
      </c>
      <c r="D276" s="11"/>
      <c r="E276" s="10" t="s">
        <v>15</v>
      </c>
      <c r="F276" s="10" t="s">
        <v>28</v>
      </c>
      <c r="G276" s="11">
        <v>36.0</v>
      </c>
      <c r="H276" s="10" t="s">
        <v>17</v>
      </c>
      <c r="I276" s="10" t="s">
        <v>18</v>
      </c>
      <c r="J276" s="10" t="s">
        <v>23</v>
      </c>
      <c r="K276" s="12">
        <v>804000.0</v>
      </c>
      <c r="L276" s="1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hidden="1" customHeight="1">
      <c r="A277" s="8" t="s">
        <v>32</v>
      </c>
      <c r="B277" s="9">
        <v>2020.0</v>
      </c>
      <c r="C277" s="10" t="s">
        <v>14</v>
      </c>
      <c r="D277" s="11"/>
      <c r="E277" s="10" t="s">
        <v>15</v>
      </c>
      <c r="F277" s="10" t="s">
        <v>29</v>
      </c>
      <c r="G277" s="11">
        <v>42.0</v>
      </c>
      <c r="H277" s="10" t="s">
        <v>17</v>
      </c>
      <c r="I277" s="10" t="s">
        <v>18</v>
      </c>
      <c r="J277" s="10" t="s">
        <v>23</v>
      </c>
      <c r="K277" s="12">
        <v>178000.0</v>
      </c>
      <c r="L277" s="1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hidden="1" customHeight="1">
      <c r="A278" s="8" t="s">
        <v>32</v>
      </c>
      <c r="B278" s="9">
        <v>2020.0</v>
      </c>
      <c r="C278" s="10" t="s">
        <v>14</v>
      </c>
      <c r="D278" s="11"/>
      <c r="E278" s="10" t="s">
        <v>15</v>
      </c>
      <c r="F278" s="10" t="s">
        <v>31</v>
      </c>
      <c r="G278" s="11">
        <v>50.0</v>
      </c>
      <c r="H278" s="10" t="s">
        <v>17</v>
      </c>
      <c r="I278" s="10" t="s">
        <v>18</v>
      </c>
      <c r="J278" s="10" t="s">
        <v>23</v>
      </c>
      <c r="K278" s="12">
        <v>1950000.0</v>
      </c>
      <c r="L278" s="1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hidden="1" customHeight="1">
      <c r="A279" s="8" t="s">
        <v>32</v>
      </c>
      <c r="B279" s="9">
        <v>2019.0</v>
      </c>
      <c r="C279" s="10" t="s">
        <v>33</v>
      </c>
      <c r="D279" s="11"/>
      <c r="E279" s="10" t="s">
        <v>15</v>
      </c>
      <c r="F279" s="10" t="s">
        <v>24</v>
      </c>
      <c r="G279" s="11">
        <v>23.0</v>
      </c>
      <c r="H279" s="10" t="s">
        <v>17</v>
      </c>
      <c r="I279" s="10" t="s">
        <v>34</v>
      </c>
      <c r="J279" s="10" t="s">
        <v>23</v>
      </c>
      <c r="K279" s="12">
        <v>1.4664E7</v>
      </c>
      <c r="L279" s="1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hidden="1" customHeight="1">
      <c r="A280" s="8" t="s">
        <v>32</v>
      </c>
      <c r="B280" s="9">
        <v>2019.0</v>
      </c>
      <c r="C280" s="10" t="s">
        <v>33</v>
      </c>
      <c r="D280" s="11"/>
      <c r="E280" s="10" t="s">
        <v>15</v>
      </c>
      <c r="F280" s="10" t="s">
        <v>26</v>
      </c>
      <c r="G280" s="11">
        <v>33.0</v>
      </c>
      <c r="H280" s="10" t="s">
        <v>17</v>
      </c>
      <c r="I280" s="10" t="s">
        <v>34</v>
      </c>
      <c r="J280" s="10" t="s">
        <v>23</v>
      </c>
      <c r="K280" s="12">
        <v>6704000.0</v>
      </c>
      <c r="L280" s="1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hidden="1" customHeight="1">
      <c r="A281" s="8" t="s">
        <v>32</v>
      </c>
      <c r="B281" s="9">
        <v>2019.0</v>
      </c>
      <c r="C281" s="10" t="s">
        <v>33</v>
      </c>
      <c r="D281" s="11"/>
      <c r="E281" s="10" t="s">
        <v>15</v>
      </c>
      <c r="F281" s="10" t="s">
        <v>28</v>
      </c>
      <c r="G281" s="11">
        <v>36.0</v>
      </c>
      <c r="H281" s="10" t="s">
        <v>17</v>
      </c>
      <c r="I281" s="10" t="s">
        <v>34</v>
      </c>
      <c r="J281" s="10" t="s">
        <v>23</v>
      </c>
      <c r="K281" s="12">
        <v>2.6404E7</v>
      </c>
      <c r="L281" s="1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hidden="1" customHeight="1">
      <c r="A282" s="8" t="s">
        <v>32</v>
      </c>
      <c r="B282" s="9">
        <v>2019.0</v>
      </c>
      <c r="C282" s="10" t="s">
        <v>33</v>
      </c>
      <c r="D282" s="11"/>
      <c r="E282" s="10" t="s">
        <v>15</v>
      </c>
      <c r="F282" s="10" t="s">
        <v>29</v>
      </c>
      <c r="G282" s="11">
        <v>42.0</v>
      </c>
      <c r="H282" s="10" t="s">
        <v>17</v>
      </c>
      <c r="I282" s="10" t="s">
        <v>34</v>
      </c>
      <c r="J282" s="10" t="s">
        <v>23</v>
      </c>
      <c r="K282" s="12">
        <v>5495000.0</v>
      </c>
      <c r="L282" s="1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hidden="1" customHeight="1">
      <c r="A283" s="8" t="s">
        <v>32</v>
      </c>
      <c r="B283" s="9">
        <v>2019.0</v>
      </c>
      <c r="C283" s="10" t="s">
        <v>33</v>
      </c>
      <c r="D283" s="11"/>
      <c r="E283" s="10" t="s">
        <v>15</v>
      </c>
      <c r="F283" s="10" t="s">
        <v>31</v>
      </c>
      <c r="G283" s="11">
        <v>50.0</v>
      </c>
      <c r="H283" s="10" t="s">
        <v>17</v>
      </c>
      <c r="I283" s="10" t="s">
        <v>34</v>
      </c>
      <c r="J283" s="10" t="s">
        <v>23</v>
      </c>
      <c r="K283" s="12">
        <v>5.796E7</v>
      </c>
      <c r="L283" s="1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8" t="s">
        <v>32</v>
      </c>
      <c r="B284" s="9">
        <v>2019.0</v>
      </c>
      <c r="C284" s="10" t="s">
        <v>14</v>
      </c>
      <c r="D284" s="11"/>
      <c r="E284" s="10" t="s">
        <v>15</v>
      </c>
      <c r="F284" s="10" t="s">
        <v>24</v>
      </c>
      <c r="G284" s="11">
        <v>23.0</v>
      </c>
      <c r="H284" s="10" t="s">
        <v>17</v>
      </c>
      <c r="I284" s="10" t="s">
        <v>34</v>
      </c>
      <c r="J284" s="10" t="s">
        <v>23</v>
      </c>
      <c r="K284" s="12">
        <v>1.4664E7</v>
      </c>
      <c r="L284" s="1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hidden="1" customHeight="1">
      <c r="A285" s="8" t="s">
        <v>32</v>
      </c>
      <c r="B285" s="9">
        <v>2019.0</v>
      </c>
      <c r="C285" s="10" t="s">
        <v>14</v>
      </c>
      <c r="D285" s="11"/>
      <c r="E285" s="10" t="s">
        <v>15</v>
      </c>
      <c r="F285" s="10" t="s">
        <v>24</v>
      </c>
      <c r="G285" s="11">
        <v>23.0</v>
      </c>
      <c r="H285" s="10" t="s">
        <v>17</v>
      </c>
      <c r="I285" s="10" t="s">
        <v>18</v>
      </c>
      <c r="J285" s="10" t="s">
        <v>23</v>
      </c>
      <c r="K285" s="12">
        <v>520000.0</v>
      </c>
      <c r="L285" s="1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8" t="s">
        <v>32</v>
      </c>
      <c r="B286" s="9">
        <v>2019.0</v>
      </c>
      <c r="C286" s="10" t="s">
        <v>14</v>
      </c>
      <c r="D286" s="11"/>
      <c r="E286" s="10" t="s">
        <v>15</v>
      </c>
      <c r="F286" s="10" t="s">
        <v>26</v>
      </c>
      <c r="G286" s="11">
        <v>33.0</v>
      </c>
      <c r="H286" s="10" t="s">
        <v>17</v>
      </c>
      <c r="I286" s="10" t="s">
        <v>34</v>
      </c>
      <c r="J286" s="10" t="s">
        <v>23</v>
      </c>
      <c r="K286" s="12">
        <v>6704000.0</v>
      </c>
      <c r="L286" s="1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hidden="1" customHeight="1">
      <c r="A287" s="8" t="s">
        <v>32</v>
      </c>
      <c r="B287" s="9">
        <v>2019.0</v>
      </c>
      <c r="C287" s="10" t="s">
        <v>14</v>
      </c>
      <c r="D287" s="11"/>
      <c r="E287" s="10" t="s">
        <v>15</v>
      </c>
      <c r="F287" s="10" t="s">
        <v>26</v>
      </c>
      <c r="G287" s="11">
        <v>33.0</v>
      </c>
      <c r="H287" s="10" t="s">
        <v>17</v>
      </c>
      <c r="I287" s="10" t="s">
        <v>18</v>
      </c>
      <c r="J287" s="10" t="s">
        <v>23</v>
      </c>
      <c r="K287" s="12">
        <v>148000.0</v>
      </c>
      <c r="L287" s="1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8" t="s">
        <v>32</v>
      </c>
      <c r="B288" s="9">
        <v>2019.0</v>
      </c>
      <c r="C288" s="10" t="s">
        <v>14</v>
      </c>
      <c r="D288" s="11"/>
      <c r="E288" s="10" t="s">
        <v>15</v>
      </c>
      <c r="F288" s="10" t="s">
        <v>28</v>
      </c>
      <c r="G288" s="11">
        <v>36.0</v>
      </c>
      <c r="H288" s="10" t="s">
        <v>17</v>
      </c>
      <c r="I288" s="10" t="s">
        <v>34</v>
      </c>
      <c r="J288" s="10" t="s">
        <v>23</v>
      </c>
      <c r="K288" s="12">
        <v>2.6404E7</v>
      </c>
      <c r="L288" s="1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hidden="1" customHeight="1">
      <c r="A289" s="8" t="s">
        <v>32</v>
      </c>
      <c r="B289" s="9">
        <v>2019.0</v>
      </c>
      <c r="C289" s="10" t="s">
        <v>14</v>
      </c>
      <c r="D289" s="11"/>
      <c r="E289" s="10" t="s">
        <v>15</v>
      </c>
      <c r="F289" s="10" t="s">
        <v>28</v>
      </c>
      <c r="G289" s="11">
        <v>36.0</v>
      </c>
      <c r="H289" s="10" t="s">
        <v>17</v>
      </c>
      <c r="I289" s="10" t="s">
        <v>18</v>
      </c>
      <c r="J289" s="10" t="s">
        <v>23</v>
      </c>
      <c r="K289" s="12">
        <v>820000.0</v>
      </c>
      <c r="L289" s="1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8" t="s">
        <v>32</v>
      </c>
      <c r="B290" s="9">
        <v>2019.0</v>
      </c>
      <c r="C290" s="10" t="s">
        <v>14</v>
      </c>
      <c r="D290" s="11"/>
      <c r="E290" s="10" t="s">
        <v>15</v>
      </c>
      <c r="F290" s="10" t="s">
        <v>29</v>
      </c>
      <c r="G290" s="11">
        <v>42.0</v>
      </c>
      <c r="H290" s="10" t="s">
        <v>17</v>
      </c>
      <c r="I290" s="10" t="s">
        <v>34</v>
      </c>
      <c r="J290" s="10" t="s">
        <v>23</v>
      </c>
      <c r="K290" s="12">
        <v>5495000.0</v>
      </c>
      <c r="L290" s="1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hidden="1" customHeight="1">
      <c r="A291" s="8" t="s">
        <v>32</v>
      </c>
      <c r="B291" s="9">
        <v>2019.0</v>
      </c>
      <c r="C291" s="10" t="s">
        <v>14</v>
      </c>
      <c r="D291" s="11"/>
      <c r="E291" s="10" t="s">
        <v>15</v>
      </c>
      <c r="F291" s="10" t="s">
        <v>29</v>
      </c>
      <c r="G291" s="11">
        <v>42.0</v>
      </c>
      <c r="H291" s="10" t="s">
        <v>17</v>
      </c>
      <c r="I291" s="10" t="s">
        <v>18</v>
      </c>
      <c r="J291" s="10" t="s">
        <v>23</v>
      </c>
      <c r="K291" s="12">
        <v>157000.0</v>
      </c>
      <c r="L291" s="1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8" t="s">
        <v>32</v>
      </c>
      <c r="B292" s="9">
        <v>2019.0</v>
      </c>
      <c r="C292" s="10" t="s">
        <v>14</v>
      </c>
      <c r="D292" s="11"/>
      <c r="E292" s="10" t="s">
        <v>15</v>
      </c>
      <c r="F292" s="10" t="s">
        <v>31</v>
      </c>
      <c r="G292" s="11">
        <v>50.0</v>
      </c>
      <c r="H292" s="10" t="s">
        <v>17</v>
      </c>
      <c r="I292" s="10" t="s">
        <v>34</v>
      </c>
      <c r="J292" s="10" t="s">
        <v>23</v>
      </c>
      <c r="K292" s="12">
        <v>5.796E7</v>
      </c>
      <c r="L292" s="1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hidden="1" customHeight="1">
      <c r="A293" s="8" t="s">
        <v>32</v>
      </c>
      <c r="B293" s="9">
        <v>2019.0</v>
      </c>
      <c r="C293" s="10" t="s">
        <v>14</v>
      </c>
      <c r="D293" s="11"/>
      <c r="E293" s="10" t="s">
        <v>15</v>
      </c>
      <c r="F293" s="10" t="s">
        <v>31</v>
      </c>
      <c r="G293" s="11">
        <v>50.0</v>
      </c>
      <c r="H293" s="10" t="s">
        <v>17</v>
      </c>
      <c r="I293" s="10" t="s">
        <v>18</v>
      </c>
      <c r="J293" s="10" t="s">
        <v>23</v>
      </c>
      <c r="K293" s="12">
        <v>2070000.0</v>
      </c>
      <c r="L293" s="1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8" t="s">
        <v>32</v>
      </c>
      <c r="B294" s="9">
        <v>2018.0</v>
      </c>
      <c r="C294" s="10" t="s">
        <v>14</v>
      </c>
      <c r="D294" s="11"/>
      <c r="E294" s="10" t="s">
        <v>15</v>
      </c>
      <c r="F294" s="10" t="s">
        <v>16</v>
      </c>
      <c r="G294" s="11">
        <v>9.0</v>
      </c>
      <c r="H294" s="10" t="s">
        <v>17</v>
      </c>
      <c r="I294" s="10" t="s">
        <v>34</v>
      </c>
      <c r="J294" s="10" t="s">
        <v>23</v>
      </c>
      <c r="K294" s="12">
        <v>1368000.0</v>
      </c>
      <c r="L294" s="1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hidden="1" customHeight="1">
      <c r="A295" s="8" t="s">
        <v>32</v>
      </c>
      <c r="B295" s="9">
        <v>2018.0</v>
      </c>
      <c r="C295" s="10" t="s">
        <v>14</v>
      </c>
      <c r="D295" s="11"/>
      <c r="E295" s="10" t="s">
        <v>15</v>
      </c>
      <c r="F295" s="10" t="s">
        <v>16</v>
      </c>
      <c r="G295" s="11">
        <v>9.0</v>
      </c>
      <c r="H295" s="10" t="s">
        <v>17</v>
      </c>
      <c r="I295" s="10" t="s">
        <v>18</v>
      </c>
      <c r="J295" s="10" t="s">
        <v>23</v>
      </c>
      <c r="K295" s="12">
        <v>18000.0</v>
      </c>
      <c r="L295" s="1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8" t="s">
        <v>32</v>
      </c>
      <c r="B296" s="9">
        <v>2018.0</v>
      </c>
      <c r="C296" s="10" t="s">
        <v>14</v>
      </c>
      <c r="D296" s="11"/>
      <c r="E296" s="10" t="s">
        <v>15</v>
      </c>
      <c r="F296" s="10" t="s">
        <v>24</v>
      </c>
      <c r="G296" s="11">
        <v>23.0</v>
      </c>
      <c r="H296" s="10" t="s">
        <v>17</v>
      </c>
      <c r="I296" s="10" t="s">
        <v>34</v>
      </c>
      <c r="J296" s="10" t="s">
        <v>23</v>
      </c>
      <c r="K296" s="12">
        <v>2.1668E7</v>
      </c>
      <c r="L296" s="1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hidden="1" customHeight="1">
      <c r="A297" s="8" t="s">
        <v>32</v>
      </c>
      <c r="B297" s="9">
        <v>2018.0</v>
      </c>
      <c r="C297" s="10" t="s">
        <v>14</v>
      </c>
      <c r="D297" s="11"/>
      <c r="E297" s="10" t="s">
        <v>15</v>
      </c>
      <c r="F297" s="10" t="s">
        <v>24</v>
      </c>
      <c r="G297" s="11">
        <v>23.0</v>
      </c>
      <c r="H297" s="10" t="s">
        <v>17</v>
      </c>
      <c r="I297" s="10" t="s">
        <v>18</v>
      </c>
      <c r="J297" s="10" t="s">
        <v>23</v>
      </c>
      <c r="K297" s="12">
        <v>539000.0</v>
      </c>
      <c r="L297" s="1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8" t="s">
        <v>32</v>
      </c>
      <c r="B298" s="9">
        <v>2018.0</v>
      </c>
      <c r="C298" s="10" t="s">
        <v>14</v>
      </c>
      <c r="D298" s="11"/>
      <c r="E298" s="10" t="s">
        <v>15</v>
      </c>
      <c r="F298" s="10" t="s">
        <v>25</v>
      </c>
      <c r="G298" s="11">
        <v>25.0</v>
      </c>
      <c r="H298" s="10" t="s">
        <v>17</v>
      </c>
      <c r="I298" s="10" t="s">
        <v>34</v>
      </c>
      <c r="J298" s="10" t="s">
        <v>23</v>
      </c>
      <c r="K298" s="12">
        <v>3816000.0</v>
      </c>
      <c r="L298" s="1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hidden="1" customHeight="1">
      <c r="A299" s="8" t="s">
        <v>32</v>
      </c>
      <c r="B299" s="9">
        <v>2018.0</v>
      </c>
      <c r="C299" s="10" t="s">
        <v>14</v>
      </c>
      <c r="D299" s="11"/>
      <c r="E299" s="10" t="s">
        <v>15</v>
      </c>
      <c r="F299" s="10" t="s">
        <v>25</v>
      </c>
      <c r="G299" s="11">
        <v>25.0</v>
      </c>
      <c r="H299" s="10" t="s">
        <v>17</v>
      </c>
      <c r="I299" s="10" t="s">
        <v>18</v>
      </c>
      <c r="J299" s="10" t="s">
        <v>23</v>
      </c>
      <c r="K299" s="12">
        <v>72000.0</v>
      </c>
      <c r="L299" s="1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8" t="s">
        <v>32</v>
      </c>
      <c r="B300" s="9">
        <v>2018.0</v>
      </c>
      <c r="C300" s="10" t="s">
        <v>14</v>
      </c>
      <c r="D300" s="11"/>
      <c r="E300" s="10" t="s">
        <v>15</v>
      </c>
      <c r="F300" s="10" t="s">
        <v>26</v>
      </c>
      <c r="G300" s="11">
        <v>33.0</v>
      </c>
      <c r="H300" s="10" t="s">
        <v>17</v>
      </c>
      <c r="I300" s="10" t="s">
        <v>34</v>
      </c>
      <c r="J300" s="10" t="s">
        <v>23</v>
      </c>
      <c r="K300" s="12">
        <v>9144000.0</v>
      </c>
      <c r="L300" s="1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hidden="1" customHeight="1">
      <c r="A301" s="8" t="s">
        <v>32</v>
      </c>
      <c r="B301" s="9">
        <v>2018.0</v>
      </c>
      <c r="C301" s="10" t="s">
        <v>14</v>
      </c>
      <c r="D301" s="11"/>
      <c r="E301" s="10" t="s">
        <v>15</v>
      </c>
      <c r="F301" s="10" t="s">
        <v>26</v>
      </c>
      <c r="G301" s="11">
        <v>33.0</v>
      </c>
      <c r="H301" s="10" t="s">
        <v>17</v>
      </c>
      <c r="I301" s="10" t="s">
        <v>18</v>
      </c>
      <c r="J301" s="10" t="s">
        <v>23</v>
      </c>
      <c r="K301" s="12">
        <v>163000.0</v>
      </c>
      <c r="L301" s="1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8" t="s">
        <v>32</v>
      </c>
      <c r="B302" s="9">
        <v>2018.0</v>
      </c>
      <c r="C302" s="10" t="s">
        <v>14</v>
      </c>
      <c r="D302" s="11"/>
      <c r="E302" s="10" t="s">
        <v>15</v>
      </c>
      <c r="F302" s="10" t="s">
        <v>28</v>
      </c>
      <c r="G302" s="11">
        <v>36.0</v>
      </c>
      <c r="H302" s="10" t="s">
        <v>17</v>
      </c>
      <c r="I302" s="10" t="s">
        <v>34</v>
      </c>
      <c r="J302" s="10" t="s">
        <v>23</v>
      </c>
      <c r="K302" s="12">
        <v>2.6114E7</v>
      </c>
      <c r="L302" s="1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hidden="1" customHeight="1">
      <c r="A303" s="8" t="s">
        <v>32</v>
      </c>
      <c r="B303" s="9">
        <v>2018.0</v>
      </c>
      <c r="C303" s="10" t="s">
        <v>14</v>
      </c>
      <c r="D303" s="11"/>
      <c r="E303" s="10" t="s">
        <v>15</v>
      </c>
      <c r="F303" s="10" t="s">
        <v>28</v>
      </c>
      <c r="G303" s="11">
        <v>36.0</v>
      </c>
      <c r="H303" s="10" t="s">
        <v>17</v>
      </c>
      <c r="I303" s="10" t="s">
        <v>18</v>
      </c>
      <c r="J303" s="10" t="s">
        <v>23</v>
      </c>
      <c r="K303" s="12">
        <v>806000.0</v>
      </c>
      <c r="L303" s="1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8" t="s">
        <v>32</v>
      </c>
      <c r="B304" s="9">
        <v>2018.0</v>
      </c>
      <c r="C304" s="10" t="s">
        <v>14</v>
      </c>
      <c r="D304" s="11"/>
      <c r="E304" s="10" t="s">
        <v>15</v>
      </c>
      <c r="F304" s="10" t="s">
        <v>29</v>
      </c>
      <c r="G304" s="11">
        <v>42.0</v>
      </c>
      <c r="H304" s="10" t="s">
        <v>17</v>
      </c>
      <c r="I304" s="10" t="s">
        <v>34</v>
      </c>
      <c r="J304" s="10" t="s">
        <v>23</v>
      </c>
      <c r="K304" s="12">
        <v>5538000.0</v>
      </c>
      <c r="L304" s="1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hidden="1" customHeight="1">
      <c r="A305" s="8" t="s">
        <v>32</v>
      </c>
      <c r="B305" s="9">
        <v>2018.0</v>
      </c>
      <c r="C305" s="10" t="s">
        <v>14</v>
      </c>
      <c r="D305" s="11"/>
      <c r="E305" s="10" t="s">
        <v>15</v>
      </c>
      <c r="F305" s="10" t="s">
        <v>29</v>
      </c>
      <c r="G305" s="11">
        <v>42.0</v>
      </c>
      <c r="H305" s="10" t="s">
        <v>17</v>
      </c>
      <c r="I305" s="10" t="s">
        <v>18</v>
      </c>
      <c r="J305" s="10" t="s">
        <v>23</v>
      </c>
      <c r="K305" s="12">
        <v>142000.0</v>
      </c>
      <c r="L305" s="1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8" t="s">
        <v>32</v>
      </c>
      <c r="B306" s="9">
        <v>2018.0</v>
      </c>
      <c r="C306" s="10" t="s">
        <v>14</v>
      </c>
      <c r="D306" s="11"/>
      <c r="E306" s="10" t="s">
        <v>15</v>
      </c>
      <c r="F306" s="10" t="s">
        <v>31</v>
      </c>
      <c r="G306" s="11">
        <v>50.0</v>
      </c>
      <c r="H306" s="10" t="s">
        <v>17</v>
      </c>
      <c r="I306" s="10" t="s">
        <v>34</v>
      </c>
      <c r="J306" s="10" t="s">
        <v>23</v>
      </c>
      <c r="K306" s="12">
        <v>5.432E7</v>
      </c>
      <c r="L306" s="1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hidden="1" customHeight="1">
      <c r="A307" s="8" t="s">
        <v>32</v>
      </c>
      <c r="B307" s="9">
        <v>2018.0</v>
      </c>
      <c r="C307" s="10" t="s">
        <v>14</v>
      </c>
      <c r="D307" s="11"/>
      <c r="E307" s="10" t="s">
        <v>15</v>
      </c>
      <c r="F307" s="10" t="s">
        <v>31</v>
      </c>
      <c r="G307" s="11">
        <v>50.0</v>
      </c>
      <c r="H307" s="10" t="s">
        <v>17</v>
      </c>
      <c r="I307" s="10" t="s">
        <v>18</v>
      </c>
      <c r="J307" s="10" t="s">
        <v>23</v>
      </c>
      <c r="K307" s="12">
        <v>1940000.0</v>
      </c>
      <c r="L307" s="1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8" t="s">
        <v>32</v>
      </c>
      <c r="B308" s="9">
        <v>2017.0</v>
      </c>
      <c r="C308" s="10" t="s">
        <v>14</v>
      </c>
      <c r="D308" s="11"/>
      <c r="E308" s="10" t="s">
        <v>15</v>
      </c>
      <c r="F308" s="10" t="s">
        <v>16</v>
      </c>
      <c r="G308" s="11">
        <v>9.0</v>
      </c>
      <c r="H308" s="10" t="s">
        <v>17</v>
      </c>
      <c r="I308" s="10" t="s">
        <v>34</v>
      </c>
      <c r="J308" s="10" t="s">
        <v>23</v>
      </c>
      <c r="K308" s="12">
        <v>1120000.0</v>
      </c>
      <c r="L308" s="1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hidden="1" customHeight="1">
      <c r="A309" s="8" t="s">
        <v>32</v>
      </c>
      <c r="B309" s="9">
        <v>2017.0</v>
      </c>
      <c r="C309" s="10" t="s">
        <v>14</v>
      </c>
      <c r="D309" s="11"/>
      <c r="E309" s="10" t="s">
        <v>15</v>
      </c>
      <c r="F309" s="10" t="s">
        <v>16</v>
      </c>
      <c r="G309" s="11">
        <v>9.0</v>
      </c>
      <c r="H309" s="10" t="s">
        <v>17</v>
      </c>
      <c r="I309" s="10" t="s">
        <v>18</v>
      </c>
      <c r="J309" s="10" t="s">
        <v>23</v>
      </c>
      <c r="K309" s="12">
        <v>18000.0</v>
      </c>
      <c r="L309" s="1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8" t="s">
        <v>32</v>
      </c>
      <c r="B310" s="9">
        <v>2017.0</v>
      </c>
      <c r="C310" s="10" t="s">
        <v>14</v>
      </c>
      <c r="D310" s="11"/>
      <c r="E310" s="10" t="s">
        <v>15</v>
      </c>
      <c r="F310" s="10" t="s">
        <v>24</v>
      </c>
      <c r="G310" s="11">
        <v>23.0</v>
      </c>
      <c r="H310" s="10" t="s">
        <v>17</v>
      </c>
      <c r="I310" s="10" t="s">
        <v>34</v>
      </c>
      <c r="J310" s="10" t="s">
        <v>23</v>
      </c>
      <c r="K310" s="12">
        <v>2.4096E7</v>
      </c>
      <c r="L310" s="1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hidden="1" customHeight="1">
      <c r="A311" s="8" t="s">
        <v>32</v>
      </c>
      <c r="B311" s="9">
        <v>2017.0</v>
      </c>
      <c r="C311" s="10" t="s">
        <v>14</v>
      </c>
      <c r="D311" s="11"/>
      <c r="E311" s="10" t="s">
        <v>15</v>
      </c>
      <c r="F311" s="10" t="s">
        <v>24</v>
      </c>
      <c r="G311" s="11">
        <v>23.0</v>
      </c>
      <c r="H311" s="10" t="s">
        <v>17</v>
      </c>
      <c r="I311" s="10" t="s">
        <v>18</v>
      </c>
      <c r="J311" s="10" t="s">
        <v>23</v>
      </c>
      <c r="K311" s="12">
        <v>715000.0</v>
      </c>
      <c r="L311" s="1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8" t="s">
        <v>32</v>
      </c>
      <c r="B312" s="9">
        <v>2017.0</v>
      </c>
      <c r="C312" s="10" t="s">
        <v>14</v>
      </c>
      <c r="D312" s="11"/>
      <c r="E312" s="10" t="s">
        <v>15</v>
      </c>
      <c r="F312" s="10" t="s">
        <v>25</v>
      </c>
      <c r="G312" s="11">
        <v>25.0</v>
      </c>
      <c r="H312" s="10" t="s">
        <v>17</v>
      </c>
      <c r="I312" s="10" t="s">
        <v>34</v>
      </c>
      <c r="J312" s="10" t="s">
        <v>23</v>
      </c>
      <c r="K312" s="12">
        <v>4217000.0</v>
      </c>
      <c r="L312" s="1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hidden="1" customHeight="1">
      <c r="A313" s="8" t="s">
        <v>32</v>
      </c>
      <c r="B313" s="9">
        <v>2017.0</v>
      </c>
      <c r="C313" s="10" t="s">
        <v>14</v>
      </c>
      <c r="D313" s="11"/>
      <c r="E313" s="10" t="s">
        <v>15</v>
      </c>
      <c r="F313" s="10" t="s">
        <v>25</v>
      </c>
      <c r="G313" s="11">
        <v>25.0</v>
      </c>
      <c r="H313" s="10" t="s">
        <v>17</v>
      </c>
      <c r="I313" s="10" t="s">
        <v>18</v>
      </c>
      <c r="J313" s="10" t="s">
        <v>23</v>
      </c>
      <c r="K313" s="12">
        <v>84000.0</v>
      </c>
      <c r="L313" s="1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8" t="s">
        <v>32</v>
      </c>
      <c r="B314" s="9">
        <v>2017.0</v>
      </c>
      <c r="C314" s="10" t="s">
        <v>14</v>
      </c>
      <c r="D314" s="11"/>
      <c r="E314" s="10" t="s">
        <v>15</v>
      </c>
      <c r="F314" s="10" t="s">
        <v>26</v>
      </c>
      <c r="G314" s="11">
        <v>33.0</v>
      </c>
      <c r="H314" s="10" t="s">
        <v>17</v>
      </c>
      <c r="I314" s="10" t="s">
        <v>34</v>
      </c>
      <c r="J314" s="10" t="s">
        <v>23</v>
      </c>
      <c r="K314" s="12">
        <v>6960000.0</v>
      </c>
      <c r="L314" s="1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hidden="1" customHeight="1">
      <c r="A315" s="8" t="s">
        <v>32</v>
      </c>
      <c r="B315" s="9">
        <v>2017.0</v>
      </c>
      <c r="C315" s="10" t="s">
        <v>14</v>
      </c>
      <c r="D315" s="11"/>
      <c r="E315" s="10" t="s">
        <v>15</v>
      </c>
      <c r="F315" s="10" t="s">
        <v>26</v>
      </c>
      <c r="G315" s="11">
        <v>33.0</v>
      </c>
      <c r="H315" s="10" t="s">
        <v>17</v>
      </c>
      <c r="I315" s="10" t="s">
        <v>18</v>
      </c>
      <c r="J315" s="10" t="s">
        <v>23</v>
      </c>
      <c r="K315" s="12">
        <v>160000.0</v>
      </c>
      <c r="L315" s="1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8" t="s">
        <v>32</v>
      </c>
      <c r="B316" s="9">
        <v>2017.0</v>
      </c>
      <c r="C316" s="10" t="s">
        <v>14</v>
      </c>
      <c r="D316" s="11"/>
      <c r="E316" s="10" t="s">
        <v>15</v>
      </c>
      <c r="F316" s="10" t="s">
        <v>28</v>
      </c>
      <c r="G316" s="11">
        <v>36.0</v>
      </c>
      <c r="H316" s="10" t="s">
        <v>17</v>
      </c>
      <c r="I316" s="10" t="s">
        <v>34</v>
      </c>
      <c r="J316" s="10" t="s">
        <v>23</v>
      </c>
      <c r="K316" s="12">
        <v>2.964E7</v>
      </c>
      <c r="L316" s="1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hidden="1" customHeight="1">
      <c r="A317" s="8" t="s">
        <v>32</v>
      </c>
      <c r="B317" s="9">
        <v>2017.0</v>
      </c>
      <c r="C317" s="10" t="s">
        <v>14</v>
      </c>
      <c r="D317" s="11"/>
      <c r="E317" s="10" t="s">
        <v>15</v>
      </c>
      <c r="F317" s="10" t="s">
        <v>28</v>
      </c>
      <c r="G317" s="11">
        <v>36.0</v>
      </c>
      <c r="H317" s="10" t="s">
        <v>17</v>
      </c>
      <c r="I317" s="10" t="s">
        <v>18</v>
      </c>
      <c r="J317" s="10" t="s">
        <v>23</v>
      </c>
      <c r="K317" s="12">
        <v>760000.0</v>
      </c>
      <c r="L317" s="1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8" t="s">
        <v>32</v>
      </c>
      <c r="B318" s="9">
        <v>2017.0</v>
      </c>
      <c r="C318" s="10" t="s">
        <v>14</v>
      </c>
      <c r="D318" s="11"/>
      <c r="E318" s="10" t="s">
        <v>15</v>
      </c>
      <c r="F318" s="10" t="s">
        <v>29</v>
      </c>
      <c r="G318" s="11">
        <v>42.0</v>
      </c>
      <c r="H318" s="10" t="s">
        <v>17</v>
      </c>
      <c r="I318" s="10" t="s">
        <v>34</v>
      </c>
      <c r="J318" s="10" t="s">
        <v>23</v>
      </c>
      <c r="K318" s="12">
        <v>5660000.0</v>
      </c>
      <c r="L318" s="1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hidden="1" customHeight="1">
      <c r="A319" s="8" t="s">
        <v>32</v>
      </c>
      <c r="B319" s="9">
        <v>2017.0</v>
      </c>
      <c r="C319" s="10" t="s">
        <v>14</v>
      </c>
      <c r="D319" s="11"/>
      <c r="E319" s="10" t="s">
        <v>15</v>
      </c>
      <c r="F319" s="10" t="s">
        <v>29</v>
      </c>
      <c r="G319" s="11">
        <v>42.0</v>
      </c>
      <c r="H319" s="10" t="s">
        <v>17</v>
      </c>
      <c r="I319" s="10" t="s">
        <v>18</v>
      </c>
      <c r="J319" s="10" t="s">
        <v>23</v>
      </c>
      <c r="K319" s="12">
        <v>165000.0</v>
      </c>
      <c r="L319" s="1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8" t="s">
        <v>32</v>
      </c>
      <c r="B320" s="9">
        <v>2017.0</v>
      </c>
      <c r="C320" s="10" t="s">
        <v>14</v>
      </c>
      <c r="D320" s="11"/>
      <c r="E320" s="10" t="s">
        <v>15</v>
      </c>
      <c r="F320" s="10" t="s">
        <v>31</v>
      </c>
      <c r="G320" s="11">
        <v>50.0</v>
      </c>
      <c r="H320" s="10" t="s">
        <v>17</v>
      </c>
      <c r="I320" s="10" t="s">
        <v>34</v>
      </c>
      <c r="J320" s="10" t="s">
        <v>23</v>
      </c>
      <c r="K320" s="12">
        <v>5.4E7</v>
      </c>
      <c r="L320" s="1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hidden="1" customHeight="1">
      <c r="A321" s="8" t="s">
        <v>32</v>
      </c>
      <c r="B321" s="9">
        <v>2017.0</v>
      </c>
      <c r="C321" s="10" t="s">
        <v>14</v>
      </c>
      <c r="D321" s="11"/>
      <c r="E321" s="10" t="s">
        <v>15</v>
      </c>
      <c r="F321" s="10" t="s">
        <v>31</v>
      </c>
      <c r="G321" s="11">
        <v>50.0</v>
      </c>
      <c r="H321" s="10" t="s">
        <v>17</v>
      </c>
      <c r="I321" s="10" t="s">
        <v>18</v>
      </c>
      <c r="J321" s="10" t="s">
        <v>23</v>
      </c>
      <c r="K321" s="12">
        <v>2000000.0</v>
      </c>
      <c r="L321" s="1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8" t="s">
        <v>32</v>
      </c>
      <c r="B322" s="9">
        <v>2016.0</v>
      </c>
      <c r="C322" s="10" t="s">
        <v>14</v>
      </c>
      <c r="D322" s="11"/>
      <c r="E322" s="10" t="s">
        <v>15</v>
      </c>
      <c r="F322" s="10" t="s">
        <v>16</v>
      </c>
      <c r="G322" s="11">
        <v>9.0</v>
      </c>
      <c r="H322" s="10" t="s">
        <v>17</v>
      </c>
      <c r="I322" s="10" t="s">
        <v>34</v>
      </c>
      <c r="J322" s="10" t="s">
        <v>23</v>
      </c>
      <c r="K322" s="12">
        <v>1112000.0</v>
      </c>
      <c r="L322" s="1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hidden="1" customHeight="1">
      <c r="A323" s="8" t="s">
        <v>32</v>
      </c>
      <c r="B323" s="9">
        <v>2016.0</v>
      </c>
      <c r="C323" s="10" t="s">
        <v>14</v>
      </c>
      <c r="D323" s="11"/>
      <c r="E323" s="10" t="s">
        <v>15</v>
      </c>
      <c r="F323" s="10" t="s">
        <v>16</v>
      </c>
      <c r="G323" s="11">
        <v>9.0</v>
      </c>
      <c r="H323" s="10" t="s">
        <v>17</v>
      </c>
      <c r="I323" s="10" t="s">
        <v>18</v>
      </c>
      <c r="J323" s="10" t="s">
        <v>23</v>
      </c>
      <c r="K323" s="12">
        <v>16000.0</v>
      </c>
      <c r="L323" s="1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8" t="s">
        <v>32</v>
      </c>
      <c r="B324" s="9">
        <v>2016.0</v>
      </c>
      <c r="C324" s="10" t="s">
        <v>14</v>
      </c>
      <c r="D324" s="11"/>
      <c r="E324" s="10" t="s">
        <v>15</v>
      </c>
      <c r="F324" s="10" t="s">
        <v>24</v>
      </c>
      <c r="G324" s="11">
        <v>23.0</v>
      </c>
      <c r="H324" s="10" t="s">
        <v>17</v>
      </c>
      <c r="I324" s="10" t="s">
        <v>34</v>
      </c>
      <c r="J324" s="10" t="s">
        <v>23</v>
      </c>
      <c r="K324" s="12">
        <v>2.025E7</v>
      </c>
      <c r="L324" s="1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hidden="1" customHeight="1">
      <c r="A325" s="8" t="s">
        <v>32</v>
      </c>
      <c r="B325" s="9">
        <v>2016.0</v>
      </c>
      <c r="C325" s="10" t="s">
        <v>14</v>
      </c>
      <c r="D325" s="11"/>
      <c r="E325" s="10" t="s">
        <v>15</v>
      </c>
      <c r="F325" s="10" t="s">
        <v>24</v>
      </c>
      <c r="G325" s="11">
        <v>23.0</v>
      </c>
      <c r="H325" s="10" t="s">
        <v>17</v>
      </c>
      <c r="I325" s="10" t="s">
        <v>18</v>
      </c>
      <c r="J325" s="10" t="s">
        <v>23</v>
      </c>
      <c r="K325" s="12">
        <v>675000.0</v>
      </c>
      <c r="L325" s="1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8" t="s">
        <v>32</v>
      </c>
      <c r="B326" s="9">
        <v>2016.0</v>
      </c>
      <c r="C326" s="10" t="s">
        <v>14</v>
      </c>
      <c r="D326" s="11"/>
      <c r="E326" s="10" t="s">
        <v>15</v>
      </c>
      <c r="F326" s="10" t="s">
        <v>25</v>
      </c>
      <c r="G326" s="11">
        <v>25.0</v>
      </c>
      <c r="H326" s="10" t="s">
        <v>17</v>
      </c>
      <c r="I326" s="10" t="s">
        <v>34</v>
      </c>
      <c r="J326" s="10" t="s">
        <v>23</v>
      </c>
      <c r="K326" s="12">
        <v>4297000.0</v>
      </c>
      <c r="L326" s="1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hidden="1" customHeight="1">
      <c r="A327" s="8" t="s">
        <v>32</v>
      </c>
      <c r="B327" s="9">
        <v>2016.0</v>
      </c>
      <c r="C327" s="10" t="s">
        <v>14</v>
      </c>
      <c r="D327" s="11"/>
      <c r="E327" s="10" t="s">
        <v>15</v>
      </c>
      <c r="F327" s="10" t="s">
        <v>25</v>
      </c>
      <c r="G327" s="11">
        <v>25.0</v>
      </c>
      <c r="H327" s="10" t="s">
        <v>17</v>
      </c>
      <c r="I327" s="10" t="s">
        <v>18</v>
      </c>
      <c r="J327" s="10" t="s">
        <v>23</v>
      </c>
      <c r="K327" s="12">
        <v>77000.0</v>
      </c>
      <c r="L327" s="1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8" t="s">
        <v>32</v>
      </c>
      <c r="B328" s="9">
        <v>2016.0</v>
      </c>
      <c r="C328" s="10" t="s">
        <v>14</v>
      </c>
      <c r="D328" s="11"/>
      <c r="E328" s="10" t="s">
        <v>15</v>
      </c>
      <c r="F328" s="10" t="s">
        <v>26</v>
      </c>
      <c r="G328" s="11">
        <v>33.0</v>
      </c>
      <c r="H328" s="10" t="s">
        <v>17</v>
      </c>
      <c r="I328" s="10" t="s">
        <v>34</v>
      </c>
      <c r="J328" s="10" t="s">
        <v>23</v>
      </c>
      <c r="K328" s="12">
        <v>9715000.0</v>
      </c>
      <c r="L328" s="1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hidden="1" customHeight="1">
      <c r="A329" s="8" t="s">
        <v>32</v>
      </c>
      <c r="B329" s="9">
        <v>2016.0</v>
      </c>
      <c r="C329" s="10" t="s">
        <v>14</v>
      </c>
      <c r="D329" s="11"/>
      <c r="E329" s="10" t="s">
        <v>15</v>
      </c>
      <c r="F329" s="10" t="s">
        <v>26</v>
      </c>
      <c r="G329" s="11">
        <v>33.0</v>
      </c>
      <c r="H329" s="10" t="s">
        <v>17</v>
      </c>
      <c r="I329" s="10" t="s">
        <v>18</v>
      </c>
      <c r="J329" s="10" t="s">
        <v>23</v>
      </c>
      <c r="K329" s="12">
        <v>176000.0</v>
      </c>
      <c r="L329" s="1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8" t="s">
        <v>32</v>
      </c>
      <c r="B330" s="9">
        <v>2016.0</v>
      </c>
      <c r="C330" s="10" t="s">
        <v>14</v>
      </c>
      <c r="D330" s="11"/>
      <c r="E330" s="10" t="s">
        <v>15</v>
      </c>
      <c r="F330" s="10" t="s">
        <v>28</v>
      </c>
      <c r="G330" s="11">
        <v>36.0</v>
      </c>
      <c r="H330" s="10" t="s">
        <v>17</v>
      </c>
      <c r="I330" s="10" t="s">
        <v>34</v>
      </c>
      <c r="J330" s="10" t="s">
        <v>23</v>
      </c>
      <c r="K330" s="12">
        <v>3.132E7</v>
      </c>
      <c r="L330" s="1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hidden="1" customHeight="1">
      <c r="A331" s="8" t="s">
        <v>32</v>
      </c>
      <c r="B331" s="9">
        <v>2016.0</v>
      </c>
      <c r="C331" s="10" t="s">
        <v>14</v>
      </c>
      <c r="D331" s="11"/>
      <c r="E331" s="10" t="s">
        <v>15</v>
      </c>
      <c r="F331" s="10" t="s">
        <v>28</v>
      </c>
      <c r="G331" s="11">
        <v>36.0</v>
      </c>
      <c r="H331" s="10" t="s">
        <v>17</v>
      </c>
      <c r="I331" s="10" t="s">
        <v>18</v>
      </c>
      <c r="J331" s="10" t="s">
        <v>23</v>
      </c>
      <c r="K331" s="12">
        <v>707000.0</v>
      </c>
      <c r="L331" s="1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8" t="s">
        <v>32</v>
      </c>
      <c r="B332" s="9">
        <v>2016.0</v>
      </c>
      <c r="C332" s="10" t="s">
        <v>14</v>
      </c>
      <c r="D332" s="11"/>
      <c r="E332" s="10" t="s">
        <v>15</v>
      </c>
      <c r="F332" s="10" t="s">
        <v>29</v>
      </c>
      <c r="G332" s="11">
        <v>42.0</v>
      </c>
      <c r="H332" s="10" t="s">
        <v>17</v>
      </c>
      <c r="I332" s="10" t="s">
        <v>34</v>
      </c>
      <c r="J332" s="10" t="s">
        <v>23</v>
      </c>
      <c r="K332" s="12">
        <v>5118000.0</v>
      </c>
      <c r="L332" s="1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hidden="1" customHeight="1">
      <c r="A333" s="8" t="s">
        <v>32</v>
      </c>
      <c r="B333" s="9">
        <v>2016.0</v>
      </c>
      <c r="C333" s="10" t="s">
        <v>14</v>
      </c>
      <c r="D333" s="11"/>
      <c r="E333" s="10" t="s">
        <v>15</v>
      </c>
      <c r="F333" s="10" t="s">
        <v>29</v>
      </c>
      <c r="G333" s="11">
        <v>42.0</v>
      </c>
      <c r="H333" s="10" t="s">
        <v>17</v>
      </c>
      <c r="I333" s="10" t="s">
        <v>18</v>
      </c>
      <c r="J333" s="10" t="s">
        <v>23</v>
      </c>
      <c r="K333" s="12">
        <v>163000.0</v>
      </c>
      <c r="L333" s="1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8" t="s">
        <v>32</v>
      </c>
      <c r="B334" s="9">
        <v>2016.0</v>
      </c>
      <c r="C334" s="10" t="s">
        <v>14</v>
      </c>
      <c r="D334" s="11"/>
      <c r="E334" s="10" t="s">
        <v>15</v>
      </c>
      <c r="F334" s="10" t="s">
        <v>31</v>
      </c>
      <c r="G334" s="11">
        <v>50.0</v>
      </c>
      <c r="H334" s="10" t="s">
        <v>17</v>
      </c>
      <c r="I334" s="10" t="s">
        <v>34</v>
      </c>
      <c r="J334" s="10" t="s">
        <v>23</v>
      </c>
      <c r="K334" s="12">
        <v>5.7E7</v>
      </c>
      <c r="L334" s="1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hidden="1" customHeight="1">
      <c r="A335" s="8" t="s">
        <v>32</v>
      </c>
      <c r="B335" s="9">
        <v>2016.0</v>
      </c>
      <c r="C335" s="10" t="s">
        <v>14</v>
      </c>
      <c r="D335" s="11"/>
      <c r="E335" s="10" t="s">
        <v>15</v>
      </c>
      <c r="F335" s="10" t="s">
        <v>31</v>
      </c>
      <c r="G335" s="11">
        <v>50.0</v>
      </c>
      <c r="H335" s="10" t="s">
        <v>17</v>
      </c>
      <c r="I335" s="10" t="s">
        <v>18</v>
      </c>
      <c r="J335" s="10" t="s">
        <v>23</v>
      </c>
      <c r="K335" s="12">
        <v>1900000.0</v>
      </c>
      <c r="L335" s="1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8" t="s">
        <v>32</v>
      </c>
      <c r="B336" s="9">
        <v>2015.0</v>
      </c>
      <c r="C336" s="10" t="s">
        <v>14</v>
      </c>
      <c r="D336" s="11"/>
      <c r="E336" s="10" t="s">
        <v>15</v>
      </c>
      <c r="F336" s="10" t="s">
        <v>16</v>
      </c>
      <c r="G336" s="11">
        <v>9.0</v>
      </c>
      <c r="H336" s="10" t="s">
        <v>17</v>
      </c>
      <c r="I336" s="10" t="s">
        <v>34</v>
      </c>
      <c r="J336" s="10" t="s">
        <v>23</v>
      </c>
      <c r="K336" s="12">
        <v>1482000.0</v>
      </c>
      <c r="L336" s="1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hidden="1" customHeight="1">
      <c r="A337" s="8" t="s">
        <v>32</v>
      </c>
      <c r="B337" s="9">
        <v>2015.0</v>
      </c>
      <c r="C337" s="10" t="s">
        <v>14</v>
      </c>
      <c r="D337" s="11"/>
      <c r="E337" s="10" t="s">
        <v>15</v>
      </c>
      <c r="F337" s="10" t="s">
        <v>16</v>
      </c>
      <c r="G337" s="11">
        <v>9.0</v>
      </c>
      <c r="H337" s="10" t="s">
        <v>17</v>
      </c>
      <c r="I337" s="10" t="s">
        <v>18</v>
      </c>
      <c r="J337" s="10" t="s">
        <v>23</v>
      </c>
      <c r="K337" s="12">
        <v>17000.0</v>
      </c>
      <c r="L337" s="1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8" t="s">
        <v>32</v>
      </c>
      <c r="B338" s="9">
        <v>2015.0</v>
      </c>
      <c r="C338" s="10" t="s">
        <v>14</v>
      </c>
      <c r="D338" s="11"/>
      <c r="E338" s="10" t="s">
        <v>15</v>
      </c>
      <c r="F338" s="10" t="s">
        <v>24</v>
      </c>
      <c r="G338" s="11">
        <v>23.0</v>
      </c>
      <c r="H338" s="10" t="s">
        <v>17</v>
      </c>
      <c r="I338" s="10" t="s">
        <v>34</v>
      </c>
      <c r="J338" s="10" t="s">
        <v>23</v>
      </c>
      <c r="K338" s="12">
        <v>1.5484E7</v>
      </c>
      <c r="L338" s="1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hidden="1" customHeight="1">
      <c r="A339" s="8" t="s">
        <v>32</v>
      </c>
      <c r="B339" s="9">
        <v>2015.0</v>
      </c>
      <c r="C339" s="10" t="s">
        <v>14</v>
      </c>
      <c r="D339" s="11"/>
      <c r="E339" s="10" t="s">
        <v>15</v>
      </c>
      <c r="F339" s="10" t="s">
        <v>24</v>
      </c>
      <c r="G339" s="11">
        <v>23.0</v>
      </c>
      <c r="H339" s="10" t="s">
        <v>17</v>
      </c>
      <c r="I339" s="10" t="s">
        <v>18</v>
      </c>
      <c r="J339" s="10" t="s">
        <v>23</v>
      </c>
      <c r="K339" s="12">
        <v>553000.0</v>
      </c>
      <c r="L339" s="1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8" t="s">
        <v>32</v>
      </c>
      <c r="B340" s="9">
        <v>2015.0</v>
      </c>
      <c r="C340" s="10" t="s">
        <v>14</v>
      </c>
      <c r="D340" s="11"/>
      <c r="E340" s="10" t="s">
        <v>15</v>
      </c>
      <c r="F340" s="10" t="s">
        <v>25</v>
      </c>
      <c r="G340" s="11">
        <v>25.0</v>
      </c>
      <c r="H340" s="10" t="s">
        <v>17</v>
      </c>
      <c r="I340" s="10" t="s">
        <v>34</v>
      </c>
      <c r="J340" s="10" t="s">
        <v>23</v>
      </c>
      <c r="K340" s="12">
        <v>3788000.0</v>
      </c>
      <c r="L340" s="1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hidden="1" customHeight="1">
      <c r="A341" s="8" t="s">
        <v>32</v>
      </c>
      <c r="B341" s="9">
        <v>2015.0</v>
      </c>
      <c r="C341" s="10" t="s">
        <v>14</v>
      </c>
      <c r="D341" s="11"/>
      <c r="E341" s="10" t="s">
        <v>15</v>
      </c>
      <c r="F341" s="10" t="s">
        <v>25</v>
      </c>
      <c r="G341" s="11">
        <v>25.0</v>
      </c>
      <c r="H341" s="10" t="s">
        <v>17</v>
      </c>
      <c r="I341" s="10" t="s">
        <v>18</v>
      </c>
      <c r="J341" s="10" t="s">
        <v>23</v>
      </c>
      <c r="K341" s="12">
        <v>75000.0</v>
      </c>
      <c r="L341" s="1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8" t="s">
        <v>32</v>
      </c>
      <c r="B342" s="9">
        <v>2015.0</v>
      </c>
      <c r="C342" s="10" t="s">
        <v>14</v>
      </c>
      <c r="D342" s="11"/>
      <c r="E342" s="10" t="s">
        <v>15</v>
      </c>
      <c r="F342" s="10" t="s">
        <v>26</v>
      </c>
      <c r="G342" s="11">
        <v>33.0</v>
      </c>
      <c r="H342" s="10" t="s">
        <v>17</v>
      </c>
      <c r="I342" s="10" t="s">
        <v>34</v>
      </c>
      <c r="J342" s="10" t="s">
        <v>23</v>
      </c>
      <c r="K342" s="12">
        <v>9148000.0</v>
      </c>
      <c r="L342" s="1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hidden="1" customHeight="1">
      <c r="A343" s="8" t="s">
        <v>32</v>
      </c>
      <c r="B343" s="9">
        <v>2015.0</v>
      </c>
      <c r="C343" s="10" t="s">
        <v>14</v>
      </c>
      <c r="D343" s="11"/>
      <c r="E343" s="10" t="s">
        <v>15</v>
      </c>
      <c r="F343" s="10" t="s">
        <v>26</v>
      </c>
      <c r="G343" s="11">
        <v>33.0</v>
      </c>
      <c r="H343" s="10" t="s">
        <v>17</v>
      </c>
      <c r="I343" s="10" t="s">
        <v>18</v>
      </c>
      <c r="J343" s="10" t="s">
        <v>23</v>
      </c>
      <c r="K343" s="12">
        <v>154000.0</v>
      </c>
      <c r="L343" s="1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8" t="s">
        <v>32</v>
      </c>
      <c r="B344" s="9">
        <v>2015.0</v>
      </c>
      <c r="C344" s="10" t="s">
        <v>14</v>
      </c>
      <c r="D344" s="11"/>
      <c r="E344" s="10" t="s">
        <v>15</v>
      </c>
      <c r="F344" s="10" t="s">
        <v>28</v>
      </c>
      <c r="G344" s="11">
        <v>36.0</v>
      </c>
      <c r="H344" s="10" t="s">
        <v>17</v>
      </c>
      <c r="I344" s="10" t="s">
        <v>34</v>
      </c>
      <c r="J344" s="10" t="s">
        <v>23</v>
      </c>
      <c r="K344" s="12">
        <v>2.5242E7</v>
      </c>
      <c r="L344" s="1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hidden="1" customHeight="1">
      <c r="A345" s="8" t="s">
        <v>32</v>
      </c>
      <c r="B345" s="9">
        <v>2015.0</v>
      </c>
      <c r="C345" s="10" t="s">
        <v>14</v>
      </c>
      <c r="D345" s="11"/>
      <c r="E345" s="10" t="s">
        <v>15</v>
      </c>
      <c r="F345" s="10" t="s">
        <v>28</v>
      </c>
      <c r="G345" s="11">
        <v>36.0</v>
      </c>
      <c r="H345" s="10" t="s">
        <v>17</v>
      </c>
      <c r="I345" s="10" t="s">
        <v>18</v>
      </c>
      <c r="J345" s="10" t="s">
        <v>23</v>
      </c>
      <c r="K345" s="12">
        <v>601000.0</v>
      </c>
      <c r="L345" s="1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8" t="s">
        <v>32</v>
      </c>
      <c r="B346" s="9">
        <v>2015.0</v>
      </c>
      <c r="C346" s="10" t="s">
        <v>14</v>
      </c>
      <c r="D346" s="11"/>
      <c r="E346" s="10" t="s">
        <v>15</v>
      </c>
      <c r="F346" s="10" t="s">
        <v>29</v>
      </c>
      <c r="G346" s="11">
        <v>42.0</v>
      </c>
      <c r="H346" s="10" t="s">
        <v>17</v>
      </c>
      <c r="I346" s="10" t="s">
        <v>34</v>
      </c>
      <c r="J346" s="10" t="s">
        <v>23</v>
      </c>
      <c r="K346" s="12">
        <v>5933000.0</v>
      </c>
      <c r="L346" s="1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hidden="1" customHeight="1">
      <c r="A347" s="8" t="s">
        <v>32</v>
      </c>
      <c r="B347" s="9">
        <v>2015.0</v>
      </c>
      <c r="C347" s="10" t="s">
        <v>14</v>
      </c>
      <c r="D347" s="11"/>
      <c r="E347" s="10" t="s">
        <v>15</v>
      </c>
      <c r="F347" s="10" t="s">
        <v>29</v>
      </c>
      <c r="G347" s="11">
        <v>42.0</v>
      </c>
      <c r="H347" s="10" t="s">
        <v>17</v>
      </c>
      <c r="I347" s="10" t="s">
        <v>18</v>
      </c>
      <c r="J347" s="10" t="s">
        <v>23</v>
      </c>
      <c r="K347" s="12">
        <v>186000.0</v>
      </c>
      <c r="L347" s="1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8" t="s">
        <v>32</v>
      </c>
      <c r="B348" s="9">
        <v>2015.0</v>
      </c>
      <c r="C348" s="10" t="s">
        <v>14</v>
      </c>
      <c r="D348" s="11"/>
      <c r="E348" s="10" t="s">
        <v>15</v>
      </c>
      <c r="F348" s="10" t="s">
        <v>31</v>
      </c>
      <c r="G348" s="11">
        <v>50.0</v>
      </c>
      <c r="H348" s="10" t="s">
        <v>17</v>
      </c>
      <c r="I348" s="10" t="s">
        <v>34</v>
      </c>
      <c r="J348" s="10" t="s">
        <v>23</v>
      </c>
      <c r="K348" s="12">
        <v>4.653E7</v>
      </c>
      <c r="L348" s="1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hidden="1" customHeight="1">
      <c r="A349" s="8" t="s">
        <v>32</v>
      </c>
      <c r="B349" s="9">
        <v>2015.0</v>
      </c>
      <c r="C349" s="10" t="s">
        <v>14</v>
      </c>
      <c r="D349" s="11"/>
      <c r="E349" s="10" t="s">
        <v>15</v>
      </c>
      <c r="F349" s="10" t="s">
        <v>31</v>
      </c>
      <c r="G349" s="11">
        <v>50.0</v>
      </c>
      <c r="H349" s="10" t="s">
        <v>17</v>
      </c>
      <c r="I349" s="10" t="s">
        <v>18</v>
      </c>
      <c r="J349" s="10" t="s">
        <v>23</v>
      </c>
      <c r="K349" s="12">
        <v>1410000.0</v>
      </c>
      <c r="L349" s="1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8" t="s">
        <v>32</v>
      </c>
      <c r="B350" s="9">
        <v>2014.0</v>
      </c>
      <c r="C350" s="10" t="s">
        <v>14</v>
      </c>
      <c r="D350" s="11"/>
      <c r="E350" s="10" t="s">
        <v>15</v>
      </c>
      <c r="F350" s="10" t="s">
        <v>16</v>
      </c>
      <c r="G350" s="11">
        <v>9.0</v>
      </c>
      <c r="H350" s="10" t="s">
        <v>17</v>
      </c>
      <c r="I350" s="10" t="s">
        <v>34</v>
      </c>
      <c r="J350" s="10" t="s">
        <v>23</v>
      </c>
      <c r="K350" s="12">
        <v>1134000.0</v>
      </c>
      <c r="L350" s="1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hidden="1" customHeight="1">
      <c r="A351" s="8" t="s">
        <v>32</v>
      </c>
      <c r="B351" s="9">
        <v>2014.0</v>
      </c>
      <c r="C351" s="10" t="s">
        <v>14</v>
      </c>
      <c r="D351" s="11"/>
      <c r="E351" s="10" t="s">
        <v>15</v>
      </c>
      <c r="F351" s="10" t="s">
        <v>16</v>
      </c>
      <c r="G351" s="11">
        <v>9.0</v>
      </c>
      <c r="H351" s="10" t="s">
        <v>17</v>
      </c>
      <c r="I351" s="10" t="s">
        <v>18</v>
      </c>
      <c r="J351" s="10" t="s">
        <v>23</v>
      </c>
      <c r="K351" s="12">
        <v>16000.0</v>
      </c>
      <c r="L351" s="1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8" t="s">
        <v>32</v>
      </c>
      <c r="B352" s="9">
        <v>2014.0</v>
      </c>
      <c r="C352" s="10" t="s">
        <v>14</v>
      </c>
      <c r="D352" s="11"/>
      <c r="E352" s="10" t="s">
        <v>15</v>
      </c>
      <c r="F352" s="10" t="s">
        <v>24</v>
      </c>
      <c r="G352" s="11">
        <v>23.0</v>
      </c>
      <c r="H352" s="10" t="s">
        <v>17</v>
      </c>
      <c r="I352" s="10" t="s">
        <v>34</v>
      </c>
      <c r="J352" s="10" t="s">
        <v>23</v>
      </c>
      <c r="K352" s="12">
        <v>1.7168E7</v>
      </c>
      <c r="L352" s="1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hidden="1" customHeight="1">
      <c r="A353" s="8" t="s">
        <v>32</v>
      </c>
      <c r="B353" s="9">
        <v>2014.0</v>
      </c>
      <c r="C353" s="10" t="s">
        <v>14</v>
      </c>
      <c r="D353" s="11"/>
      <c r="E353" s="10" t="s">
        <v>15</v>
      </c>
      <c r="F353" s="10" t="s">
        <v>24</v>
      </c>
      <c r="G353" s="11">
        <v>23.0</v>
      </c>
      <c r="H353" s="10" t="s">
        <v>17</v>
      </c>
      <c r="I353" s="10" t="s">
        <v>18</v>
      </c>
      <c r="J353" s="10" t="s">
        <v>23</v>
      </c>
      <c r="K353" s="12">
        <v>545000.0</v>
      </c>
      <c r="L353" s="1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8" t="s">
        <v>32</v>
      </c>
      <c r="B354" s="9">
        <v>2014.0</v>
      </c>
      <c r="C354" s="10" t="s">
        <v>14</v>
      </c>
      <c r="D354" s="11"/>
      <c r="E354" s="10" t="s">
        <v>15</v>
      </c>
      <c r="F354" s="10" t="s">
        <v>25</v>
      </c>
      <c r="G354" s="11">
        <v>25.0</v>
      </c>
      <c r="H354" s="10" t="s">
        <v>17</v>
      </c>
      <c r="I354" s="10" t="s">
        <v>34</v>
      </c>
      <c r="J354" s="10" t="s">
        <v>23</v>
      </c>
      <c r="K354" s="12">
        <v>3434000.0</v>
      </c>
      <c r="L354" s="1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hidden="1" customHeight="1">
      <c r="A355" s="8" t="s">
        <v>32</v>
      </c>
      <c r="B355" s="9">
        <v>2014.0</v>
      </c>
      <c r="C355" s="10" t="s">
        <v>14</v>
      </c>
      <c r="D355" s="11"/>
      <c r="E355" s="10" t="s">
        <v>15</v>
      </c>
      <c r="F355" s="10" t="s">
        <v>25</v>
      </c>
      <c r="G355" s="11">
        <v>25.0</v>
      </c>
      <c r="H355" s="10" t="s">
        <v>17</v>
      </c>
      <c r="I355" s="10" t="s">
        <v>18</v>
      </c>
      <c r="J355" s="10" t="s">
        <v>23</v>
      </c>
      <c r="K355" s="12">
        <v>61000.0</v>
      </c>
      <c r="L355" s="1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8" t="s">
        <v>32</v>
      </c>
      <c r="B356" s="9">
        <v>2014.0</v>
      </c>
      <c r="C356" s="10" t="s">
        <v>14</v>
      </c>
      <c r="D356" s="11"/>
      <c r="E356" s="10" t="s">
        <v>15</v>
      </c>
      <c r="F356" s="10" t="s">
        <v>26</v>
      </c>
      <c r="G356" s="11">
        <v>33.0</v>
      </c>
      <c r="H356" s="10" t="s">
        <v>17</v>
      </c>
      <c r="I356" s="10" t="s">
        <v>34</v>
      </c>
      <c r="J356" s="10" t="s">
        <v>23</v>
      </c>
      <c r="K356" s="12">
        <v>6994000.0</v>
      </c>
      <c r="L356" s="1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hidden="1" customHeight="1">
      <c r="A357" s="8" t="s">
        <v>32</v>
      </c>
      <c r="B357" s="9">
        <v>2014.0</v>
      </c>
      <c r="C357" s="10" t="s">
        <v>14</v>
      </c>
      <c r="D357" s="11"/>
      <c r="E357" s="10" t="s">
        <v>15</v>
      </c>
      <c r="F357" s="10" t="s">
        <v>26</v>
      </c>
      <c r="G357" s="11">
        <v>33.0</v>
      </c>
      <c r="H357" s="10" t="s">
        <v>17</v>
      </c>
      <c r="I357" s="10" t="s">
        <v>18</v>
      </c>
      <c r="J357" s="10" t="s">
        <v>23</v>
      </c>
      <c r="K357" s="12">
        <v>121000.0</v>
      </c>
      <c r="L357" s="1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8" t="s">
        <v>32</v>
      </c>
      <c r="B358" s="9">
        <v>2014.0</v>
      </c>
      <c r="C358" s="10" t="s">
        <v>14</v>
      </c>
      <c r="D358" s="11"/>
      <c r="E358" s="10" t="s">
        <v>15</v>
      </c>
      <c r="F358" s="10" t="s">
        <v>28</v>
      </c>
      <c r="G358" s="11">
        <v>36.0</v>
      </c>
      <c r="H358" s="10" t="s">
        <v>17</v>
      </c>
      <c r="I358" s="10" t="s">
        <v>34</v>
      </c>
      <c r="J358" s="10" t="s">
        <v>23</v>
      </c>
      <c r="K358" s="12">
        <v>2.1676E7</v>
      </c>
      <c r="L358" s="1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hidden="1" customHeight="1">
      <c r="A359" s="8" t="s">
        <v>32</v>
      </c>
      <c r="B359" s="9">
        <v>2014.0</v>
      </c>
      <c r="C359" s="10" t="s">
        <v>14</v>
      </c>
      <c r="D359" s="11"/>
      <c r="E359" s="10" t="s">
        <v>15</v>
      </c>
      <c r="F359" s="10" t="s">
        <v>28</v>
      </c>
      <c r="G359" s="11">
        <v>36.0</v>
      </c>
      <c r="H359" s="10" t="s">
        <v>17</v>
      </c>
      <c r="I359" s="10" t="s">
        <v>18</v>
      </c>
      <c r="J359" s="10" t="s">
        <v>23</v>
      </c>
      <c r="K359" s="12">
        <v>546000.0</v>
      </c>
      <c r="L359" s="1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8" t="s">
        <v>32</v>
      </c>
      <c r="B360" s="9">
        <v>2014.0</v>
      </c>
      <c r="C360" s="10" t="s">
        <v>14</v>
      </c>
      <c r="D360" s="11"/>
      <c r="E360" s="10" t="s">
        <v>15</v>
      </c>
      <c r="F360" s="10" t="s">
        <v>29</v>
      </c>
      <c r="G360" s="11">
        <v>42.0</v>
      </c>
      <c r="H360" s="10" t="s">
        <v>17</v>
      </c>
      <c r="I360" s="10" t="s">
        <v>34</v>
      </c>
      <c r="J360" s="10" t="s">
        <v>23</v>
      </c>
      <c r="K360" s="12">
        <v>5476000.0</v>
      </c>
      <c r="L360" s="1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hidden="1" customHeight="1">
      <c r="A361" s="8" t="s">
        <v>32</v>
      </c>
      <c r="B361" s="9">
        <v>2014.0</v>
      </c>
      <c r="C361" s="10" t="s">
        <v>14</v>
      </c>
      <c r="D361" s="11"/>
      <c r="E361" s="10" t="s">
        <v>15</v>
      </c>
      <c r="F361" s="10" t="s">
        <v>29</v>
      </c>
      <c r="G361" s="11">
        <v>42.0</v>
      </c>
      <c r="H361" s="10" t="s">
        <v>17</v>
      </c>
      <c r="I361" s="10" t="s">
        <v>18</v>
      </c>
      <c r="J361" s="10" t="s">
        <v>23</v>
      </c>
      <c r="K361" s="12">
        <v>156000.0</v>
      </c>
      <c r="L361" s="1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8" t="s">
        <v>32</v>
      </c>
      <c r="B362" s="9">
        <v>2014.0</v>
      </c>
      <c r="C362" s="10" t="s">
        <v>14</v>
      </c>
      <c r="D362" s="11"/>
      <c r="E362" s="10" t="s">
        <v>15</v>
      </c>
      <c r="F362" s="10" t="s">
        <v>31</v>
      </c>
      <c r="G362" s="11">
        <v>50.0</v>
      </c>
      <c r="H362" s="10" t="s">
        <v>17</v>
      </c>
      <c r="I362" s="10" t="s">
        <v>34</v>
      </c>
      <c r="J362" s="10" t="s">
        <v>23</v>
      </c>
      <c r="K362" s="12">
        <v>4.455E7</v>
      </c>
      <c r="L362" s="1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hidden="1" customHeight="1">
      <c r="A363" s="8" t="s">
        <v>32</v>
      </c>
      <c r="B363" s="9">
        <v>2014.0</v>
      </c>
      <c r="C363" s="10" t="s">
        <v>14</v>
      </c>
      <c r="D363" s="11"/>
      <c r="E363" s="10" t="s">
        <v>15</v>
      </c>
      <c r="F363" s="10" t="s">
        <v>31</v>
      </c>
      <c r="G363" s="11">
        <v>50.0</v>
      </c>
      <c r="H363" s="10" t="s">
        <v>17</v>
      </c>
      <c r="I363" s="10" t="s">
        <v>18</v>
      </c>
      <c r="J363" s="10" t="s">
        <v>23</v>
      </c>
      <c r="K363" s="12">
        <v>1350000.0</v>
      </c>
      <c r="L363" s="1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8" t="s">
        <v>32</v>
      </c>
      <c r="B364" s="9">
        <v>2013.0</v>
      </c>
      <c r="C364" s="10" t="s">
        <v>14</v>
      </c>
      <c r="D364" s="11"/>
      <c r="E364" s="10" t="s">
        <v>15</v>
      </c>
      <c r="F364" s="10" t="s">
        <v>16</v>
      </c>
      <c r="G364" s="11">
        <v>9.0</v>
      </c>
      <c r="H364" s="10" t="s">
        <v>17</v>
      </c>
      <c r="I364" s="10" t="s">
        <v>34</v>
      </c>
      <c r="J364" s="10" t="s">
        <v>23</v>
      </c>
      <c r="K364" s="12">
        <v>1278000.0</v>
      </c>
      <c r="L364" s="1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hidden="1" customHeight="1">
      <c r="A365" s="8" t="s">
        <v>32</v>
      </c>
      <c r="B365" s="9">
        <v>2013.0</v>
      </c>
      <c r="C365" s="10" t="s">
        <v>14</v>
      </c>
      <c r="D365" s="11"/>
      <c r="E365" s="10" t="s">
        <v>15</v>
      </c>
      <c r="F365" s="10" t="s">
        <v>16</v>
      </c>
      <c r="G365" s="11">
        <v>9.0</v>
      </c>
      <c r="H365" s="10" t="s">
        <v>17</v>
      </c>
      <c r="I365" s="10" t="s">
        <v>18</v>
      </c>
      <c r="J365" s="10" t="s">
        <v>23</v>
      </c>
      <c r="K365" s="12">
        <v>18000.0</v>
      </c>
      <c r="L365" s="1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8" t="s">
        <v>32</v>
      </c>
      <c r="B366" s="9">
        <v>2013.0</v>
      </c>
      <c r="C366" s="10" t="s">
        <v>14</v>
      </c>
      <c r="D366" s="11"/>
      <c r="E366" s="10" t="s">
        <v>15</v>
      </c>
      <c r="F366" s="10" t="s">
        <v>24</v>
      </c>
      <c r="G366" s="11">
        <v>23.0</v>
      </c>
      <c r="H366" s="10" t="s">
        <v>17</v>
      </c>
      <c r="I366" s="10" t="s">
        <v>34</v>
      </c>
      <c r="J366" s="10" t="s">
        <v>23</v>
      </c>
      <c r="K366" s="12">
        <v>1.792E7</v>
      </c>
      <c r="L366" s="1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hidden="1" customHeight="1">
      <c r="A367" s="8" t="s">
        <v>32</v>
      </c>
      <c r="B367" s="9">
        <v>2013.0</v>
      </c>
      <c r="C367" s="10" t="s">
        <v>14</v>
      </c>
      <c r="D367" s="11"/>
      <c r="E367" s="10" t="s">
        <v>15</v>
      </c>
      <c r="F367" s="10" t="s">
        <v>24</v>
      </c>
      <c r="G367" s="11">
        <v>23.0</v>
      </c>
      <c r="H367" s="10" t="s">
        <v>17</v>
      </c>
      <c r="I367" s="10" t="s">
        <v>18</v>
      </c>
      <c r="J367" s="10" t="s">
        <v>23</v>
      </c>
      <c r="K367" s="12">
        <v>560000.0</v>
      </c>
      <c r="L367" s="1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8" t="s">
        <v>32</v>
      </c>
      <c r="B368" s="9">
        <v>2013.0</v>
      </c>
      <c r="C368" s="10" t="s">
        <v>14</v>
      </c>
      <c r="D368" s="11"/>
      <c r="E368" s="10" t="s">
        <v>15</v>
      </c>
      <c r="F368" s="10" t="s">
        <v>25</v>
      </c>
      <c r="G368" s="11">
        <v>25.0</v>
      </c>
      <c r="H368" s="10" t="s">
        <v>17</v>
      </c>
      <c r="I368" s="10" t="s">
        <v>34</v>
      </c>
      <c r="J368" s="10" t="s">
        <v>23</v>
      </c>
      <c r="K368" s="12">
        <v>3723000.0</v>
      </c>
      <c r="L368" s="1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hidden="1" customHeight="1">
      <c r="A369" s="8" t="s">
        <v>32</v>
      </c>
      <c r="B369" s="9">
        <v>2013.0</v>
      </c>
      <c r="C369" s="10" t="s">
        <v>14</v>
      </c>
      <c r="D369" s="11"/>
      <c r="E369" s="10" t="s">
        <v>15</v>
      </c>
      <c r="F369" s="10" t="s">
        <v>25</v>
      </c>
      <c r="G369" s="11">
        <v>25.0</v>
      </c>
      <c r="H369" s="10" t="s">
        <v>17</v>
      </c>
      <c r="I369" s="10" t="s">
        <v>18</v>
      </c>
      <c r="J369" s="10" t="s">
        <v>23</v>
      </c>
      <c r="K369" s="12">
        <v>63000.0</v>
      </c>
      <c r="L369" s="1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8" t="s">
        <v>32</v>
      </c>
      <c r="B370" s="9">
        <v>2013.0</v>
      </c>
      <c r="C370" s="10" t="s">
        <v>14</v>
      </c>
      <c r="D370" s="11"/>
      <c r="E370" s="10" t="s">
        <v>15</v>
      </c>
      <c r="F370" s="10" t="s">
        <v>26</v>
      </c>
      <c r="G370" s="11">
        <v>33.0</v>
      </c>
      <c r="H370" s="10" t="s">
        <v>17</v>
      </c>
      <c r="I370" s="10" t="s">
        <v>34</v>
      </c>
      <c r="J370" s="10" t="s">
        <v>23</v>
      </c>
      <c r="K370" s="12">
        <v>7583000.0</v>
      </c>
      <c r="L370" s="1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hidden="1" customHeight="1">
      <c r="A371" s="8" t="s">
        <v>32</v>
      </c>
      <c r="B371" s="9">
        <v>2013.0</v>
      </c>
      <c r="C371" s="10" t="s">
        <v>14</v>
      </c>
      <c r="D371" s="11"/>
      <c r="E371" s="10" t="s">
        <v>15</v>
      </c>
      <c r="F371" s="10" t="s">
        <v>26</v>
      </c>
      <c r="G371" s="11">
        <v>33.0</v>
      </c>
      <c r="H371" s="10" t="s">
        <v>17</v>
      </c>
      <c r="I371" s="10" t="s">
        <v>18</v>
      </c>
      <c r="J371" s="10" t="s">
        <v>23</v>
      </c>
      <c r="K371" s="12">
        <v>142000.0</v>
      </c>
      <c r="L371" s="1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8" t="s">
        <v>32</v>
      </c>
      <c r="B372" s="9">
        <v>2013.0</v>
      </c>
      <c r="C372" s="10" t="s">
        <v>14</v>
      </c>
      <c r="D372" s="11"/>
      <c r="E372" s="10" t="s">
        <v>15</v>
      </c>
      <c r="F372" s="10" t="s">
        <v>28</v>
      </c>
      <c r="G372" s="11">
        <v>36.0</v>
      </c>
      <c r="H372" s="10" t="s">
        <v>17</v>
      </c>
      <c r="I372" s="10" t="s">
        <v>34</v>
      </c>
      <c r="J372" s="10" t="s">
        <v>23</v>
      </c>
      <c r="K372" s="12">
        <v>2.5026E7</v>
      </c>
      <c r="L372" s="1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hidden="1" customHeight="1">
      <c r="A373" s="8" t="s">
        <v>32</v>
      </c>
      <c r="B373" s="9">
        <v>2013.0</v>
      </c>
      <c r="C373" s="10" t="s">
        <v>14</v>
      </c>
      <c r="D373" s="11"/>
      <c r="E373" s="10" t="s">
        <v>15</v>
      </c>
      <c r="F373" s="10" t="s">
        <v>28</v>
      </c>
      <c r="G373" s="11">
        <v>36.0</v>
      </c>
      <c r="H373" s="10" t="s">
        <v>17</v>
      </c>
      <c r="I373" s="10" t="s">
        <v>18</v>
      </c>
      <c r="J373" s="10" t="s">
        <v>23</v>
      </c>
      <c r="K373" s="12">
        <v>574000.0</v>
      </c>
      <c r="L373" s="1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8" t="s">
        <v>32</v>
      </c>
      <c r="B374" s="9">
        <v>2013.0</v>
      </c>
      <c r="C374" s="10" t="s">
        <v>14</v>
      </c>
      <c r="D374" s="11"/>
      <c r="E374" s="10" t="s">
        <v>15</v>
      </c>
      <c r="F374" s="10" t="s">
        <v>29</v>
      </c>
      <c r="G374" s="11">
        <v>42.0</v>
      </c>
      <c r="H374" s="10" t="s">
        <v>17</v>
      </c>
      <c r="I374" s="10" t="s">
        <v>34</v>
      </c>
      <c r="J374" s="10" t="s">
        <v>23</v>
      </c>
      <c r="K374" s="12">
        <v>4770000.0</v>
      </c>
      <c r="L374" s="1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hidden="1" customHeight="1">
      <c r="A375" s="8" t="s">
        <v>32</v>
      </c>
      <c r="B375" s="9">
        <v>2013.0</v>
      </c>
      <c r="C375" s="10" t="s">
        <v>14</v>
      </c>
      <c r="D375" s="11"/>
      <c r="E375" s="10" t="s">
        <v>15</v>
      </c>
      <c r="F375" s="10" t="s">
        <v>29</v>
      </c>
      <c r="G375" s="11">
        <v>42.0</v>
      </c>
      <c r="H375" s="10" t="s">
        <v>17</v>
      </c>
      <c r="I375" s="10" t="s">
        <v>18</v>
      </c>
      <c r="J375" s="10" t="s">
        <v>23</v>
      </c>
      <c r="K375" s="12">
        <v>134000.0</v>
      </c>
      <c r="L375" s="1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8" t="s">
        <v>32</v>
      </c>
      <c r="B376" s="9">
        <v>2013.0</v>
      </c>
      <c r="C376" s="10" t="s">
        <v>14</v>
      </c>
      <c r="D376" s="11"/>
      <c r="E376" s="10" t="s">
        <v>15</v>
      </c>
      <c r="F376" s="10" t="s">
        <v>31</v>
      </c>
      <c r="G376" s="11">
        <v>50.0</v>
      </c>
      <c r="H376" s="10" t="s">
        <v>17</v>
      </c>
      <c r="I376" s="10" t="s">
        <v>34</v>
      </c>
      <c r="J376" s="10" t="s">
        <v>23</v>
      </c>
      <c r="K376" s="12">
        <v>4.9432E7</v>
      </c>
      <c r="L376" s="1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hidden="1" customHeight="1">
      <c r="A377" s="8" t="s">
        <v>32</v>
      </c>
      <c r="B377" s="9">
        <v>2013.0</v>
      </c>
      <c r="C377" s="10" t="s">
        <v>14</v>
      </c>
      <c r="D377" s="11"/>
      <c r="E377" s="10" t="s">
        <v>15</v>
      </c>
      <c r="F377" s="10" t="s">
        <v>31</v>
      </c>
      <c r="G377" s="11">
        <v>50.0</v>
      </c>
      <c r="H377" s="10" t="s">
        <v>17</v>
      </c>
      <c r="I377" s="10" t="s">
        <v>18</v>
      </c>
      <c r="J377" s="10" t="s">
        <v>23</v>
      </c>
      <c r="K377" s="12">
        <v>1480000.0</v>
      </c>
      <c r="L377" s="1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8" t="s">
        <v>32</v>
      </c>
      <c r="B378" s="9">
        <v>2012.0</v>
      </c>
      <c r="C378" s="10" t="s">
        <v>14</v>
      </c>
      <c r="D378" s="11"/>
      <c r="E378" s="10" t="s">
        <v>15</v>
      </c>
      <c r="F378" s="10" t="s">
        <v>16</v>
      </c>
      <c r="G378" s="11">
        <v>9.0</v>
      </c>
      <c r="H378" s="10" t="s">
        <v>17</v>
      </c>
      <c r="I378" s="10" t="s">
        <v>34</v>
      </c>
      <c r="J378" s="10" t="s">
        <v>23</v>
      </c>
      <c r="K378" s="12">
        <v>634000.0</v>
      </c>
      <c r="L378" s="1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hidden="1" customHeight="1">
      <c r="A379" s="8" t="s">
        <v>32</v>
      </c>
      <c r="B379" s="9">
        <v>2012.0</v>
      </c>
      <c r="C379" s="10" t="s">
        <v>14</v>
      </c>
      <c r="D379" s="11"/>
      <c r="E379" s="10" t="s">
        <v>15</v>
      </c>
      <c r="F379" s="10" t="s">
        <v>16</v>
      </c>
      <c r="G379" s="11">
        <v>9.0</v>
      </c>
      <c r="H379" s="10" t="s">
        <v>17</v>
      </c>
      <c r="I379" s="10" t="s">
        <v>18</v>
      </c>
      <c r="J379" s="10" t="s">
        <v>23</v>
      </c>
      <c r="K379" s="12">
        <v>10000.0</v>
      </c>
      <c r="L379" s="1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8" t="s">
        <v>32</v>
      </c>
      <c r="B380" s="9">
        <v>2012.0</v>
      </c>
      <c r="C380" s="10" t="s">
        <v>14</v>
      </c>
      <c r="D380" s="11"/>
      <c r="E380" s="10" t="s">
        <v>15</v>
      </c>
      <c r="F380" s="10" t="s">
        <v>24</v>
      </c>
      <c r="G380" s="11">
        <v>23.0</v>
      </c>
      <c r="H380" s="10" t="s">
        <v>17</v>
      </c>
      <c r="I380" s="10" t="s">
        <v>34</v>
      </c>
      <c r="J380" s="10" t="s">
        <v>23</v>
      </c>
      <c r="K380" s="12">
        <v>1.4685E7</v>
      </c>
      <c r="L380" s="1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hidden="1" customHeight="1">
      <c r="A381" s="8" t="s">
        <v>32</v>
      </c>
      <c r="B381" s="9">
        <v>2012.0</v>
      </c>
      <c r="C381" s="10" t="s">
        <v>14</v>
      </c>
      <c r="D381" s="11"/>
      <c r="E381" s="10" t="s">
        <v>15</v>
      </c>
      <c r="F381" s="10" t="s">
        <v>24</v>
      </c>
      <c r="G381" s="11">
        <v>23.0</v>
      </c>
      <c r="H381" s="10" t="s">
        <v>17</v>
      </c>
      <c r="I381" s="10" t="s">
        <v>18</v>
      </c>
      <c r="J381" s="10" t="s">
        <v>23</v>
      </c>
      <c r="K381" s="12">
        <v>445000.0</v>
      </c>
      <c r="L381" s="1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8" t="s">
        <v>32</v>
      </c>
      <c r="B382" s="9">
        <v>2012.0</v>
      </c>
      <c r="C382" s="10" t="s">
        <v>14</v>
      </c>
      <c r="D382" s="11"/>
      <c r="E382" s="10" t="s">
        <v>15</v>
      </c>
      <c r="F382" s="10" t="s">
        <v>25</v>
      </c>
      <c r="G382" s="11">
        <v>25.0</v>
      </c>
      <c r="H382" s="10" t="s">
        <v>17</v>
      </c>
      <c r="I382" s="10" t="s">
        <v>34</v>
      </c>
      <c r="J382" s="10" t="s">
        <v>23</v>
      </c>
      <c r="K382" s="12">
        <v>2163000.0</v>
      </c>
      <c r="L382" s="1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hidden="1" customHeight="1">
      <c r="A383" s="8" t="s">
        <v>32</v>
      </c>
      <c r="B383" s="9">
        <v>2012.0</v>
      </c>
      <c r="C383" s="10" t="s">
        <v>14</v>
      </c>
      <c r="D383" s="11"/>
      <c r="E383" s="10" t="s">
        <v>15</v>
      </c>
      <c r="F383" s="10" t="s">
        <v>25</v>
      </c>
      <c r="G383" s="11">
        <v>25.0</v>
      </c>
      <c r="H383" s="10" t="s">
        <v>17</v>
      </c>
      <c r="I383" s="10" t="s">
        <v>18</v>
      </c>
      <c r="J383" s="10" t="s">
        <v>23</v>
      </c>
      <c r="K383" s="12">
        <v>42000.0</v>
      </c>
      <c r="L383" s="1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8" t="s">
        <v>32</v>
      </c>
      <c r="B384" s="9">
        <v>2012.0</v>
      </c>
      <c r="C384" s="10" t="s">
        <v>14</v>
      </c>
      <c r="D384" s="11"/>
      <c r="E384" s="10" t="s">
        <v>15</v>
      </c>
      <c r="F384" s="10" t="s">
        <v>26</v>
      </c>
      <c r="G384" s="11">
        <v>33.0</v>
      </c>
      <c r="H384" s="10" t="s">
        <v>17</v>
      </c>
      <c r="I384" s="10" t="s">
        <v>34</v>
      </c>
      <c r="J384" s="10" t="s">
        <v>23</v>
      </c>
      <c r="K384" s="12">
        <v>4935000.0</v>
      </c>
      <c r="L384" s="1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hidden="1" customHeight="1">
      <c r="A385" s="8" t="s">
        <v>32</v>
      </c>
      <c r="B385" s="9">
        <v>2012.0</v>
      </c>
      <c r="C385" s="10" t="s">
        <v>14</v>
      </c>
      <c r="D385" s="11"/>
      <c r="E385" s="10" t="s">
        <v>15</v>
      </c>
      <c r="F385" s="10" t="s">
        <v>26</v>
      </c>
      <c r="G385" s="11">
        <v>33.0</v>
      </c>
      <c r="H385" s="10" t="s">
        <v>17</v>
      </c>
      <c r="I385" s="10" t="s">
        <v>18</v>
      </c>
      <c r="J385" s="10" t="s">
        <v>23</v>
      </c>
      <c r="K385" s="12">
        <v>94000.0</v>
      </c>
      <c r="L385" s="1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8" t="s">
        <v>32</v>
      </c>
      <c r="B386" s="9">
        <v>2012.0</v>
      </c>
      <c r="C386" s="10" t="s">
        <v>14</v>
      </c>
      <c r="D386" s="11"/>
      <c r="E386" s="10" t="s">
        <v>15</v>
      </c>
      <c r="F386" s="10" t="s">
        <v>28</v>
      </c>
      <c r="G386" s="11">
        <v>36.0</v>
      </c>
      <c r="H386" s="10" t="s">
        <v>17</v>
      </c>
      <c r="I386" s="10" t="s">
        <v>34</v>
      </c>
      <c r="J386" s="10" t="s">
        <v>23</v>
      </c>
      <c r="K386" s="12">
        <v>1.566E7</v>
      </c>
      <c r="L386" s="1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hidden="1" customHeight="1">
      <c r="A387" s="8" t="s">
        <v>32</v>
      </c>
      <c r="B387" s="9">
        <v>2012.0</v>
      </c>
      <c r="C387" s="10" t="s">
        <v>14</v>
      </c>
      <c r="D387" s="11"/>
      <c r="E387" s="10" t="s">
        <v>15</v>
      </c>
      <c r="F387" s="10" t="s">
        <v>28</v>
      </c>
      <c r="G387" s="11">
        <v>36.0</v>
      </c>
      <c r="H387" s="10" t="s">
        <v>17</v>
      </c>
      <c r="I387" s="10" t="s">
        <v>18</v>
      </c>
      <c r="J387" s="10" t="s">
        <v>23</v>
      </c>
      <c r="K387" s="12">
        <v>360000.0</v>
      </c>
      <c r="L387" s="1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8" t="s">
        <v>32</v>
      </c>
      <c r="B388" s="9">
        <v>2012.0</v>
      </c>
      <c r="C388" s="10" t="s">
        <v>14</v>
      </c>
      <c r="D388" s="11"/>
      <c r="E388" s="10" t="s">
        <v>15</v>
      </c>
      <c r="F388" s="10" t="s">
        <v>29</v>
      </c>
      <c r="G388" s="11">
        <v>42.0</v>
      </c>
      <c r="H388" s="10" t="s">
        <v>17</v>
      </c>
      <c r="I388" s="10" t="s">
        <v>34</v>
      </c>
      <c r="J388" s="10" t="s">
        <v>23</v>
      </c>
      <c r="K388" s="12">
        <v>3782000.0</v>
      </c>
      <c r="L388" s="1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hidden="1" customHeight="1">
      <c r="A389" s="8" t="s">
        <v>32</v>
      </c>
      <c r="B389" s="9">
        <v>2012.0</v>
      </c>
      <c r="C389" s="10" t="s">
        <v>14</v>
      </c>
      <c r="D389" s="11"/>
      <c r="E389" s="10" t="s">
        <v>15</v>
      </c>
      <c r="F389" s="10" t="s">
        <v>29</v>
      </c>
      <c r="G389" s="11">
        <v>42.0</v>
      </c>
      <c r="H389" s="10" t="s">
        <v>17</v>
      </c>
      <c r="I389" s="10" t="s">
        <v>18</v>
      </c>
      <c r="J389" s="10" t="s">
        <v>23</v>
      </c>
      <c r="K389" s="12">
        <v>96000.0</v>
      </c>
      <c r="L389" s="1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8" t="s">
        <v>32</v>
      </c>
      <c r="B390" s="9">
        <v>2012.0</v>
      </c>
      <c r="C390" s="10" t="s">
        <v>14</v>
      </c>
      <c r="D390" s="11"/>
      <c r="E390" s="10" t="s">
        <v>15</v>
      </c>
      <c r="F390" s="10" t="s">
        <v>31</v>
      </c>
      <c r="G390" s="11">
        <v>50.0</v>
      </c>
      <c r="H390" s="10" t="s">
        <v>17</v>
      </c>
      <c r="I390" s="10" t="s">
        <v>34</v>
      </c>
      <c r="J390" s="10" t="s">
        <v>23</v>
      </c>
      <c r="K390" s="12">
        <v>3.5465E7</v>
      </c>
      <c r="L390" s="1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hidden="1" customHeight="1">
      <c r="A391" s="8" t="s">
        <v>32</v>
      </c>
      <c r="B391" s="9">
        <v>2012.0</v>
      </c>
      <c r="C391" s="10" t="s">
        <v>14</v>
      </c>
      <c r="D391" s="11"/>
      <c r="E391" s="10" t="s">
        <v>15</v>
      </c>
      <c r="F391" s="10" t="s">
        <v>31</v>
      </c>
      <c r="G391" s="11">
        <v>50.0</v>
      </c>
      <c r="H391" s="10" t="s">
        <v>17</v>
      </c>
      <c r="I391" s="10" t="s">
        <v>18</v>
      </c>
      <c r="J391" s="10" t="s">
        <v>23</v>
      </c>
      <c r="K391" s="12">
        <v>999000.0</v>
      </c>
      <c r="L391" s="1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8" t="s">
        <v>32</v>
      </c>
      <c r="B392" s="9">
        <v>2011.0</v>
      </c>
      <c r="C392" s="10" t="s">
        <v>14</v>
      </c>
      <c r="D392" s="11"/>
      <c r="E392" s="10" t="s">
        <v>15</v>
      </c>
      <c r="F392" s="10" t="s">
        <v>16</v>
      </c>
      <c r="G392" s="11">
        <v>9.0</v>
      </c>
      <c r="H392" s="10" t="s">
        <v>17</v>
      </c>
      <c r="I392" s="10" t="s">
        <v>34</v>
      </c>
      <c r="J392" s="10" t="s">
        <v>23</v>
      </c>
      <c r="K392" s="12">
        <v>1241000.0</v>
      </c>
      <c r="L392" s="1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hidden="1" customHeight="1">
      <c r="A393" s="8" t="s">
        <v>32</v>
      </c>
      <c r="B393" s="9">
        <v>2011.0</v>
      </c>
      <c r="C393" s="10" t="s">
        <v>14</v>
      </c>
      <c r="D393" s="11"/>
      <c r="E393" s="10" t="s">
        <v>15</v>
      </c>
      <c r="F393" s="10" t="s">
        <v>16</v>
      </c>
      <c r="G393" s="11">
        <v>9.0</v>
      </c>
      <c r="H393" s="10" t="s">
        <v>17</v>
      </c>
      <c r="I393" s="10" t="s">
        <v>18</v>
      </c>
      <c r="J393" s="10" t="s">
        <v>23</v>
      </c>
      <c r="K393" s="12">
        <v>17000.0</v>
      </c>
      <c r="L393" s="1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8" t="s">
        <v>32</v>
      </c>
      <c r="B394" s="9">
        <v>2011.0</v>
      </c>
      <c r="C394" s="10" t="s">
        <v>14</v>
      </c>
      <c r="D394" s="11"/>
      <c r="E394" s="10" t="s">
        <v>15</v>
      </c>
      <c r="F394" s="10" t="s">
        <v>24</v>
      </c>
      <c r="G394" s="11">
        <v>23.0</v>
      </c>
      <c r="H394" s="10" t="s">
        <v>17</v>
      </c>
      <c r="I394" s="10" t="s">
        <v>34</v>
      </c>
      <c r="J394" s="10" t="s">
        <v>23</v>
      </c>
      <c r="K394" s="12">
        <v>1.394E7</v>
      </c>
      <c r="L394" s="1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hidden="1" customHeight="1">
      <c r="A395" s="8" t="s">
        <v>32</v>
      </c>
      <c r="B395" s="9">
        <v>2011.0</v>
      </c>
      <c r="C395" s="10" t="s">
        <v>14</v>
      </c>
      <c r="D395" s="11"/>
      <c r="E395" s="10" t="s">
        <v>15</v>
      </c>
      <c r="F395" s="10" t="s">
        <v>24</v>
      </c>
      <c r="G395" s="11">
        <v>23.0</v>
      </c>
      <c r="H395" s="10" t="s">
        <v>17</v>
      </c>
      <c r="I395" s="10" t="s">
        <v>18</v>
      </c>
      <c r="J395" s="10" t="s">
        <v>23</v>
      </c>
      <c r="K395" s="12">
        <v>410000.0</v>
      </c>
      <c r="L395" s="1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8" t="s">
        <v>32</v>
      </c>
      <c r="B396" s="9">
        <v>2011.0</v>
      </c>
      <c r="C396" s="10" t="s">
        <v>14</v>
      </c>
      <c r="D396" s="11"/>
      <c r="E396" s="10" t="s">
        <v>15</v>
      </c>
      <c r="F396" s="10" t="s">
        <v>25</v>
      </c>
      <c r="G396" s="11">
        <v>25.0</v>
      </c>
      <c r="H396" s="10" t="s">
        <v>17</v>
      </c>
      <c r="I396" s="10" t="s">
        <v>34</v>
      </c>
      <c r="J396" s="10" t="s">
        <v>23</v>
      </c>
      <c r="K396" s="12">
        <v>3534000.0</v>
      </c>
      <c r="L396" s="1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hidden="1" customHeight="1">
      <c r="A397" s="8" t="s">
        <v>32</v>
      </c>
      <c r="B397" s="9">
        <v>2011.0</v>
      </c>
      <c r="C397" s="10" t="s">
        <v>14</v>
      </c>
      <c r="D397" s="11"/>
      <c r="E397" s="10" t="s">
        <v>15</v>
      </c>
      <c r="F397" s="10" t="s">
        <v>25</v>
      </c>
      <c r="G397" s="11">
        <v>25.0</v>
      </c>
      <c r="H397" s="10" t="s">
        <v>17</v>
      </c>
      <c r="I397" s="10" t="s">
        <v>18</v>
      </c>
      <c r="J397" s="10" t="s">
        <v>23</v>
      </c>
      <c r="K397" s="12">
        <v>62000.0</v>
      </c>
      <c r="L397" s="1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8" t="s">
        <v>32</v>
      </c>
      <c r="B398" s="9">
        <v>2011.0</v>
      </c>
      <c r="C398" s="10" t="s">
        <v>14</v>
      </c>
      <c r="D398" s="11"/>
      <c r="E398" s="10" t="s">
        <v>15</v>
      </c>
      <c r="F398" s="10" t="s">
        <v>26</v>
      </c>
      <c r="G398" s="11">
        <v>33.0</v>
      </c>
      <c r="H398" s="10" t="s">
        <v>17</v>
      </c>
      <c r="I398" s="10" t="s">
        <v>34</v>
      </c>
      <c r="J398" s="10" t="s">
        <v>23</v>
      </c>
      <c r="K398" s="12">
        <v>6174000.0</v>
      </c>
      <c r="L398" s="1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hidden="1" customHeight="1">
      <c r="A399" s="8" t="s">
        <v>32</v>
      </c>
      <c r="B399" s="9">
        <v>2011.0</v>
      </c>
      <c r="C399" s="10" t="s">
        <v>14</v>
      </c>
      <c r="D399" s="11"/>
      <c r="E399" s="10" t="s">
        <v>15</v>
      </c>
      <c r="F399" s="10" t="s">
        <v>26</v>
      </c>
      <c r="G399" s="11">
        <v>33.0</v>
      </c>
      <c r="H399" s="10" t="s">
        <v>17</v>
      </c>
      <c r="I399" s="10" t="s">
        <v>18</v>
      </c>
      <c r="J399" s="10" t="s">
        <v>23</v>
      </c>
      <c r="K399" s="12">
        <v>126000.0</v>
      </c>
      <c r="L399" s="1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8" t="s">
        <v>32</v>
      </c>
      <c r="B400" s="9">
        <v>2011.0</v>
      </c>
      <c r="C400" s="10" t="s">
        <v>14</v>
      </c>
      <c r="D400" s="11"/>
      <c r="E400" s="10" t="s">
        <v>15</v>
      </c>
      <c r="F400" s="10" t="s">
        <v>28</v>
      </c>
      <c r="G400" s="11">
        <v>36.0</v>
      </c>
      <c r="H400" s="10" t="s">
        <v>17</v>
      </c>
      <c r="I400" s="10" t="s">
        <v>34</v>
      </c>
      <c r="J400" s="10" t="s">
        <v>23</v>
      </c>
      <c r="K400" s="12">
        <v>2.2052E7</v>
      </c>
      <c r="L400" s="1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hidden="1" customHeight="1">
      <c r="A401" s="8" t="s">
        <v>32</v>
      </c>
      <c r="B401" s="9">
        <v>2011.0</v>
      </c>
      <c r="C401" s="10" t="s">
        <v>14</v>
      </c>
      <c r="D401" s="11"/>
      <c r="E401" s="10" t="s">
        <v>15</v>
      </c>
      <c r="F401" s="10" t="s">
        <v>28</v>
      </c>
      <c r="G401" s="11">
        <v>36.0</v>
      </c>
      <c r="H401" s="10" t="s">
        <v>17</v>
      </c>
      <c r="I401" s="10" t="s">
        <v>18</v>
      </c>
      <c r="J401" s="10" t="s">
        <v>23</v>
      </c>
      <c r="K401" s="12">
        <v>564000.0</v>
      </c>
      <c r="L401" s="1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8" t="s">
        <v>32</v>
      </c>
      <c r="B402" s="9">
        <v>2011.0</v>
      </c>
      <c r="C402" s="10" t="s">
        <v>14</v>
      </c>
      <c r="D402" s="11"/>
      <c r="E402" s="10" t="s">
        <v>15</v>
      </c>
      <c r="F402" s="10" t="s">
        <v>29</v>
      </c>
      <c r="G402" s="11">
        <v>42.0</v>
      </c>
      <c r="H402" s="10" t="s">
        <v>17</v>
      </c>
      <c r="I402" s="10" t="s">
        <v>34</v>
      </c>
      <c r="J402" s="10" t="s">
        <v>23</v>
      </c>
      <c r="K402" s="12">
        <v>5120000.0</v>
      </c>
      <c r="L402" s="1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hidden="1" customHeight="1">
      <c r="A403" s="8" t="s">
        <v>32</v>
      </c>
      <c r="B403" s="9">
        <v>2011.0</v>
      </c>
      <c r="C403" s="10" t="s">
        <v>14</v>
      </c>
      <c r="D403" s="11"/>
      <c r="E403" s="10" t="s">
        <v>15</v>
      </c>
      <c r="F403" s="10" t="s">
        <v>29</v>
      </c>
      <c r="G403" s="11">
        <v>42.0</v>
      </c>
      <c r="H403" s="10" t="s">
        <v>17</v>
      </c>
      <c r="I403" s="10" t="s">
        <v>18</v>
      </c>
      <c r="J403" s="10" t="s">
        <v>23</v>
      </c>
      <c r="K403" s="12">
        <v>128000.0</v>
      </c>
      <c r="L403" s="1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8" t="s">
        <v>32</v>
      </c>
      <c r="B404" s="9">
        <v>2011.0</v>
      </c>
      <c r="C404" s="10" t="s">
        <v>14</v>
      </c>
      <c r="D404" s="11"/>
      <c r="E404" s="10" t="s">
        <v>15</v>
      </c>
      <c r="F404" s="10" t="s">
        <v>31</v>
      </c>
      <c r="G404" s="11">
        <v>50.0</v>
      </c>
      <c r="H404" s="10" t="s">
        <v>17</v>
      </c>
      <c r="I404" s="10" t="s">
        <v>34</v>
      </c>
      <c r="J404" s="10" t="s">
        <v>23</v>
      </c>
      <c r="K404" s="12">
        <v>4.305E7</v>
      </c>
      <c r="L404" s="1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hidden="1" customHeight="1">
      <c r="A405" s="8" t="s">
        <v>32</v>
      </c>
      <c r="B405" s="9">
        <v>2011.0</v>
      </c>
      <c r="C405" s="10" t="s">
        <v>14</v>
      </c>
      <c r="D405" s="11"/>
      <c r="E405" s="10" t="s">
        <v>15</v>
      </c>
      <c r="F405" s="10" t="s">
        <v>31</v>
      </c>
      <c r="G405" s="11">
        <v>50.0</v>
      </c>
      <c r="H405" s="10" t="s">
        <v>17</v>
      </c>
      <c r="I405" s="10" t="s">
        <v>18</v>
      </c>
      <c r="J405" s="10" t="s">
        <v>23</v>
      </c>
      <c r="K405" s="12">
        <v>1230000.0</v>
      </c>
      <c r="L405" s="1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8" t="s">
        <v>32</v>
      </c>
      <c r="B406" s="9">
        <v>2010.0</v>
      </c>
      <c r="C406" s="10" t="s">
        <v>14</v>
      </c>
      <c r="D406" s="11"/>
      <c r="E406" s="10" t="s">
        <v>15</v>
      </c>
      <c r="F406" s="10" t="s">
        <v>16</v>
      </c>
      <c r="G406" s="11">
        <v>9.0</v>
      </c>
      <c r="H406" s="10" t="s">
        <v>17</v>
      </c>
      <c r="I406" s="10" t="s">
        <v>34</v>
      </c>
      <c r="J406" s="10" t="s">
        <v>23</v>
      </c>
      <c r="K406" s="12">
        <v>630000.0</v>
      </c>
      <c r="L406" s="1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hidden="1" customHeight="1">
      <c r="A407" s="8" t="s">
        <v>32</v>
      </c>
      <c r="B407" s="9">
        <v>2010.0</v>
      </c>
      <c r="C407" s="10" t="s">
        <v>14</v>
      </c>
      <c r="D407" s="11"/>
      <c r="E407" s="10" t="s">
        <v>15</v>
      </c>
      <c r="F407" s="10" t="s">
        <v>16</v>
      </c>
      <c r="G407" s="11">
        <v>9.0</v>
      </c>
      <c r="H407" s="10" t="s">
        <v>17</v>
      </c>
      <c r="I407" s="10" t="s">
        <v>18</v>
      </c>
      <c r="J407" s="10" t="s">
        <v>23</v>
      </c>
      <c r="K407" s="12">
        <v>9000.0</v>
      </c>
      <c r="L407" s="1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8" t="s">
        <v>32</v>
      </c>
      <c r="B408" s="9">
        <v>2010.0</v>
      </c>
      <c r="C408" s="10" t="s">
        <v>14</v>
      </c>
      <c r="D408" s="11"/>
      <c r="E408" s="10" t="s">
        <v>15</v>
      </c>
      <c r="F408" s="10" t="s">
        <v>24</v>
      </c>
      <c r="G408" s="11">
        <v>23.0</v>
      </c>
      <c r="H408" s="10" t="s">
        <v>17</v>
      </c>
      <c r="I408" s="10" t="s">
        <v>34</v>
      </c>
      <c r="J408" s="10" t="s">
        <v>23</v>
      </c>
      <c r="K408" s="12">
        <v>1.1223E7</v>
      </c>
      <c r="L408" s="1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hidden="1" customHeight="1">
      <c r="A409" s="8" t="s">
        <v>32</v>
      </c>
      <c r="B409" s="9">
        <v>2010.0</v>
      </c>
      <c r="C409" s="10" t="s">
        <v>14</v>
      </c>
      <c r="D409" s="11"/>
      <c r="E409" s="10" t="s">
        <v>15</v>
      </c>
      <c r="F409" s="10" t="s">
        <v>24</v>
      </c>
      <c r="G409" s="11">
        <v>23.0</v>
      </c>
      <c r="H409" s="10" t="s">
        <v>17</v>
      </c>
      <c r="I409" s="10" t="s">
        <v>18</v>
      </c>
      <c r="J409" s="10" t="s">
        <v>23</v>
      </c>
      <c r="K409" s="12">
        <v>335000.0</v>
      </c>
      <c r="L409" s="1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8" t="s">
        <v>32</v>
      </c>
      <c r="B410" s="9">
        <v>2010.0</v>
      </c>
      <c r="C410" s="10" t="s">
        <v>14</v>
      </c>
      <c r="D410" s="11"/>
      <c r="E410" s="10" t="s">
        <v>15</v>
      </c>
      <c r="F410" s="10" t="s">
        <v>25</v>
      </c>
      <c r="G410" s="11">
        <v>25.0</v>
      </c>
      <c r="H410" s="10" t="s">
        <v>17</v>
      </c>
      <c r="I410" s="10" t="s">
        <v>34</v>
      </c>
      <c r="J410" s="10" t="s">
        <v>23</v>
      </c>
      <c r="K410" s="12">
        <v>1639000.0</v>
      </c>
      <c r="L410" s="1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hidden="1" customHeight="1">
      <c r="A411" s="8" t="s">
        <v>32</v>
      </c>
      <c r="B411" s="9">
        <v>2010.0</v>
      </c>
      <c r="C411" s="10" t="s">
        <v>14</v>
      </c>
      <c r="D411" s="11"/>
      <c r="E411" s="10" t="s">
        <v>15</v>
      </c>
      <c r="F411" s="10" t="s">
        <v>25</v>
      </c>
      <c r="G411" s="11">
        <v>25.0</v>
      </c>
      <c r="H411" s="10" t="s">
        <v>17</v>
      </c>
      <c r="I411" s="10" t="s">
        <v>18</v>
      </c>
      <c r="J411" s="10" t="s">
        <v>23</v>
      </c>
      <c r="K411" s="12">
        <v>29000.0</v>
      </c>
      <c r="L411" s="1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8" t="s">
        <v>32</v>
      </c>
      <c r="B412" s="9">
        <v>2010.0</v>
      </c>
      <c r="C412" s="10" t="s">
        <v>14</v>
      </c>
      <c r="D412" s="11"/>
      <c r="E412" s="10" t="s">
        <v>15</v>
      </c>
      <c r="F412" s="10" t="s">
        <v>26</v>
      </c>
      <c r="G412" s="11">
        <v>33.0</v>
      </c>
      <c r="H412" s="10" t="s">
        <v>17</v>
      </c>
      <c r="I412" s="10" t="s">
        <v>34</v>
      </c>
      <c r="J412" s="10" t="s">
        <v>23</v>
      </c>
      <c r="K412" s="12">
        <v>4820000.0</v>
      </c>
      <c r="L412" s="1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hidden="1" customHeight="1">
      <c r="A413" s="8" t="s">
        <v>32</v>
      </c>
      <c r="B413" s="9">
        <v>2010.0</v>
      </c>
      <c r="C413" s="10" t="s">
        <v>14</v>
      </c>
      <c r="D413" s="11"/>
      <c r="E413" s="10" t="s">
        <v>15</v>
      </c>
      <c r="F413" s="10" t="s">
        <v>26</v>
      </c>
      <c r="G413" s="11">
        <v>33.0</v>
      </c>
      <c r="H413" s="10" t="s">
        <v>17</v>
      </c>
      <c r="I413" s="10" t="s">
        <v>18</v>
      </c>
      <c r="J413" s="10" t="s">
        <v>23</v>
      </c>
      <c r="K413" s="12">
        <v>87000.0</v>
      </c>
      <c r="L413" s="1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8" t="s">
        <v>32</v>
      </c>
      <c r="B414" s="9">
        <v>2010.0</v>
      </c>
      <c r="C414" s="10" t="s">
        <v>14</v>
      </c>
      <c r="D414" s="11"/>
      <c r="E414" s="10" t="s">
        <v>15</v>
      </c>
      <c r="F414" s="10" t="s">
        <v>28</v>
      </c>
      <c r="G414" s="11">
        <v>36.0</v>
      </c>
      <c r="H414" s="10" t="s">
        <v>17</v>
      </c>
      <c r="I414" s="10" t="s">
        <v>34</v>
      </c>
      <c r="J414" s="10" t="s">
        <v>23</v>
      </c>
      <c r="K414" s="12">
        <v>1.2293E7</v>
      </c>
      <c r="L414" s="1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hidden="1" customHeight="1">
      <c r="A415" s="8" t="s">
        <v>32</v>
      </c>
      <c r="B415" s="9">
        <v>2010.0</v>
      </c>
      <c r="C415" s="10" t="s">
        <v>14</v>
      </c>
      <c r="D415" s="11"/>
      <c r="E415" s="10" t="s">
        <v>15</v>
      </c>
      <c r="F415" s="10" t="s">
        <v>28</v>
      </c>
      <c r="G415" s="11">
        <v>36.0</v>
      </c>
      <c r="H415" s="10" t="s">
        <v>17</v>
      </c>
      <c r="I415" s="10" t="s">
        <v>18</v>
      </c>
      <c r="J415" s="10" t="s">
        <v>23</v>
      </c>
      <c r="K415" s="12">
        <v>312000.0</v>
      </c>
      <c r="L415" s="1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8" t="s">
        <v>32</v>
      </c>
      <c r="B416" s="9">
        <v>2010.0</v>
      </c>
      <c r="C416" s="10" t="s">
        <v>14</v>
      </c>
      <c r="D416" s="11"/>
      <c r="E416" s="10" t="s">
        <v>15</v>
      </c>
      <c r="F416" s="10" t="s">
        <v>29</v>
      </c>
      <c r="G416" s="11">
        <v>42.0</v>
      </c>
      <c r="H416" s="10" t="s">
        <v>17</v>
      </c>
      <c r="I416" s="10" t="s">
        <v>34</v>
      </c>
      <c r="J416" s="10" t="s">
        <v>23</v>
      </c>
      <c r="K416" s="12">
        <v>2268000.0</v>
      </c>
      <c r="L416" s="1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hidden="1" customHeight="1">
      <c r="A417" s="8" t="s">
        <v>32</v>
      </c>
      <c r="B417" s="9">
        <v>2010.0</v>
      </c>
      <c r="C417" s="10" t="s">
        <v>14</v>
      </c>
      <c r="D417" s="11"/>
      <c r="E417" s="10" t="s">
        <v>15</v>
      </c>
      <c r="F417" s="10" t="s">
        <v>29</v>
      </c>
      <c r="G417" s="11">
        <v>42.0</v>
      </c>
      <c r="H417" s="10" t="s">
        <v>17</v>
      </c>
      <c r="I417" s="10" t="s">
        <v>18</v>
      </c>
      <c r="J417" s="10" t="s">
        <v>23</v>
      </c>
      <c r="K417" s="12">
        <v>54000.0</v>
      </c>
      <c r="L417" s="1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8" t="s">
        <v>32</v>
      </c>
      <c r="B418" s="9">
        <v>2010.0</v>
      </c>
      <c r="C418" s="10" t="s">
        <v>14</v>
      </c>
      <c r="D418" s="11"/>
      <c r="E418" s="10" t="s">
        <v>15</v>
      </c>
      <c r="F418" s="10" t="s">
        <v>31</v>
      </c>
      <c r="G418" s="11">
        <v>50.0</v>
      </c>
      <c r="H418" s="10" t="s">
        <v>17</v>
      </c>
      <c r="I418" s="10" t="s">
        <v>34</v>
      </c>
      <c r="J418" s="10" t="s">
        <v>23</v>
      </c>
      <c r="K418" s="12">
        <v>3.128E7</v>
      </c>
      <c r="L418" s="1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hidden="1" customHeight="1">
      <c r="A419" s="8" t="s">
        <v>32</v>
      </c>
      <c r="B419" s="9">
        <v>2010.0</v>
      </c>
      <c r="C419" s="10" t="s">
        <v>14</v>
      </c>
      <c r="D419" s="11"/>
      <c r="E419" s="10" t="s">
        <v>15</v>
      </c>
      <c r="F419" s="10" t="s">
        <v>31</v>
      </c>
      <c r="G419" s="11">
        <v>50.0</v>
      </c>
      <c r="H419" s="10" t="s">
        <v>17</v>
      </c>
      <c r="I419" s="10" t="s">
        <v>18</v>
      </c>
      <c r="J419" s="10" t="s">
        <v>23</v>
      </c>
      <c r="K419" s="12">
        <v>920000.0</v>
      </c>
      <c r="L419" s="1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8" t="s">
        <v>32</v>
      </c>
      <c r="B420" s="9">
        <v>2009.0</v>
      </c>
      <c r="C420" s="10" t="s">
        <v>14</v>
      </c>
      <c r="D420" s="11"/>
      <c r="E420" s="10" t="s">
        <v>15</v>
      </c>
      <c r="F420" s="10" t="s">
        <v>16</v>
      </c>
      <c r="G420" s="11">
        <v>9.0</v>
      </c>
      <c r="H420" s="10" t="s">
        <v>17</v>
      </c>
      <c r="I420" s="10" t="s">
        <v>34</v>
      </c>
      <c r="J420" s="10" t="s">
        <v>23</v>
      </c>
      <c r="K420" s="12">
        <v>832000.0</v>
      </c>
      <c r="L420" s="1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hidden="1" customHeight="1">
      <c r="A421" s="8" t="s">
        <v>32</v>
      </c>
      <c r="B421" s="9">
        <v>2009.0</v>
      </c>
      <c r="C421" s="10" t="s">
        <v>14</v>
      </c>
      <c r="D421" s="11"/>
      <c r="E421" s="10" t="s">
        <v>15</v>
      </c>
      <c r="F421" s="10" t="s">
        <v>16</v>
      </c>
      <c r="G421" s="11">
        <v>9.0</v>
      </c>
      <c r="H421" s="10" t="s">
        <v>17</v>
      </c>
      <c r="I421" s="10" t="s">
        <v>18</v>
      </c>
      <c r="J421" s="10" t="s">
        <v>23</v>
      </c>
      <c r="K421" s="12">
        <v>13000.0</v>
      </c>
      <c r="L421" s="1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8" t="s">
        <v>32</v>
      </c>
      <c r="B422" s="9">
        <v>2009.0</v>
      </c>
      <c r="C422" s="10" t="s">
        <v>14</v>
      </c>
      <c r="D422" s="11"/>
      <c r="E422" s="10" t="s">
        <v>15</v>
      </c>
      <c r="F422" s="10" t="s">
        <v>24</v>
      </c>
      <c r="G422" s="11">
        <v>23.0</v>
      </c>
      <c r="H422" s="10" t="s">
        <v>17</v>
      </c>
      <c r="I422" s="10" t="s">
        <v>34</v>
      </c>
      <c r="J422" s="10" t="s">
        <v>23</v>
      </c>
      <c r="K422" s="12">
        <v>1.2996E7</v>
      </c>
      <c r="L422" s="1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hidden="1" customHeight="1">
      <c r="A423" s="8" t="s">
        <v>32</v>
      </c>
      <c r="B423" s="9">
        <v>2009.0</v>
      </c>
      <c r="C423" s="10" t="s">
        <v>14</v>
      </c>
      <c r="D423" s="11"/>
      <c r="E423" s="10" t="s">
        <v>15</v>
      </c>
      <c r="F423" s="10" t="s">
        <v>24</v>
      </c>
      <c r="G423" s="11">
        <v>23.0</v>
      </c>
      <c r="H423" s="10" t="s">
        <v>17</v>
      </c>
      <c r="I423" s="10" t="s">
        <v>18</v>
      </c>
      <c r="J423" s="10" t="s">
        <v>23</v>
      </c>
      <c r="K423" s="12">
        <v>395000.0</v>
      </c>
      <c r="L423" s="1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8" t="s">
        <v>32</v>
      </c>
      <c r="B424" s="9">
        <v>2009.0</v>
      </c>
      <c r="C424" s="10" t="s">
        <v>14</v>
      </c>
      <c r="D424" s="11"/>
      <c r="E424" s="10" t="s">
        <v>15</v>
      </c>
      <c r="F424" s="10" t="s">
        <v>25</v>
      </c>
      <c r="G424" s="11">
        <v>25.0</v>
      </c>
      <c r="H424" s="10" t="s">
        <v>17</v>
      </c>
      <c r="I424" s="10" t="s">
        <v>34</v>
      </c>
      <c r="J424" s="10" t="s">
        <v>23</v>
      </c>
      <c r="K424" s="12">
        <v>2466000.0</v>
      </c>
      <c r="L424" s="1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hidden="1" customHeight="1">
      <c r="A425" s="8" t="s">
        <v>32</v>
      </c>
      <c r="B425" s="9">
        <v>2009.0</v>
      </c>
      <c r="C425" s="10" t="s">
        <v>14</v>
      </c>
      <c r="D425" s="11"/>
      <c r="E425" s="10" t="s">
        <v>15</v>
      </c>
      <c r="F425" s="10" t="s">
        <v>25</v>
      </c>
      <c r="G425" s="11">
        <v>25.0</v>
      </c>
      <c r="H425" s="10" t="s">
        <v>17</v>
      </c>
      <c r="I425" s="10" t="s">
        <v>18</v>
      </c>
      <c r="J425" s="10" t="s">
        <v>23</v>
      </c>
      <c r="K425" s="12">
        <v>46000.0</v>
      </c>
      <c r="L425" s="1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8" t="s">
        <v>32</v>
      </c>
      <c r="B426" s="9">
        <v>2009.0</v>
      </c>
      <c r="C426" s="10" t="s">
        <v>14</v>
      </c>
      <c r="D426" s="11"/>
      <c r="E426" s="10" t="s">
        <v>15</v>
      </c>
      <c r="F426" s="10" t="s">
        <v>26</v>
      </c>
      <c r="G426" s="11">
        <v>33.0</v>
      </c>
      <c r="H426" s="10" t="s">
        <v>17</v>
      </c>
      <c r="I426" s="10" t="s">
        <v>34</v>
      </c>
      <c r="J426" s="10" t="s">
        <v>23</v>
      </c>
      <c r="K426" s="12">
        <v>5029000.0</v>
      </c>
      <c r="L426" s="1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hidden="1" customHeight="1">
      <c r="A427" s="8" t="s">
        <v>32</v>
      </c>
      <c r="B427" s="9">
        <v>2009.0</v>
      </c>
      <c r="C427" s="10" t="s">
        <v>14</v>
      </c>
      <c r="D427" s="11"/>
      <c r="E427" s="10" t="s">
        <v>15</v>
      </c>
      <c r="F427" s="10" t="s">
        <v>26</v>
      </c>
      <c r="G427" s="11">
        <v>33.0</v>
      </c>
      <c r="H427" s="10" t="s">
        <v>17</v>
      </c>
      <c r="I427" s="10" t="s">
        <v>18</v>
      </c>
      <c r="J427" s="10" t="s">
        <v>23</v>
      </c>
      <c r="K427" s="12">
        <v>94000.0</v>
      </c>
      <c r="L427" s="1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8" t="s">
        <v>32</v>
      </c>
      <c r="B428" s="9">
        <v>2009.0</v>
      </c>
      <c r="C428" s="10" t="s">
        <v>14</v>
      </c>
      <c r="D428" s="11"/>
      <c r="E428" s="10" t="s">
        <v>15</v>
      </c>
      <c r="F428" s="10" t="s">
        <v>28</v>
      </c>
      <c r="G428" s="11">
        <v>36.0</v>
      </c>
      <c r="H428" s="10" t="s">
        <v>17</v>
      </c>
      <c r="I428" s="10" t="s">
        <v>34</v>
      </c>
      <c r="J428" s="10" t="s">
        <v>23</v>
      </c>
      <c r="K428" s="12">
        <v>1.7823E7</v>
      </c>
      <c r="L428" s="1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hidden="1" customHeight="1">
      <c r="A429" s="8" t="s">
        <v>32</v>
      </c>
      <c r="B429" s="9">
        <v>2009.0</v>
      </c>
      <c r="C429" s="10" t="s">
        <v>14</v>
      </c>
      <c r="D429" s="11"/>
      <c r="E429" s="10" t="s">
        <v>15</v>
      </c>
      <c r="F429" s="10" t="s">
        <v>28</v>
      </c>
      <c r="G429" s="11">
        <v>36.0</v>
      </c>
      <c r="H429" s="10" t="s">
        <v>17</v>
      </c>
      <c r="I429" s="10" t="s">
        <v>18</v>
      </c>
      <c r="J429" s="10" t="s">
        <v>23</v>
      </c>
      <c r="K429" s="12">
        <v>439000.0</v>
      </c>
      <c r="L429" s="1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8" t="s">
        <v>32</v>
      </c>
      <c r="B430" s="9">
        <v>2009.0</v>
      </c>
      <c r="C430" s="10" t="s">
        <v>14</v>
      </c>
      <c r="D430" s="11"/>
      <c r="E430" s="10" t="s">
        <v>15</v>
      </c>
      <c r="F430" s="10" t="s">
        <v>29</v>
      </c>
      <c r="G430" s="11">
        <v>42.0</v>
      </c>
      <c r="H430" s="10" t="s">
        <v>17</v>
      </c>
      <c r="I430" s="10" t="s">
        <v>34</v>
      </c>
      <c r="J430" s="10" t="s">
        <v>23</v>
      </c>
      <c r="K430" s="12">
        <v>3505000.0</v>
      </c>
      <c r="L430" s="1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hidden="1" customHeight="1">
      <c r="A431" s="8" t="s">
        <v>32</v>
      </c>
      <c r="B431" s="9">
        <v>2009.0</v>
      </c>
      <c r="C431" s="10" t="s">
        <v>14</v>
      </c>
      <c r="D431" s="11"/>
      <c r="E431" s="10" t="s">
        <v>15</v>
      </c>
      <c r="F431" s="10" t="s">
        <v>29</v>
      </c>
      <c r="G431" s="11">
        <v>42.0</v>
      </c>
      <c r="H431" s="10" t="s">
        <v>17</v>
      </c>
      <c r="I431" s="10" t="s">
        <v>18</v>
      </c>
      <c r="J431" s="10" t="s">
        <v>23</v>
      </c>
      <c r="K431" s="12">
        <v>92000.0</v>
      </c>
      <c r="L431" s="1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8" t="s">
        <v>32</v>
      </c>
      <c r="B432" s="9">
        <v>2009.0</v>
      </c>
      <c r="C432" s="10" t="s">
        <v>14</v>
      </c>
      <c r="D432" s="11"/>
      <c r="E432" s="10" t="s">
        <v>15</v>
      </c>
      <c r="F432" s="10" t="s">
        <v>31</v>
      </c>
      <c r="G432" s="11">
        <v>50.0</v>
      </c>
      <c r="H432" s="10" t="s">
        <v>17</v>
      </c>
      <c r="I432" s="10" t="s">
        <v>34</v>
      </c>
      <c r="J432" s="10" t="s">
        <v>23</v>
      </c>
      <c r="K432" s="12">
        <v>3.2292E7</v>
      </c>
      <c r="L432" s="1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hidden="1" customHeight="1">
      <c r="A433" s="8" t="s">
        <v>32</v>
      </c>
      <c r="B433" s="9">
        <v>2009.0</v>
      </c>
      <c r="C433" s="10" t="s">
        <v>14</v>
      </c>
      <c r="D433" s="11"/>
      <c r="E433" s="10" t="s">
        <v>15</v>
      </c>
      <c r="F433" s="10" t="s">
        <v>31</v>
      </c>
      <c r="G433" s="11">
        <v>50.0</v>
      </c>
      <c r="H433" s="10" t="s">
        <v>17</v>
      </c>
      <c r="I433" s="10" t="s">
        <v>18</v>
      </c>
      <c r="J433" s="10" t="s">
        <v>23</v>
      </c>
      <c r="K433" s="12">
        <v>920000.0</v>
      </c>
      <c r="L433" s="1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8" t="s">
        <v>32</v>
      </c>
      <c r="B434" s="9">
        <v>2008.0</v>
      </c>
      <c r="C434" s="10" t="s">
        <v>14</v>
      </c>
      <c r="D434" s="11"/>
      <c r="E434" s="10" t="s">
        <v>15</v>
      </c>
      <c r="F434" s="10" t="s">
        <v>16</v>
      </c>
      <c r="G434" s="11">
        <v>9.0</v>
      </c>
      <c r="H434" s="10" t="s">
        <v>17</v>
      </c>
      <c r="I434" s="10" t="s">
        <v>34</v>
      </c>
      <c r="J434" s="10" t="s">
        <v>23</v>
      </c>
      <c r="K434" s="12">
        <v>1184000.0</v>
      </c>
      <c r="L434" s="1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hidden="1" customHeight="1">
      <c r="A435" s="8" t="s">
        <v>32</v>
      </c>
      <c r="B435" s="9">
        <v>2008.0</v>
      </c>
      <c r="C435" s="10" t="s">
        <v>14</v>
      </c>
      <c r="D435" s="11"/>
      <c r="E435" s="10" t="s">
        <v>15</v>
      </c>
      <c r="F435" s="10" t="s">
        <v>16</v>
      </c>
      <c r="G435" s="11">
        <v>9.0</v>
      </c>
      <c r="H435" s="10" t="s">
        <v>17</v>
      </c>
      <c r="I435" s="10" t="s">
        <v>18</v>
      </c>
      <c r="J435" s="10" t="s">
        <v>23</v>
      </c>
      <c r="K435" s="12">
        <v>19000.0</v>
      </c>
      <c r="L435" s="1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8" t="s">
        <v>32</v>
      </c>
      <c r="B436" s="9">
        <v>2008.0</v>
      </c>
      <c r="C436" s="10" t="s">
        <v>14</v>
      </c>
      <c r="D436" s="11"/>
      <c r="E436" s="10" t="s">
        <v>15</v>
      </c>
      <c r="F436" s="10" t="s">
        <v>24</v>
      </c>
      <c r="G436" s="11">
        <v>23.0</v>
      </c>
      <c r="H436" s="10" t="s">
        <v>17</v>
      </c>
      <c r="I436" s="10" t="s">
        <v>34</v>
      </c>
      <c r="J436" s="10" t="s">
        <v>23</v>
      </c>
      <c r="K436" s="12">
        <v>8832000.0</v>
      </c>
      <c r="L436" s="1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hidden="1" customHeight="1">
      <c r="A437" s="8" t="s">
        <v>32</v>
      </c>
      <c r="B437" s="9">
        <v>2008.0</v>
      </c>
      <c r="C437" s="10" t="s">
        <v>14</v>
      </c>
      <c r="D437" s="11"/>
      <c r="E437" s="10" t="s">
        <v>15</v>
      </c>
      <c r="F437" s="10" t="s">
        <v>24</v>
      </c>
      <c r="G437" s="11">
        <v>23.0</v>
      </c>
      <c r="H437" s="10" t="s">
        <v>17</v>
      </c>
      <c r="I437" s="10" t="s">
        <v>18</v>
      </c>
      <c r="J437" s="10" t="s">
        <v>23</v>
      </c>
      <c r="K437" s="12">
        <v>240000.0</v>
      </c>
      <c r="L437" s="1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8" t="s">
        <v>32</v>
      </c>
      <c r="B438" s="9">
        <v>2008.0</v>
      </c>
      <c r="C438" s="10" t="s">
        <v>14</v>
      </c>
      <c r="D438" s="11"/>
      <c r="E438" s="10" t="s">
        <v>15</v>
      </c>
      <c r="F438" s="10" t="s">
        <v>25</v>
      </c>
      <c r="G438" s="11">
        <v>25.0</v>
      </c>
      <c r="H438" s="10" t="s">
        <v>17</v>
      </c>
      <c r="I438" s="10" t="s">
        <v>34</v>
      </c>
      <c r="J438" s="10" t="s">
        <v>23</v>
      </c>
      <c r="K438" s="12">
        <v>3023000.0</v>
      </c>
      <c r="L438" s="1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hidden="1" customHeight="1">
      <c r="A439" s="8" t="s">
        <v>32</v>
      </c>
      <c r="B439" s="9">
        <v>2008.0</v>
      </c>
      <c r="C439" s="10" t="s">
        <v>14</v>
      </c>
      <c r="D439" s="11"/>
      <c r="E439" s="10" t="s">
        <v>15</v>
      </c>
      <c r="F439" s="10" t="s">
        <v>25</v>
      </c>
      <c r="G439" s="11">
        <v>25.0</v>
      </c>
      <c r="H439" s="10" t="s">
        <v>17</v>
      </c>
      <c r="I439" s="10" t="s">
        <v>18</v>
      </c>
      <c r="J439" s="10" t="s">
        <v>23</v>
      </c>
      <c r="K439" s="12">
        <v>65000.0</v>
      </c>
      <c r="L439" s="1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8" t="s">
        <v>32</v>
      </c>
      <c r="B440" s="9">
        <v>2008.0</v>
      </c>
      <c r="C440" s="10" t="s">
        <v>14</v>
      </c>
      <c r="D440" s="11"/>
      <c r="E440" s="10" t="s">
        <v>15</v>
      </c>
      <c r="F440" s="10" t="s">
        <v>26</v>
      </c>
      <c r="G440" s="11">
        <v>33.0</v>
      </c>
      <c r="H440" s="10" t="s">
        <v>17</v>
      </c>
      <c r="I440" s="10" t="s">
        <v>34</v>
      </c>
      <c r="J440" s="10" t="s">
        <v>23</v>
      </c>
      <c r="K440" s="12">
        <v>5111000.0</v>
      </c>
      <c r="L440" s="1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hidden="1" customHeight="1">
      <c r="A441" s="8" t="s">
        <v>32</v>
      </c>
      <c r="B441" s="9">
        <v>2008.0</v>
      </c>
      <c r="C441" s="10" t="s">
        <v>14</v>
      </c>
      <c r="D441" s="11"/>
      <c r="E441" s="10" t="s">
        <v>15</v>
      </c>
      <c r="F441" s="10" t="s">
        <v>26</v>
      </c>
      <c r="G441" s="11">
        <v>33.0</v>
      </c>
      <c r="H441" s="10" t="s">
        <v>17</v>
      </c>
      <c r="I441" s="10" t="s">
        <v>18</v>
      </c>
      <c r="J441" s="10" t="s">
        <v>23</v>
      </c>
      <c r="K441" s="12">
        <v>95000.0</v>
      </c>
      <c r="L441" s="1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8" t="s">
        <v>32</v>
      </c>
      <c r="B442" s="9">
        <v>2008.0</v>
      </c>
      <c r="C442" s="10" t="s">
        <v>14</v>
      </c>
      <c r="D442" s="11"/>
      <c r="E442" s="10" t="s">
        <v>15</v>
      </c>
      <c r="F442" s="10" t="s">
        <v>28</v>
      </c>
      <c r="G442" s="11">
        <v>36.0</v>
      </c>
      <c r="H442" s="10" t="s">
        <v>17</v>
      </c>
      <c r="I442" s="10" t="s">
        <v>34</v>
      </c>
      <c r="J442" s="10" t="s">
        <v>23</v>
      </c>
      <c r="K442" s="12">
        <v>1.3907E7</v>
      </c>
      <c r="L442" s="1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hidden="1" customHeight="1">
      <c r="A443" s="8" t="s">
        <v>32</v>
      </c>
      <c r="B443" s="9">
        <v>2008.0</v>
      </c>
      <c r="C443" s="10" t="s">
        <v>14</v>
      </c>
      <c r="D443" s="11"/>
      <c r="E443" s="10" t="s">
        <v>15</v>
      </c>
      <c r="F443" s="10" t="s">
        <v>28</v>
      </c>
      <c r="G443" s="11">
        <v>36.0</v>
      </c>
      <c r="H443" s="10" t="s">
        <v>17</v>
      </c>
      <c r="I443" s="10" t="s">
        <v>18</v>
      </c>
      <c r="J443" s="10" t="s">
        <v>23</v>
      </c>
      <c r="K443" s="12">
        <v>328000.0</v>
      </c>
      <c r="L443" s="1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8" t="s">
        <v>32</v>
      </c>
      <c r="B444" s="9">
        <v>2008.0</v>
      </c>
      <c r="C444" s="10" t="s">
        <v>14</v>
      </c>
      <c r="D444" s="11"/>
      <c r="E444" s="10" t="s">
        <v>15</v>
      </c>
      <c r="F444" s="10" t="s">
        <v>29</v>
      </c>
      <c r="G444" s="11">
        <v>42.0</v>
      </c>
      <c r="H444" s="10" t="s">
        <v>17</v>
      </c>
      <c r="I444" s="10" t="s">
        <v>34</v>
      </c>
      <c r="J444" s="10" t="s">
        <v>23</v>
      </c>
      <c r="K444" s="12">
        <v>3830000.0</v>
      </c>
      <c r="L444" s="1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hidden="1" customHeight="1">
      <c r="A445" s="8" t="s">
        <v>32</v>
      </c>
      <c r="B445" s="9">
        <v>2008.0</v>
      </c>
      <c r="C445" s="10" t="s">
        <v>14</v>
      </c>
      <c r="D445" s="11"/>
      <c r="E445" s="10" t="s">
        <v>15</v>
      </c>
      <c r="F445" s="10" t="s">
        <v>29</v>
      </c>
      <c r="G445" s="11">
        <v>42.0</v>
      </c>
      <c r="H445" s="10" t="s">
        <v>17</v>
      </c>
      <c r="I445" s="10" t="s">
        <v>18</v>
      </c>
      <c r="J445" s="10" t="s">
        <v>23</v>
      </c>
      <c r="K445" s="12">
        <v>100000.0</v>
      </c>
      <c r="L445" s="1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8" t="s">
        <v>32</v>
      </c>
      <c r="B446" s="9">
        <v>2008.0</v>
      </c>
      <c r="C446" s="10" t="s">
        <v>14</v>
      </c>
      <c r="D446" s="11"/>
      <c r="E446" s="10" t="s">
        <v>15</v>
      </c>
      <c r="F446" s="10" t="s">
        <v>31</v>
      </c>
      <c r="G446" s="11">
        <v>50.0</v>
      </c>
      <c r="H446" s="10" t="s">
        <v>17</v>
      </c>
      <c r="I446" s="10" t="s">
        <v>34</v>
      </c>
      <c r="J446" s="10" t="s">
        <v>23</v>
      </c>
      <c r="K446" s="12">
        <v>2.8045E7</v>
      </c>
      <c r="L446" s="1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hidden="1" customHeight="1">
      <c r="A447" s="8" t="s">
        <v>32</v>
      </c>
      <c r="B447" s="9">
        <v>2008.0</v>
      </c>
      <c r="C447" s="10" t="s">
        <v>14</v>
      </c>
      <c r="D447" s="11"/>
      <c r="E447" s="10" t="s">
        <v>15</v>
      </c>
      <c r="F447" s="10" t="s">
        <v>31</v>
      </c>
      <c r="G447" s="11">
        <v>50.0</v>
      </c>
      <c r="H447" s="10" t="s">
        <v>17</v>
      </c>
      <c r="I447" s="10" t="s">
        <v>18</v>
      </c>
      <c r="J447" s="10" t="s">
        <v>23</v>
      </c>
      <c r="K447" s="12">
        <v>710000.0</v>
      </c>
      <c r="L447" s="1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8" t="s">
        <v>32</v>
      </c>
      <c r="B448" s="9">
        <v>2007.0</v>
      </c>
      <c r="C448" s="10" t="s">
        <v>14</v>
      </c>
      <c r="D448" s="11"/>
      <c r="E448" s="10" t="s">
        <v>15</v>
      </c>
      <c r="F448" s="10" t="s">
        <v>16</v>
      </c>
      <c r="G448" s="11">
        <v>9.0</v>
      </c>
      <c r="H448" s="10" t="s">
        <v>17</v>
      </c>
      <c r="I448" s="10" t="s">
        <v>34</v>
      </c>
      <c r="J448" s="10" t="s">
        <v>23</v>
      </c>
      <c r="K448" s="12">
        <v>593000.0</v>
      </c>
      <c r="L448" s="1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hidden="1" customHeight="1">
      <c r="A449" s="8" t="s">
        <v>32</v>
      </c>
      <c r="B449" s="9">
        <v>2007.0</v>
      </c>
      <c r="C449" s="10" t="s">
        <v>14</v>
      </c>
      <c r="D449" s="11"/>
      <c r="E449" s="10" t="s">
        <v>15</v>
      </c>
      <c r="F449" s="10" t="s">
        <v>16</v>
      </c>
      <c r="G449" s="11">
        <v>9.0</v>
      </c>
      <c r="H449" s="10" t="s">
        <v>17</v>
      </c>
      <c r="I449" s="10" t="s">
        <v>18</v>
      </c>
      <c r="J449" s="10" t="s">
        <v>23</v>
      </c>
      <c r="K449" s="12">
        <v>11000.0</v>
      </c>
      <c r="L449" s="1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8" t="s">
        <v>32</v>
      </c>
      <c r="B450" s="9">
        <v>2007.0</v>
      </c>
      <c r="C450" s="10" t="s">
        <v>14</v>
      </c>
      <c r="D450" s="11"/>
      <c r="E450" s="10" t="s">
        <v>15</v>
      </c>
      <c r="F450" s="10" t="s">
        <v>24</v>
      </c>
      <c r="G450" s="11">
        <v>23.0</v>
      </c>
      <c r="H450" s="10" t="s">
        <v>17</v>
      </c>
      <c r="I450" s="10" t="s">
        <v>34</v>
      </c>
      <c r="J450" s="10" t="s">
        <v>23</v>
      </c>
      <c r="K450" s="12">
        <v>7525000.0</v>
      </c>
      <c r="L450" s="1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hidden="1" customHeight="1">
      <c r="A451" s="8" t="s">
        <v>32</v>
      </c>
      <c r="B451" s="9">
        <v>2007.0</v>
      </c>
      <c r="C451" s="10" t="s">
        <v>14</v>
      </c>
      <c r="D451" s="11"/>
      <c r="E451" s="10" t="s">
        <v>15</v>
      </c>
      <c r="F451" s="10" t="s">
        <v>24</v>
      </c>
      <c r="G451" s="11">
        <v>23.0</v>
      </c>
      <c r="H451" s="10" t="s">
        <v>17</v>
      </c>
      <c r="I451" s="10" t="s">
        <v>18</v>
      </c>
      <c r="J451" s="10" t="s">
        <v>23</v>
      </c>
      <c r="K451" s="12">
        <v>250000.0</v>
      </c>
      <c r="L451" s="1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8" t="s">
        <v>32</v>
      </c>
      <c r="B452" s="9">
        <v>2007.0</v>
      </c>
      <c r="C452" s="10" t="s">
        <v>14</v>
      </c>
      <c r="D452" s="11"/>
      <c r="E452" s="10" t="s">
        <v>15</v>
      </c>
      <c r="F452" s="10" t="s">
        <v>25</v>
      </c>
      <c r="G452" s="11">
        <v>25.0</v>
      </c>
      <c r="H452" s="10" t="s">
        <v>17</v>
      </c>
      <c r="I452" s="10" t="s">
        <v>34</v>
      </c>
      <c r="J452" s="10" t="s">
        <v>23</v>
      </c>
      <c r="K452" s="12">
        <v>1844000.0</v>
      </c>
      <c r="L452" s="1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hidden="1" customHeight="1">
      <c r="A453" s="8" t="s">
        <v>32</v>
      </c>
      <c r="B453" s="9">
        <v>2007.0</v>
      </c>
      <c r="C453" s="10" t="s">
        <v>14</v>
      </c>
      <c r="D453" s="11"/>
      <c r="E453" s="10" t="s">
        <v>15</v>
      </c>
      <c r="F453" s="10" t="s">
        <v>25</v>
      </c>
      <c r="G453" s="11">
        <v>25.0</v>
      </c>
      <c r="H453" s="10" t="s">
        <v>17</v>
      </c>
      <c r="I453" s="10" t="s">
        <v>18</v>
      </c>
      <c r="J453" s="10" t="s">
        <v>23</v>
      </c>
      <c r="K453" s="12">
        <v>40000.0</v>
      </c>
      <c r="L453" s="1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8" t="s">
        <v>32</v>
      </c>
      <c r="B454" s="9">
        <v>2007.0</v>
      </c>
      <c r="C454" s="10" t="s">
        <v>14</v>
      </c>
      <c r="D454" s="11"/>
      <c r="E454" s="10" t="s">
        <v>15</v>
      </c>
      <c r="F454" s="10" t="s">
        <v>26</v>
      </c>
      <c r="G454" s="11">
        <v>33.0</v>
      </c>
      <c r="H454" s="10" t="s">
        <v>17</v>
      </c>
      <c r="I454" s="10" t="s">
        <v>34</v>
      </c>
      <c r="J454" s="10" t="s">
        <v>23</v>
      </c>
      <c r="K454" s="12">
        <v>3276000.0</v>
      </c>
      <c r="L454" s="1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hidden="1" customHeight="1">
      <c r="A455" s="8" t="s">
        <v>32</v>
      </c>
      <c r="B455" s="9">
        <v>2007.0</v>
      </c>
      <c r="C455" s="10" t="s">
        <v>14</v>
      </c>
      <c r="D455" s="11"/>
      <c r="E455" s="10" t="s">
        <v>15</v>
      </c>
      <c r="F455" s="10" t="s">
        <v>26</v>
      </c>
      <c r="G455" s="11">
        <v>33.0</v>
      </c>
      <c r="H455" s="10" t="s">
        <v>17</v>
      </c>
      <c r="I455" s="10" t="s">
        <v>18</v>
      </c>
      <c r="J455" s="10" t="s">
        <v>23</v>
      </c>
      <c r="K455" s="12">
        <v>70000.0</v>
      </c>
      <c r="L455" s="1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8" t="s">
        <v>32</v>
      </c>
      <c r="B456" s="9">
        <v>2007.0</v>
      </c>
      <c r="C456" s="10" t="s">
        <v>14</v>
      </c>
      <c r="D456" s="11"/>
      <c r="E456" s="10" t="s">
        <v>15</v>
      </c>
      <c r="F456" s="10" t="s">
        <v>28</v>
      </c>
      <c r="G456" s="11">
        <v>36.0</v>
      </c>
      <c r="H456" s="10" t="s">
        <v>17</v>
      </c>
      <c r="I456" s="10" t="s">
        <v>34</v>
      </c>
      <c r="J456" s="10" t="s">
        <v>23</v>
      </c>
      <c r="K456" s="12">
        <v>7638000.0</v>
      </c>
      <c r="L456" s="1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hidden="1" customHeight="1">
      <c r="A457" s="8" t="s">
        <v>32</v>
      </c>
      <c r="B457" s="9">
        <v>2007.0</v>
      </c>
      <c r="C457" s="10" t="s">
        <v>14</v>
      </c>
      <c r="D457" s="11"/>
      <c r="E457" s="10" t="s">
        <v>15</v>
      </c>
      <c r="F457" s="10" t="s">
        <v>28</v>
      </c>
      <c r="G457" s="11">
        <v>36.0</v>
      </c>
      <c r="H457" s="10" t="s">
        <v>17</v>
      </c>
      <c r="I457" s="10" t="s">
        <v>18</v>
      </c>
      <c r="J457" s="10" t="s">
        <v>23</v>
      </c>
      <c r="K457" s="12">
        <v>228000.0</v>
      </c>
      <c r="L457" s="1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8" t="s">
        <v>32</v>
      </c>
      <c r="B458" s="9">
        <v>2007.0</v>
      </c>
      <c r="C458" s="10" t="s">
        <v>14</v>
      </c>
      <c r="D458" s="11"/>
      <c r="E458" s="10" t="s">
        <v>15</v>
      </c>
      <c r="F458" s="10" t="s">
        <v>29</v>
      </c>
      <c r="G458" s="11">
        <v>42.0</v>
      </c>
      <c r="H458" s="10" t="s">
        <v>17</v>
      </c>
      <c r="I458" s="10" t="s">
        <v>34</v>
      </c>
      <c r="J458" s="10" t="s">
        <v>23</v>
      </c>
      <c r="K458" s="12">
        <v>1738000.0</v>
      </c>
      <c r="L458" s="1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hidden="1" customHeight="1">
      <c r="A459" s="8" t="s">
        <v>32</v>
      </c>
      <c r="B459" s="9">
        <v>2007.0</v>
      </c>
      <c r="C459" s="10" t="s">
        <v>14</v>
      </c>
      <c r="D459" s="11"/>
      <c r="E459" s="10" t="s">
        <v>15</v>
      </c>
      <c r="F459" s="10" t="s">
        <v>29</v>
      </c>
      <c r="G459" s="11">
        <v>42.0</v>
      </c>
      <c r="H459" s="10" t="s">
        <v>17</v>
      </c>
      <c r="I459" s="10" t="s">
        <v>18</v>
      </c>
      <c r="J459" s="10" t="s">
        <v>23</v>
      </c>
      <c r="K459" s="12">
        <v>55000.0</v>
      </c>
      <c r="L459" s="1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8" t="s">
        <v>32</v>
      </c>
      <c r="B460" s="9">
        <v>2007.0</v>
      </c>
      <c r="C460" s="10" t="s">
        <v>14</v>
      </c>
      <c r="D460" s="11"/>
      <c r="E460" s="10" t="s">
        <v>15</v>
      </c>
      <c r="F460" s="10" t="s">
        <v>31</v>
      </c>
      <c r="G460" s="11">
        <v>50.0</v>
      </c>
      <c r="H460" s="10" t="s">
        <v>17</v>
      </c>
      <c r="I460" s="10" t="s">
        <v>34</v>
      </c>
      <c r="J460" s="10" t="s">
        <v>23</v>
      </c>
      <c r="K460" s="12">
        <v>1.8624E7</v>
      </c>
      <c r="L460" s="1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hidden="1" customHeight="1">
      <c r="A461" s="8" t="s">
        <v>32</v>
      </c>
      <c r="B461" s="9">
        <v>2007.0</v>
      </c>
      <c r="C461" s="10" t="s">
        <v>14</v>
      </c>
      <c r="D461" s="11"/>
      <c r="E461" s="10" t="s">
        <v>15</v>
      </c>
      <c r="F461" s="10" t="s">
        <v>31</v>
      </c>
      <c r="G461" s="11">
        <v>50.0</v>
      </c>
      <c r="H461" s="10" t="s">
        <v>17</v>
      </c>
      <c r="I461" s="10" t="s">
        <v>18</v>
      </c>
      <c r="J461" s="10" t="s">
        <v>23</v>
      </c>
      <c r="K461" s="12">
        <v>640000.0</v>
      </c>
      <c r="L461" s="1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8" t="s">
        <v>32</v>
      </c>
      <c r="B462" s="9">
        <v>2006.0</v>
      </c>
      <c r="C462" s="10" t="s">
        <v>14</v>
      </c>
      <c r="D462" s="11"/>
      <c r="E462" s="10" t="s">
        <v>15</v>
      </c>
      <c r="F462" s="10" t="s">
        <v>16</v>
      </c>
      <c r="G462" s="11">
        <v>9.0</v>
      </c>
      <c r="H462" s="10" t="s">
        <v>17</v>
      </c>
      <c r="I462" s="10" t="s">
        <v>34</v>
      </c>
      <c r="J462" s="10" t="s">
        <v>23</v>
      </c>
      <c r="K462" s="12">
        <v>640000.0</v>
      </c>
      <c r="L462" s="1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hidden="1" customHeight="1">
      <c r="A463" s="8" t="s">
        <v>32</v>
      </c>
      <c r="B463" s="9">
        <v>2006.0</v>
      </c>
      <c r="C463" s="10" t="s">
        <v>14</v>
      </c>
      <c r="D463" s="11"/>
      <c r="E463" s="10" t="s">
        <v>15</v>
      </c>
      <c r="F463" s="10" t="s">
        <v>16</v>
      </c>
      <c r="G463" s="11">
        <v>9.0</v>
      </c>
      <c r="H463" s="10" t="s">
        <v>17</v>
      </c>
      <c r="I463" s="10" t="s">
        <v>18</v>
      </c>
      <c r="J463" s="10" t="s">
        <v>23</v>
      </c>
      <c r="K463" s="12">
        <v>11000.0</v>
      </c>
      <c r="L463" s="1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8" t="s">
        <v>32</v>
      </c>
      <c r="B464" s="9">
        <v>2006.0</v>
      </c>
      <c r="C464" s="10" t="s">
        <v>14</v>
      </c>
      <c r="D464" s="11"/>
      <c r="E464" s="10" t="s">
        <v>15</v>
      </c>
      <c r="F464" s="10" t="s">
        <v>24</v>
      </c>
      <c r="G464" s="11">
        <v>23.0</v>
      </c>
      <c r="H464" s="10" t="s">
        <v>17</v>
      </c>
      <c r="I464" s="10" t="s">
        <v>34</v>
      </c>
      <c r="J464" s="10" t="s">
        <v>23</v>
      </c>
      <c r="K464" s="12">
        <v>8384000.0</v>
      </c>
      <c r="L464" s="1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hidden="1" customHeight="1">
      <c r="A465" s="8" t="s">
        <v>32</v>
      </c>
      <c r="B465" s="9">
        <v>2006.0</v>
      </c>
      <c r="C465" s="10" t="s">
        <v>14</v>
      </c>
      <c r="D465" s="11"/>
      <c r="E465" s="10" t="s">
        <v>15</v>
      </c>
      <c r="F465" s="10" t="s">
        <v>24</v>
      </c>
      <c r="G465" s="11">
        <v>23.0</v>
      </c>
      <c r="H465" s="10" t="s">
        <v>17</v>
      </c>
      <c r="I465" s="10" t="s">
        <v>18</v>
      </c>
      <c r="J465" s="10" t="s">
        <v>23</v>
      </c>
      <c r="K465" s="12">
        <v>345000.0</v>
      </c>
      <c r="L465" s="1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8" t="s">
        <v>32</v>
      </c>
      <c r="B466" s="9">
        <v>2006.0</v>
      </c>
      <c r="C466" s="10" t="s">
        <v>14</v>
      </c>
      <c r="D466" s="11"/>
      <c r="E466" s="10" t="s">
        <v>15</v>
      </c>
      <c r="F466" s="10" t="s">
        <v>25</v>
      </c>
      <c r="G466" s="11">
        <v>25.0</v>
      </c>
      <c r="H466" s="10" t="s">
        <v>17</v>
      </c>
      <c r="I466" s="10" t="s">
        <v>34</v>
      </c>
      <c r="J466" s="10" t="s">
        <v>23</v>
      </c>
      <c r="K466" s="12">
        <v>1916000.0</v>
      </c>
      <c r="L466" s="1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hidden="1" customHeight="1">
      <c r="A467" s="8" t="s">
        <v>32</v>
      </c>
      <c r="B467" s="9">
        <v>2006.0</v>
      </c>
      <c r="C467" s="10" t="s">
        <v>14</v>
      </c>
      <c r="D467" s="11"/>
      <c r="E467" s="10" t="s">
        <v>15</v>
      </c>
      <c r="F467" s="10" t="s">
        <v>25</v>
      </c>
      <c r="G467" s="11">
        <v>25.0</v>
      </c>
      <c r="H467" s="10" t="s">
        <v>17</v>
      </c>
      <c r="I467" s="10" t="s">
        <v>18</v>
      </c>
      <c r="J467" s="10" t="s">
        <v>23</v>
      </c>
      <c r="K467" s="12">
        <v>40000.0</v>
      </c>
      <c r="L467" s="1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8" t="s">
        <v>32</v>
      </c>
      <c r="B468" s="9">
        <v>2006.0</v>
      </c>
      <c r="C468" s="10" t="s">
        <v>14</v>
      </c>
      <c r="D468" s="11"/>
      <c r="E468" s="10" t="s">
        <v>15</v>
      </c>
      <c r="F468" s="10" t="s">
        <v>26</v>
      </c>
      <c r="G468" s="11">
        <v>33.0</v>
      </c>
      <c r="H468" s="10" t="s">
        <v>17</v>
      </c>
      <c r="I468" s="10" t="s">
        <v>34</v>
      </c>
      <c r="J468" s="10" t="s">
        <v>23</v>
      </c>
      <c r="K468" s="12">
        <v>2810000.0</v>
      </c>
      <c r="L468" s="1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hidden="1" customHeight="1">
      <c r="A469" s="8" t="s">
        <v>32</v>
      </c>
      <c r="B469" s="9">
        <v>2006.0</v>
      </c>
      <c r="C469" s="10" t="s">
        <v>14</v>
      </c>
      <c r="D469" s="11"/>
      <c r="E469" s="10" t="s">
        <v>15</v>
      </c>
      <c r="F469" s="10" t="s">
        <v>26</v>
      </c>
      <c r="G469" s="11">
        <v>33.0</v>
      </c>
      <c r="H469" s="10" t="s">
        <v>17</v>
      </c>
      <c r="I469" s="10" t="s">
        <v>18</v>
      </c>
      <c r="J469" s="10" t="s">
        <v>23</v>
      </c>
      <c r="K469" s="12">
        <v>64000.0</v>
      </c>
      <c r="L469" s="1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8" t="s">
        <v>32</v>
      </c>
      <c r="B470" s="9">
        <v>2006.0</v>
      </c>
      <c r="C470" s="10" t="s">
        <v>14</v>
      </c>
      <c r="D470" s="11"/>
      <c r="E470" s="10" t="s">
        <v>15</v>
      </c>
      <c r="F470" s="10" t="s">
        <v>28</v>
      </c>
      <c r="G470" s="11">
        <v>36.0</v>
      </c>
      <c r="H470" s="10" t="s">
        <v>17</v>
      </c>
      <c r="I470" s="10" t="s">
        <v>34</v>
      </c>
      <c r="J470" s="10" t="s">
        <v>23</v>
      </c>
      <c r="K470" s="12">
        <v>8020000.0</v>
      </c>
      <c r="L470" s="1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hidden="1" customHeight="1">
      <c r="A471" s="8" t="s">
        <v>32</v>
      </c>
      <c r="B471" s="9">
        <v>2006.0</v>
      </c>
      <c r="C471" s="10" t="s">
        <v>14</v>
      </c>
      <c r="D471" s="11"/>
      <c r="E471" s="10" t="s">
        <v>15</v>
      </c>
      <c r="F471" s="10" t="s">
        <v>28</v>
      </c>
      <c r="G471" s="11">
        <v>36.0</v>
      </c>
      <c r="H471" s="10" t="s">
        <v>17</v>
      </c>
      <c r="I471" s="10" t="s">
        <v>18</v>
      </c>
      <c r="J471" s="10" t="s">
        <v>23</v>
      </c>
      <c r="K471" s="12">
        <v>253000.0</v>
      </c>
      <c r="L471" s="1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8" t="s">
        <v>32</v>
      </c>
      <c r="B472" s="9">
        <v>2006.0</v>
      </c>
      <c r="C472" s="10" t="s">
        <v>14</v>
      </c>
      <c r="D472" s="11"/>
      <c r="E472" s="10" t="s">
        <v>15</v>
      </c>
      <c r="F472" s="10" t="s">
        <v>29</v>
      </c>
      <c r="G472" s="11">
        <v>42.0</v>
      </c>
      <c r="H472" s="10" t="s">
        <v>17</v>
      </c>
      <c r="I472" s="10" t="s">
        <v>34</v>
      </c>
      <c r="J472" s="10" t="s">
        <v>23</v>
      </c>
      <c r="K472" s="12">
        <v>2145000.0</v>
      </c>
      <c r="L472" s="1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hidden="1" customHeight="1">
      <c r="A473" s="8" t="s">
        <v>32</v>
      </c>
      <c r="B473" s="9">
        <v>2006.0</v>
      </c>
      <c r="C473" s="10" t="s">
        <v>14</v>
      </c>
      <c r="D473" s="11"/>
      <c r="E473" s="10" t="s">
        <v>15</v>
      </c>
      <c r="F473" s="10" t="s">
        <v>29</v>
      </c>
      <c r="G473" s="11">
        <v>42.0</v>
      </c>
      <c r="H473" s="10" t="s">
        <v>17</v>
      </c>
      <c r="I473" s="10" t="s">
        <v>18</v>
      </c>
      <c r="J473" s="10" t="s">
        <v>23</v>
      </c>
      <c r="K473" s="12">
        <v>66000.0</v>
      </c>
      <c r="L473" s="1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8" t="s">
        <v>32</v>
      </c>
      <c r="B474" s="9">
        <v>2006.0</v>
      </c>
      <c r="C474" s="10" t="s">
        <v>14</v>
      </c>
      <c r="D474" s="11"/>
      <c r="E474" s="10" t="s">
        <v>15</v>
      </c>
      <c r="F474" s="10" t="s">
        <v>31</v>
      </c>
      <c r="G474" s="11">
        <v>50.0</v>
      </c>
      <c r="H474" s="10" t="s">
        <v>17</v>
      </c>
      <c r="I474" s="10" t="s">
        <v>34</v>
      </c>
      <c r="J474" s="10" t="s">
        <v>23</v>
      </c>
      <c r="K474" s="12">
        <v>1.963E7</v>
      </c>
      <c r="L474" s="1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hidden="1" customHeight="1">
      <c r="A475" s="8" t="s">
        <v>32</v>
      </c>
      <c r="B475" s="9">
        <v>2006.0</v>
      </c>
      <c r="C475" s="10" t="s">
        <v>14</v>
      </c>
      <c r="D475" s="11"/>
      <c r="E475" s="10" t="s">
        <v>15</v>
      </c>
      <c r="F475" s="10" t="s">
        <v>31</v>
      </c>
      <c r="G475" s="11">
        <v>50.0</v>
      </c>
      <c r="H475" s="10" t="s">
        <v>17</v>
      </c>
      <c r="I475" s="10" t="s">
        <v>18</v>
      </c>
      <c r="J475" s="10" t="s">
        <v>23</v>
      </c>
      <c r="K475" s="12">
        <v>650000.0</v>
      </c>
      <c r="L475" s="1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8" t="s">
        <v>32</v>
      </c>
      <c r="B476" s="9">
        <v>2005.0</v>
      </c>
      <c r="C476" s="10" t="s">
        <v>14</v>
      </c>
      <c r="D476" s="11"/>
      <c r="E476" s="10" t="s">
        <v>15</v>
      </c>
      <c r="F476" s="10" t="s">
        <v>16</v>
      </c>
      <c r="G476" s="11">
        <v>9.0</v>
      </c>
      <c r="H476" s="10" t="s">
        <v>17</v>
      </c>
      <c r="I476" s="10" t="s">
        <v>34</v>
      </c>
      <c r="J476" s="10" t="s">
        <v>23</v>
      </c>
      <c r="K476" s="12">
        <v>550000.0</v>
      </c>
      <c r="L476" s="1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hidden="1" customHeight="1">
      <c r="A477" s="8" t="s">
        <v>32</v>
      </c>
      <c r="B477" s="9">
        <v>2005.0</v>
      </c>
      <c r="C477" s="10" t="s">
        <v>14</v>
      </c>
      <c r="D477" s="11"/>
      <c r="E477" s="10" t="s">
        <v>15</v>
      </c>
      <c r="F477" s="10" t="s">
        <v>16</v>
      </c>
      <c r="G477" s="11">
        <v>9.0</v>
      </c>
      <c r="H477" s="10" t="s">
        <v>17</v>
      </c>
      <c r="I477" s="10" t="s">
        <v>18</v>
      </c>
      <c r="J477" s="10" t="s">
        <v>23</v>
      </c>
      <c r="K477" s="12">
        <v>11000.0</v>
      </c>
      <c r="L477" s="1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8" t="s">
        <v>32</v>
      </c>
      <c r="B478" s="9">
        <v>2005.0</v>
      </c>
      <c r="C478" s="10" t="s">
        <v>14</v>
      </c>
      <c r="D478" s="11"/>
      <c r="E478" s="10" t="s">
        <v>15</v>
      </c>
      <c r="F478" s="10" t="s">
        <v>24</v>
      </c>
      <c r="G478" s="11">
        <v>23.0</v>
      </c>
      <c r="H478" s="10" t="s">
        <v>17</v>
      </c>
      <c r="I478" s="10" t="s">
        <v>34</v>
      </c>
      <c r="J478" s="10" t="s">
        <v>23</v>
      </c>
      <c r="K478" s="12">
        <v>5698000.0</v>
      </c>
      <c r="L478" s="1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hidden="1" customHeight="1">
      <c r="A479" s="8" t="s">
        <v>32</v>
      </c>
      <c r="B479" s="9">
        <v>2005.0</v>
      </c>
      <c r="C479" s="10" t="s">
        <v>14</v>
      </c>
      <c r="D479" s="11"/>
      <c r="E479" s="10" t="s">
        <v>15</v>
      </c>
      <c r="F479" s="10" t="s">
        <v>24</v>
      </c>
      <c r="G479" s="11">
        <v>23.0</v>
      </c>
      <c r="H479" s="10" t="s">
        <v>17</v>
      </c>
      <c r="I479" s="10" t="s">
        <v>18</v>
      </c>
      <c r="J479" s="10" t="s">
        <v>23</v>
      </c>
      <c r="K479" s="12">
        <v>265000.0</v>
      </c>
      <c r="L479" s="1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8" t="s">
        <v>32</v>
      </c>
      <c r="B480" s="9">
        <v>2005.0</v>
      </c>
      <c r="C480" s="10" t="s">
        <v>14</v>
      </c>
      <c r="D480" s="11"/>
      <c r="E480" s="10" t="s">
        <v>15</v>
      </c>
      <c r="F480" s="10" t="s">
        <v>25</v>
      </c>
      <c r="G480" s="11">
        <v>25.0</v>
      </c>
      <c r="H480" s="10" t="s">
        <v>17</v>
      </c>
      <c r="I480" s="10" t="s">
        <v>34</v>
      </c>
      <c r="J480" s="10" t="s">
        <v>23</v>
      </c>
      <c r="K480" s="12">
        <v>2048000.0</v>
      </c>
      <c r="L480" s="1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hidden="1" customHeight="1">
      <c r="A481" s="8" t="s">
        <v>32</v>
      </c>
      <c r="B481" s="9">
        <v>2005.0</v>
      </c>
      <c r="C481" s="10" t="s">
        <v>14</v>
      </c>
      <c r="D481" s="11"/>
      <c r="E481" s="10" t="s">
        <v>15</v>
      </c>
      <c r="F481" s="10" t="s">
        <v>25</v>
      </c>
      <c r="G481" s="11">
        <v>25.0</v>
      </c>
      <c r="H481" s="10" t="s">
        <v>17</v>
      </c>
      <c r="I481" s="10" t="s">
        <v>18</v>
      </c>
      <c r="J481" s="10" t="s">
        <v>23</v>
      </c>
      <c r="K481" s="12">
        <v>40000.0</v>
      </c>
      <c r="L481" s="1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8" t="s">
        <v>32</v>
      </c>
      <c r="B482" s="9">
        <v>2005.0</v>
      </c>
      <c r="C482" s="10" t="s">
        <v>14</v>
      </c>
      <c r="D482" s="11"/>
      <c r="E482" s="10" t="s">
        <v>15</v>
      </c>
      <c r="F482" s="10" t="s">
        <v>26</v>
      </c>
      <c r="G482" s="11">
        <v>33.0</v>
      </c>
      <c r="H482" s="10" t="s">
        <v>17</v>
      </c>
      <c r="I482" s="10" t="s">
        <v>34</v>
      </c>
      <c r="J482" s="10" t="s">
        <v>23</v>
      </c>
      <c r="K482" s="12">
        <v>2354000.0</v>
      </c>
      <c r="L482" s="1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hidden="1" customHeight="1">
      <c r="A483" s="8" t="s">
        <v>32</v>
      </c>
      <c r="B483" s="9">
        <v>2005.0</v>
      </c>
      <c r="C483" s="10" t="s">
        <v>14</v>
      </c>
      <c r="D483" s="11"/>
      <c r="E483" s="10" t="s">
        <v>15</v>
      </c>
      <c r="F483" s="10" t="s">
        <v>26</v>
      </c>
      <c r="G483" s="11">
        <v>33.0</v>
      </c>
      <c r="H483" s="10" t="s">
        <v>17</v>
      </c>
      <c r="I483" s="10" t="s">
        <v>18</v>
      </c>
      <c r="J483" s="10" t="s">
        <v>23</v>
      </c>
      <c r="K483" s="12">
        <v>57000.0</v>
      </c>
      <c r="L483" s="1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8" t="s">
        <v>32</v>
      </c>
      <c r="B484" s="9">
        <v>2005.0</v>
      </c>
      <c r="C484" s="10" t="s">
        <v>14</v>
      </c>
      <c r="D484" s="11"/>
      <c r="E484" s="10" t="s">
        <v>15</v>
      </c>
      <c r="F484" s="10" t="s">
        <v>28</v>
      </c>
      <c r="G484" s="11">
        <v>36.0</v>
      </c>
      <c r="H484" s="10" t="s">
        <v>17</v>
      </c>
      <c r="I484" s="10" t="s">
        <v>34</v>
      </c>
      <c r="J484" s="10" t="s">
        <v>23</v>
      </c>
      <c r="K484" s="12">
        <v>7037000.0</v>
      </c>
      <c r="L484" s="1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hidden="1" customHeight="1">
      <c r="A485" s="8" t="s">
        <v>32</v>
      </c>
      <c r="B485" s="9">
        <v>2005.0</v>
      </c>
      <c r="C485" s="10" t="s">
        <v>14</v>
      </c>
      <c r="D485" s="11"/>
      <c r="E485" s="10" t="s">
        <v>15</v>
      </c>
      <c r="F485" s="10" t="s">
        <v>28</v>
      </c>
      <c r="G485" s="11">
        <v>36.0</v>
      </c>
      <c r="H485" s="10" t="s">
        <v>17</v>
      </c>
      <c r="I485" s="10" t="s">
        <v>18</v>
      </c>
      <c r="J485" s="10" t="s">
        <v>23</v>
      </c>
      <c r="K485" s="12">
        <v>222000.0</v>
      </c>
      <c r="L485" s="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8" t="s">
        <v>32</v>
      </c>
      <c r="B486" s="9">
        <v>2005.0</v>
      </c>
      <c r="C486" s="10" t="s">
        <v>14</v>
      </c>
      <c r="D486" s="11"/>
      <c r="E486" s="10" t="s">
        <v>15</v>
      </c>
      <c r="F486" s="10" t="s">
        <v>29</v>
      </c>
      <c r="G486" s="11">
        <v>42.0</v>
      </c>
      <c r="H486" s="10" t="s">
        <v>17</v>
      </c>
      <c r="I486" s="10" t="s">
        <v>34</v>
      </c>
      <c r="J486" s="10" t="s">
        <v>23</v>
      </c>
      <c r="K486" s="12">
        <v>1922000.0</v>
      </c>
      <c r="L486" s="1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hidden="1" customHeight="1">
      <c r="A487" s="8" t="s">
        <v>32</v>
      </c>
      <c r="B487" s="9">
        <v>2005.0</v>
      </c>
      <c r="C487" s="10" t="s">
        <v>14</v>
      </c>
      <c r="D487" s="11"/>
      <c r="E487" s="10" t="s">
        <v>15</v>
      </c>
      <c r="F487" s="10" t="s">
        <v>29</v>
      </c>
      <c r="G487" s="11">
        <v>42.0</v>
      </c>
      <c r="H487" s="10" t="s">
        <v>17</v>
      </c>
      <c r="I487" s="10" t="s">
        <v>18</v>
      </c>
      <c r="J487" s="10" t="s">
        <v>23</v>
      </c>
      <c r="K487" s="12">
        <v>61000.0</v>
      </c>
      <c r="L487" s="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8" t="s">
        <v>32</v>
      </c>
      <c r="B488" s="9">
        <v>2005.0</v>
      </c>
      <c r="C488" s="10" t="s">
        <v>14</v>
      </c>
      <c r="D488" s="11"/>
      <c r="E488" s="10" t="s">
        <v>15</v>
      </c>
      <c r="F488" s="10" t="s">
        <v>31</v>
      </c>
      <c r="G488" s="11">
        <v>50.0</v>
      </c>
      <c r="H488" s="10" t="s">
        <v>17</v>
      </c>
      <c r="I488" s="10" t="s">
        <v>34</v>
      </c>
      <c r="J488" s="10" t="s">
        <v>23</v>
      </c>
      <c r="K488" s="12">
        <v>1.4178E7</v>
      </c>
      <c r="L488" s="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hidden="1" customHeight="1">
      <c r="A489" s="8" t="s">
        <v>32</v>
      </c>
      <c r="B489" s="9">
        <v>2005.0</v>
      </c>
      <c r="C489" s="10" t="s">
        <v>14</v>
      </c>
      <c r="D489" s="11"/>
      <c r="E489" s="10" t="s">
        <v>15</v>
      </c>
      <c r="F489" s="10" t="s">
        <v>31</v>
      </c>
      <c r="G489" s="11">
        <v>50.0</v>
      </c>
      <c r="H489" s="10" t="s">
        <v>17</v>
      </c>
      <c r="I489" s="10" t="s">
        <v>18</v>
      </c>
      <c r="J489" s="10" t="s">
        <v>23</v>
      </c>
      <c r="K489" s="12">
        <v>510000.0</v>
      </c>
      <c r="L489" s="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8" t="s">
        <v>32</v>
      </c>
      <c r="B490" s="9">
        <v>2004.0</v>
      </c>
      <c r="C490" s="10" t="s">
        <v>14</v>
      </c>
      <c r="D490" s="11"/>
      <c r="E490" s="10" t="s">
        <v>15</v>
      </c>
      <c r="F490" s="10" t="s">
        <v>16</v>
      </c>
      <c r="G490" s="11">
        <v>9.0</v>
      </c>
      <c r="H490" s="10" t="s">
        <v>17</v>
      </c>
      <c r="I490" s="10" t="s">
        <v>34</v>
      </c>
      <c r="J490" s="10" t="s">
        <v>23</v>
      </c>
      <c r="K490" s="12">
        <v>569000.0</v>
      </c>
      <c r="L490" s="1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hidden="1" customHeight="1">
      <c r="A491" s="8" t="s">
        <v>32</v>
      </c>
      <c r="B491" s="9">
        <v>2004.0</v>
      </c>
      <c r="C491" s="10" t="s">
        <v>14</v>
      </c>
      <c r="D491" s="11"/>
      <c r="E491" s="10" t="s">
        <v>15</v>
      </c>
      <c r="F491" s="10" t="s">
        <v>16</v>
      </c>
      <c r="G491" s="11">
        <v>9.0</v>
      </c>
      <c r="H491" s="10" t="s">
        <v>17</v>
      </c>
      <c r="I491" s="10" t="s">
        <v>18</v>
      </c>
      <c r="J491" s="10" t="s">
        <v>23</v>
      </c>
      <c r="K491" s="12">
        <v>11000.0</v>
      </c>
      <c r="L491" s="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8" t="s">
        <v>32</v>
      </c>
      <c r="B492" s="9">
        <v>2004.0</v>
      </c>
      <c r="C492" s="10" t="s">
        <v>14</v>
      </c>
      <c r="D492" s="11"/>
      <c r="E492" s="10" t="s">
        <v>15</v>
      </c>
      <c r="F492" s="10" t="s">
        <v>24</v>
      </c>
      <c r="G492" s="11">
        <v>23.0</v>
      </c>
      <c r="H492" s="10" t="s">
        <v>17</v>
      </c>
      <c r="I492" s="10" t="s">
        <v>34</v>
      </c>
      <c r="J492" s="10" t="s">
        <v>23</v>
      </c>
      <c r="K492" s="12">
        <v>5626000.0</v>
      </c>
      <c r="L492" s="1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hidden="1" customHeight="1">
      <c r="A493" s="8" t="s">
        <v>32</v>
      </c>
      <c r="B493" s="9">
        <v>2004.0</v>
      </c>
      <c r="C493" s="10" t="s">
        <v>14</v>
      </c>
      <c r="D493" s="11"/>
      <c r="E493" s="10" t="s">
        <v>15</v>
      </c>
      <c r="F493" s="10" t="s">
        <v>24</v>
      </c>
      <c r="G493" s="11">
        <v>23.0</v>
      </c>
      <c r="H493" s="10" t="s">
        <v>17</v>
      </c>
      <c r="I493" s="10" t="s">
        <v>18</v>
      </c>
      <c r="J493" s="10" t="s">
        <v>23</v>
      </c>
      <c r="K493" s="12">
        <v>290000.0</v>
      </c>
      <c r="L493" s="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8" t="s">
        <v>32</v>
      </c>
      <c r="B494" s="9">
        <v>2004.0</v>
      </c>
      <c r="C494" s="10" t="s">
        <v>14</v>
      </c>
      <c r="D494" s="11"/>
      <c r="E494" s="10" t="s">
        <v>15</v>
      </c>
      <c r="F494" s="10" t="s">
        <v>25</v>
      </c>
      <c r="G494" s="11">
        <v>25.0</v>
      </c>
      <c r="H494" s="10" t="s">
        <v>17</v>
      </c>
      <c r="I494" s="10" t="s">
        <v>34</v>
      </c>
      <c r="J494" s="10" t="s">
        <v>23</v>
      </c>
      <c r="K494" s="12">
        <v>2315000.0</v>
      </c>
      <c r="L494" s="1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hidden="1" customHeight="1">
      <c r="A495" s="8" t="s">
        <v>32</v>
      </c>
      <c r="B495" s="9">
        <v>2004.0</v>
      </c>
      <c r="C495" s="10" t="s">
        <v>14</v>
      </c>
      <c r="D495" s="11"/>
      <c r="E495" s="10" t="s">
        <v>15</v>
      </c>
      <c r="F495" s="10" t="s">
        <v>25</v>
      </c>
      <c r="G495" s="11">
        <v>25.0</v>
      </c>
      <c r="H495" s="10" t="s">
        <v>17</v>
      </c>
      <c r="I495" s="10" t="s">
        <v>18</v>
      </c>
      <c r="J495" s="10" t="s">
        <v>23</v>
      </c>
      <c r="K495" s="12">
        <v>50000.0</v>
      </c>
      <c r="L495" s="1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8" t="s">
        <v>32</v>
      </c>
      <c r="B496" s="9">
        <v>2004.0</v>
      </c>
      <c r="C496" s="10" t="s">
        <v>14</v>
      </c>
      <c r="D496" s="11"/>
      <c r="E496" s="10" t="s">
        <v>15</v>
      </c>
      <c r="F496" s="10" t="s">
        <v>26</v>
      </c>
      <c r="G496" s="11">
        <v>33.0</v>
      </c>
      <c r="H496" s="10" t="s">
        <v>17</v>
      </c>
      <c r="I496" s="10" t="s">
        <v>34</v>
      </c>
      <c r="J496" s="10" t="s">
        <v>23</v>
      </c>
      <c r="K496" s="12">
        <v>2938000.0</v>
      </c>
      <c r="L496" s="1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hidden="1" customHeight="1">
      <c r="A497" s="8" t="s">
        <v>32</v>
      </c>
      <c r="B497" s="9">
        <v>2004.0</v>
      </c>
      <c r="C497" s="10" t="s">
        <v>14</v>
      </c>
      <c r="D497" s="11"/>
      <c r="E497" s="10" t="s">
        <v>15</v>
      </c>
      <c r="F497" s="10" t="s">
        <v>26</v>
      </c>
      <c r="G497" s="11">
        <v>33.0</v>
      </c>
      <c r="H497" s="10" t="s">
        <v>17</v>
      </c>
      <c r="I497" s="10" t="s">
        <v>18</v>
      </c>
      <c r="J497" s="10" t="s">
        <v>23</v>
      </c>
      <c r="K497" s="12">
        <v>83000.0</v>
      </c>
      <c r="L497" s="1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8" t="s">
        <v>32</v>
      </c>
      <c r="B498" s="9">
        <v>2004.0</v>
      </c>
      <c r="C498" s="10" t="s">
        <v>14</v>
      </c>
      <c r="D498" s="11"/>
      <c r="E498" s="10" t="s">
        <v>15</v>
      </c>
      <c r="F498" s="10" t="s">
        <v>28</v>
      </c>
      <c r="G498" s="11">
        <v>36.0</v>
      </c>
      <c r="H498" s="10" t="s">
        <v>17</v>
      </c>
      <c r="I498" s="10" t="s">
        <v>34</v>
      </c>
      <c r="J498" s="10" t="s">
        <v>23</v>
      </c>
      <c r="K498" s="12">
        <v>7191000.0</v>
      </c>
      <c r="L498" s="1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hidden="1" customHeight="1">
      <c r="A499" s="8" t="s">
        <v>32</v>
      </c>
      <c r="B499" s="9">
        <v>2004.0</v>
      </c>
      <c r="C499" s="10" t="s">
        <v>14</v>
      </c>
      <c r="D499" s="11"/>
      <c r="E499" s="10" t="s">
        <v>15</v>
      </c>
      <c r="F499" s="10" t="s">
        <v>28</v>
      </c>
      <c r="G499" s="11">
        <v>36.0</v>
      </c>
      <c r="H499" s="10" t="s">
        <v>17</v>
      </c>
      <c r="I499" s="10" t="s">
        <v>18</v>
      </c>
      <c r="J499" s="10" t="s">
        <v>23</v>
      </c>
      <c r="K499" s="12">
        <v>255000.0</v>
      </c>
      <c r="L499" s="1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8" t="s">
        <v>32</v>
      </c>
      <c r="B500" s="9">
        <v>2004.0</v>
      </c>
      <c r="C500" s="10" t="s">
        <v>14</v>
      </c>
      <c r="D500" s="11"/>
      <c r="E500" s="10" t="s">
        <v>15</v>
      </c>
      <c r="F500" s="10" t="s">
        <v>29</v>
      </c>
      <c r="G500" s="11">
        <v>42.0</v>
      </c>
      <c r="H500" s="10" t="s">
        <v>17</v>
      </c>
      <c r="I500" s="10" t="s">
        <v>34</v>
      </c>
      <c r="J500" s="10" t="s">
        <v>23</v>
      </c>
      <c r="K500" s="12">
        <v>1740000.0</v>
      </c>
      <c r="L500" s="1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hidden="1" customHeight="1">
      <c r="A501" s="8" t="s">
        <v>32</v>
      </c>
      <c r="B501" s="9">
        <v>2004.0</v>
      </c>
      <c r="C501" s="10" t="s">
        <v>14</v>
      </c>
      <c r="D501" s="11"/>
      <c r="E501" s="10" t="s">
        <v>15</v>
      </c>
      <c r="F501" s="10" t="s">
        <v>29</v>
      </c>
      <c r="G501" s="11">
        <v>42.0</v>
      </c>
      <c r="H501" s="10" t="s">
        <v>17</v>
      </c>
      <c r="I501" s="10" t="s">
        <v>18</v>
      </c>
      <c r="J501" s="10" t="s">
        <v>23</v>
      </c>
      <c r="K501" s="12">
        <v>60000.0</v>
      </c>
      <c r="L501" s="1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8" t="s">
        <v>32</v>
      </c>
      <c r="B502" s="9">
        <v>2004.0</v>
      </c>
      <c r="C502" s="10" t="s">
        <v>14</v>
      </c>
      <c r="D502" s="11"/>
      <c r="E502" s="10" t="s">
        <v>15</v>
      </c>
      <c r="F502" s="10" t="s">
        <v>31</v>
      </c>
      <c r="G502" s="11">
        <v>50.0</v>
      </c>
      <c r="H502" s="10" t="s">
        <v>17</v>
      </c>
      <c r="I502" s="10" t="s">
        <v>34</v>
      </c>
      <c r="J502" s="10" t="s">
        <v>23</v>
      </c>
      <c r="K502" s="12">
        <v>1.5015E7</v>
      </c>
      <c r="L502" s="1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hidden="1" customHeight="1">
      <c r="A503" s="8" t="s">
        <v>32</v>
      </c>
      <c r="B503" s="9">
        <v>2004.0</v>
      </c>
      <c r="C503" s="10" t="s">
        <v>14</v>
      </c>
      <c r="D503" s="11"/>
      <c r="E503" s="10" t="s">
        <v>15</v>
      </c>
      <c r="F503" s="10" t="s">
        <v>31</v>
      </c>
      <c r="G503" s="11">
        <v>50.0</v>
      </c>
      <c r="H503" s="10" t="s">
        <v>17</v>
      </c>
      <c r="I503" s="10" t="s">
        <v>18</v>
      </c>
      <c r="J503" s="10" t="s">
        <v>23</v>
      </c>
      <c r="K503" s="12">
        <v>550000.0</v>
      </c>
      <c r="L503" s="1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8" t="s">
        <v>32</v>
      </c>
      <c r="B504" s="9">
        <v>2003.0</v>
      </c>
      <c r="C504" s="10" t="s">
        <v>14</v>
      </c>
      <c r="D504" s="11"/>
      <c r="E504" s="10" t="s">
        <v>15</v>
      </c>
      <c r="F504" s="10" t="s">
        <v>16</v>
      </c>
      <c r="G504" s="11">
        <v>9.0</v>
      </c>
      <c r="H504" s="10" t="s">
        <v>17</v>
      </c>
      <c r="I504" s="10" t="s">
        <v>34</v>
      </c>
      <c r="J504" s="10" t="s">
        <v>23</v>
      </c>
      <c r="K504" s="12">
        <v>486000.0</v>
      </c>
      <c r="L504" s="1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hidden="1" customHeight="1">
      <c r="A505" s="8" t="s">
        <v>32</v>
      </c>
      <c r="B505" s="9">
        <v>2003.0</v>
      </c>
      <c r="C505" s="10" t="s">
        <v>14</v>
      </c>
      <c r="D505" s="11"/>
      <c r="E505" s="10" t="s">
        <v>15</v>
      </c>
      <c r="F505" s="10" t="s">
        <v>16</v>
      </c>
      <c r="G505" s="11">
        <v>9.0</v>
      </c>
      <c r="H505" s="10" t="s">
        <v>17</v>
      </c>
      <c r="I505" s="10" t="s">
        <v>18</v>
      </c>
      <c r="J505" s="10" t="s">
        <v>23</v>
      </c>
      <c r="K505" s="12">
        <v>10000.0</v>
      </c>
      <c r="L505" s="1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8" t="s">
        <v>32</v>
      </c>
      <c r="B506" s="9">
        <v>2003.0</v>
      </c>
      <c r="C506" s="10" t="s">
        <v>14</v>
      </c>
      <c r="D506" s="11"/>
      <c r="E506" s="10" t="s">
        <v>15</v>
      </c>
      <c r="F506" s="10" t="s">
        <v>24</v>
      </c>
      <c r="G506" s="11">
        <v>23.0</v>
      </c>
      <c r="H506" s="10" t="s">
        <v>17</v>
      </c>
      <c r="I506" s="10" t="s">
        <v>34</v>
      </c>
      <c r="J506" s="10" t="s">
        <v>23</v>
      </c>
      <c r="K506" s="12">
        <v>6413000.0</v>
      </c>
      <c r="L506" s="1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hidden="1" customHeight="1">
      <c r="A507" s="8" t="s">
        <v>32</v>
      </c>
      <c r="B507" s="9">
        <v>2003.0</v>
      </c>
      <c r="C507" s="10" t="s">
        <v>14</v>
      </c>
      <c r="D507" s="11"/>
      <c r="E507" s="10" t="s">
        <v>15</v>
      </c>
      <c r="F507" s="10" t="s">
        <v>24</v>
      </c>
      <c r="G507" s="11">
        <v>23.0</v>
      </c>
      <c r="H507" s="10" t="s">
        <v>17</v>
      </c>
      <c r="I507" s="10" t="s">
        <v>18</v>
      </c>
      <c r="J507" s="10" t="s">
        <v>23</v>
      </c>
      <c r="K507" s="12">
        <v>285000.0</v>
      </c>
      <c r="L507" s="1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8" t="s">
        <v>32</v>
      </c>
      <c r="B508" s="9">
        <v>2003.0</v>
      </c>
      <c r="C508" s="10" t="s">
        <v>14</v>
      </c>
      <c r="D508" s="11"/>
      <c r="E508" s="10" t="s">
        <v>15</v>
      </c>
      <c r="F508" s="10" t="s">
        <v>25</v>
      </c>
      <c r="G508" s="11">
        <v>25.0</v>
      </c>
      <c r="H508" s="10" t="s">
        <v>17</v>
      </c>
      <c r="I508" s="10" t="s">
        <v>34</v>
      </c>
      <c r="J508" s="10" t="s">
        <v>23</v>
      </c>
      <c r="K508" s="12">
        <v>1550000.0</v>
      </c>
      <c r="L508" s="1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hidden="1" customHeight="1">
      <c r="A509" s="8" t="s">
        <v>32</v>
      </c>
      <c r="B509" s="9">
        <v>2003.0</v>
      </c>
      <c r="C509" s="10" t="s">
        <v>14</v>
      </c>
      <c r="D509" s="11"/>
      <c r="E509" s="10" t="s">
        <v>15</v>
      </c>
      <c r="F509" s="10" t="s">
        <v>25</v>
      </c>
      <c r="G509" s="11">
        <v>25.0</v>
      </c>
      <c r="H509" s="10" t="s">
        <v>17</v>
      </c>
      <c r="I509" s="10" t="s">
        <v>18</v>
      </c>
      <c r="J509" s="10" t="s">
        <v>23</v>
      </c>
      <c r="K509" s="12">
        <v>37000.0</v>
      </c>
      <c r="L509" s="1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8" t="s">
        <v>32</v>
      </c>
      <c r="B510" s="9">
        <v>2003.0</v>
      </c>
      <c r="C510" s="10" t="s">
        <v>14</v>
      </c>
      <c r="D510" s="11"/>
      <c r="E510" s="10" t="s">
        <v>15</v>
      </c>
      <c r="F510" s="10" t="s">
        <v>26</v>
      </c>
      <c r="G510" s="11">
        <v>33.0</v>
      </c>
      <c r="H510" s="10" t="s">
        <v>17</v>
      </c>
      <c r="I510" s="10" t="s">
        <v>34</v>
      </c>
      <c r="J510" s="10" t="s">
        <v>23</v>
      </c>
      <c r="K510" s="12">
        <v>2580000.0</v>
      </c>
      <c r="L510" s="1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hidden="1" customHeight="1">
      <c r="A511" s="8" t="s">
        <v>32</v>
      </c>
      <c r="B511" s="9">
        <v>2003.0</v>
      </c>
      <c r="C511" s="10" t="s">
        <v>14</v>
      </c>
      <c r="D511" s="11"/>
      <c r="E511" s="10" t="s">
        <v>15</v>
      </c>
      <c r="F511" s="10" t="s">
        <v>26</v>
      </c>
      <c r="G511" s="11">
        <v>33.0</v>
      </c>
      <c r="H511" s="10" t="s">
        <v>17</v>
      </c>
      <c r="I511" s="10" t="s">
        <v>18</v>
      </c>
      <c r="J511" s="10" t="s">
        <v>23</v>
      </c>
      <c r="K511" s="12">
        <v>60000.0</v>
      </c>
      <c r="L511" s="1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8" t="s">
        <v>32</v>
      </c>
      <c r="B512" s="9">
        <v>2003.0</v>
      </c>
      <c r="C512" s="10" t="s">
        <v>14</v>
      </c>
      <c r="D512" s="11"/>
      <c r="E512" s="10" t="s">
        <v>15</v>
      </c>
      <c r="F512" s="10" t="s">
        <v>28</v>
      </c>
      <c r="G512" s="11">
        <v>36.0</v>
      </c>
      <c r="H512" s="10" t="s">
        <v>17</v>
      </c>
      <c r="I512" s="10" t="s">
        <v>34</v>
      </c>
      <c r="J512" s="10" t="s">
        <v>23</v>
      </c>
      <c r="K512" s="12">
        <v>5628000.0</v>
      </c>
      <c r="L512" s="1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hidden="1" customHeight="1">
      <c r="A513" s="8" t="s">
        <v>32</v>
      </c>
      <c r="B513" s="9">
        <v>2003.0</v>
      </c>
      <c r="C513" s="10" t="s">
        <v>14</v>
      </c>
      <c r="D513" s="11"/>
      <c r="E513" s="10" t="s">
        <v>15</v>
      </c>
      <c r="F513" s="10" t="s">
        <v>28</v>
      </c>
      <c r="G513" s="11">
        <v>36.0</v>
      </c>
      <c r="H513" s="10" t="s">
        <v>17</v>
      </c>
      <c r="I513" s="10" t="s">
        <v>18</v>
      </c>
      <c r="J513" s="10" t="s">
        <v>23</v>
      </c>
      <c r="K513" s="12">
        <v>210000.0</v>
      </c>
      <c r="L513" s="1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8" t="s">
        <v>32</v>
      </c>
      <c r="B514" s="9">
        <v>2003.0</v>
      </c>
      <c r="C514" s="10" t="s">
        <v>14</v>
      </c>
      <c r="D514" s="11"/>
      <c r="E514" s="10" t="s">
        <v>15</v>
      </c>
      <c r="F514" s="10" t="s">
        <v>29</v>
      </c>
      <c r="G514" s="11">
        <v>42.0</v>
      </c>
      <c r="H514" s="10" t="s">
        <v>17</v>
      </c>
      <c r="I514" s="10" t="s">
        <v>34</v>
      </c>
      <c r="J514" s="10" t="s">
        <v>23</v>
      </c>
      <c r="K514" s="12">
        <v>1425000.0</v>
      </c>
      <c r="L514" s="1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hidden="1" customHeight="1">
      <c r="A515" s="8" t="s">
        <v>32</v>
      </c>
      <c r="B515" s="9">
        <v>2003.0</v>
      </c>
      <c r="C515" s="10" t="s">
        <v>14</v>
      </c>
      <c r="D515" s="11"/>
      <c r="E515" s="10" t="s">
        <v>15</v>
      </c>
      <c r="F515" s="10" t="s">
        <v>29</v>
      </c>
      <c r="G515" s="11">
        <v>42.0</v>
      </c>
      <c r="H515" s="10" t="s">
        <v>17</v>
      </c>
      <c r="I515" s="10" t="s">
        <v>18</v>
      </c>
      <c r="J515" s="10" t="s">
        <v>23</v>
      </c>
      <c r="K515" s="12">
        <v>52000.0</v>
      </c>
      <c r="L515" s="1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8" t="s">
        <v>32</v>
      </c>
      <c r="B516" s="9">
        <v>2003.0</v>
      </c>
      <c r="C516" s="10" t="s">
        <v>14</v>
      </c>
      <c r="D516" s="11"/>
      <c r="E516" s="10" t="s">
        <v>15</v>
      </c>
      <c r="F516" s="10" t="s">
        <v>31</v>
      </c>
      <c r="G516" s="11">
        <v>50.0</v>
      </c>
      <c r="H516" s="10" t="s">
        <v>17</v>
      </c>
      <c r="I516" s="10" t="s">
        <v>34</v>
      </c>
      <c r="J516" s="10" t="s">
        <v>23</v>
      </c>
      <c r="K516" s="12">
        <v>1.2788E7</v>
      </c>
      <c r="L516" s="1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hidden="1" customHeight="1">
      <c r="A517" s="8" t="s">
        <v>32</v>
      </c>
      <c r="B517" s="9">
        <v>2003.0</v>
      </c>
      <c r="C517" s="10" t="s">
        <v>14</v>
      </c>
      <c r="D517" s="11"/>
      <c r="E517" s="10" t="s">
        <v>15</v>
      </c>
      <c r="F517" s="10" t="s">
        <v>31</v>
      </c>
      <c r="G517" s="11">
        <v>50.0</v>
      </c>
      <c r="H517" s="10" t="s">
        <v>17</v>
      </c>
      <c r="I517" s="10" t="s">
        <v>18</v>
      </c>
      <c r="J517" s="10" t="s">
        <v>23</v>
      </c>
      <c r="K517" s="12">
        <v>460000.0</v>
      </c>
      <c r="L517" s="1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8" t="s">
        <v>32</v>
      </c>
      <c r="B518" s="9">
        <v>2002.0</v>
      </c>
      <c r="C518" s="10" t="s">
        <v>14</v>
      </c>
      <c r="D518" s="11"/>
      <c r="E518" s="10" t="s">
        <v>15</v>
      </c>
      <c r="F518" s="10" t="s">
        <v>16</v>
      </c>
      <c r="G518" s="11">
        <v>9.0</v>
      </c>
      <c r="H518" s="10" t="s">
        <v>17</v>
      </c>
      <c r="I518" s="10" t="s">
        <v>34</v>
      </c>
      <c r="J518" s="10" t="s">
        <v>23</v>
      </c>
      <c r="K518" s="12">
        <v>472000.0</v>
      </c>
      <c r="L518" s="1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hidden="1" customHeight="1">
      <c r="A519" s="8" t="s">
        <v>32</v>
      </c>
      <c r="B519" s="9">
        <v>2002.0</v>
      </c>
      <c r="C519" s="10" t="s">
        <v>14</v>
      </c>
      <c r="D519" s="11"/>
      <c r="E519" s="10" t="s">
        <v>15</v>
      </c>
      <c r="F519" s="10" t="s">
        <v>16</v>
      </c>
      <c r="G519" s="11">
        <v>9.0</v>
      </c>
      <c r="H519" s="10" t="s">
        <v>17</v>
      </c>
      <c r="I519" s="10" t="s">
        <v>18</v>
      </c>
      <c r="J519" s="10" t="s">
        <v>23</v>
      </c>
      <c r="K519" s="12">
        <v>10000.0</v>
      </c>
      <c r="L519" s="1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8" t="s">
        <v>32</v>
      </c>
      <c r="B520" s="9">
        <v>2002.0</v>
      </c>
      <c r="C520" s="10" t="s">
        <v>14</v>
      </c>
      <c r="D520" s="11"/>
      <c r="E520" s="10" t="s">
        <v>15</v>
      </c>
      <c r="F520" s="10" t="s">
        <v>24</v>
      </c>
      <c r="G520" s="11">
        <v>23.0</v>
      </c>
      <c r="H520" s="10" t="s">
        <v>17</v>
      </c>
      <c r="I520" s="10" t="s">
        <v>34</v>
      </c>
      <c r="J520" s="10" t="s">
        <v>23</v>
      </c>
      <c r="K520" s="12">
        <v>5335000.0</v>
      </c>
      <c r="L520" s="1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hidden="1" customHeight="1">
      <c r="A521" s="8" t="s">
        <v>32</v>
      </c>
      <c r="B521" s="9">
        <v>2002.0</v>
      </c>
      <c r="C521" s="10" t="s">
        <v>14</v>
      </c>
      <c r="D521" s="11"/>
      <c r="E521" s="10" t="s">
        <v>15</v>
      </c>
      <c r="F521" s="10" t="s">
        <v>24</v>
      </c>
      <c r="G521" s="11">
        <v>23.0</v>
      </c>
      <c r="H521" s="10" t="s">
        <v>17</v>
      </c>
      <c r="I521" s="10" t="s">
        <v>18</v>
      </c>
      <c r="J521" s="10" t="s">
        <v>23</v>
      </c>
      <c r="K521" s="12">
        <v>275000.0</v>
      </c>
      <c r="L521" s="1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8" t="s">
        <v>32</v>
      </c>
      <c r="B522" s="9">
        <v>2002.0</v>
      </c>
      <c r="C522" s="10" t="s">
        <v>14</v>
      </c>
      <c r="D522" s="11"/>
      <c r="E522" s="10" t="s">
        <v>15</v>
      </c>
      <c r="F522" s="10" t="s">
        <v>25</v>
      </c>
      <c r="G522" s="11">
        <v>25.0</v>
      </c>
      <c r="H522" s="10" t="s">
        <v>17</v>
      </c>
      <c r="I522" s="10" t="s">
        <v>34</v>
      </c>
      <c r="J522" s="10" t="s">
        <v>23</v>
      </c>
      <c r="K522" s="12">
        <v>1896000.0</v>
      </c>
      <c r="L522" s="1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hidden="1" customHeight="1">
      <c r="A523" s="8" t="s">
        <v>32</v>
      </c>
      <c r="B523" s="9">
        <v>2002.0</v>
      </c>
      <c r="C523" s="10" t="s">
        <v>14</v>
      </c>
      <c r="D523" s="11"/>
      <c r="E523" s="10" t="s">
        <v>15</v>
      </c>
      <c r="F523" s="10" t="s">
        <v>25</v>
      </c>
      <c r="G523" s="11">
        <v>25.0</v>
      </c>
      <c r="H523" s="10" t="s">
        <v>17</v>
      </c>
      <c r="I523" s="10" t="s">
        <v>18</v>
      </c>
      <c r="J523" s="10" t="s">
        <v>23</v>
      </c>
      <c r="K523" s="12">
        <v>48000.0</v>
      </c>
      <c r="L523" s="1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8" t="s">
        <v>32</v>
      </c>
      <c r="B524" s="9">
        <v>2002.0</v>
      </c>
      <c r="C524" s="10" t="s">
        <v>14</v>
      </c>
      <c r="D524" s="11"/>
      <c r="E524" s="10" t="s">
        <v>15</v>
      </c>
      <c r="F524" s="10" t="s">
        <v>26</v>
      </c>
      <c r="G524" s="11">
        <v>33.0</v>
      </c>
      <c r="H524" s="10" t="s">
        <v>17</v>
      </c>
      <c r="I524" s="10" t="s">
        <v>34</v>
      </c>
      <c r="J524" s="10" t="s">
        <v>23</v>
      </c>
      <c r="K524" s="12">
        <v>3411000.0</v>
      </c>
      <c r="L524" s="1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hidden="1" customHeight="1">
      <c r="A525" s="8" t="s">
        <v>32</v>
      </c>
      <c r="B525" s="9">
        <v>2002.0</v>
      </c>
      <c r="C525" s="10" t="s">
        <v>14</v>
      </c>
      <c r="D525" s="11"/>
      <c r="E525" s="10" t="s">
        <v>15</v>
      </c>
      <c r="F525" s="10" t="s">
        <v>26</v>
      </c>
      <c r="G525" s="11">
        <v>33.0</v>
      </c>
      <c r="H525" s="10" t="s">
        <v>17</v>
      </c>
      <c r="I525" s="10" t="s">
        <v>18</v>
      </c>
      <c r="J525" s="10" t="s">
        <v>23</v>
      </c>
      <c r="K525" s="12">
        <v>83000.0</v>
      </c>
      <c r="L525" s="1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8" t="s">
        <v>32</v>
      </c>
      <c r="B526" s="9">
        <v>2002.0</v>
      </c>
      <c r="C526" s="10" t="s">
        <v>14</v>
      </c>
      <c r="D526" s="11"/>
      <c r="E526" s="10" t="s">
        <v>15</v>
      </c>
      <c r="F526" s="10" t="s">
        <v>28</v>
      </c>
      <c r="G526" s="11">
        <v>36.0</v>
      </c>
      <c r="H526" s="10" t="s">
        <v>17</v>
      </c>
      <c r="I526" s="10" t="s">
        <v>34</v>
      </c>
      <c r="J526" s="10" t="s">
        <v>23</v>
      </c>
      <c r="K526" s="12">
        <v>6838000.0</v>
      </c>
      <c r="L526" s="1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hidden="1" customHeight="1">
      <c r="A527" s="8" t="s">
        <v>32</v>
      </c>
      <c r="B527" s="9">
        <v>2002.0</v>
      </c>
      <c r="C527" s="10" t="s">
        <v>14</v>
      </c>
      <c r="D527" s="11"/>
      <c r="E527" s="10" t="s">
        <v>15</v>
      </c>
      <c r="F527" s="10" t="s">
        <v>28</v>
      </c>
      <c r="G527" s="11">
        <v>36.0</v>
      </c>
      <c r="H527" s="10" t="s">
        <v>17</v>
      </c>
      <c r="I527" s="10" t="s">
        <v>18</v>
      </c>
      <c r="J527" s="10" t="s">
        <v>23</v>
      </c>
      <c r="K527" s="12">
        <v>260000.0</v>
      </c>
      <c r="L527" s="1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8" t="s">
        <v>32</v>
      </c>
      <c r="B528" s="9">
        <v>2002.0</v>
      </c>
      <c r="C528" s="10" t="s">
        <v>14</v>
      </c>
      <c r="D528" s="11"/>
      <c r="E528" s="10" t="s">
        <v>15</v>
      </c>
      <c r="F528" s="10" t="s">
        <v>29</v>
      </c>
      <c r="G528" s="11">
        <v>42.0</v>
      </c>
      <c r="H528" s="10" t="s">
        <v>17</v>
      </c>
      <c r="I528" s="10" t="s">
        <v>34</v>
      </c>
      <c r="J528" s="10" t="s">
        <v>23</v>
      </c>
      <c r="K528" s="12">
        <v>1602000.0</v>
      </c>
      <c r="L528" s="1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hidden="1" customHeight="1">
      <c r="A529" s="8" t="s">
        <v>32</v>
      </c>
      <c r="B529" s="9">
        <v>2002.0</v>
      </c>
      <c r="C529" s="10" t="s">
        <v>14</v>
      </c>
      <c r="D529" s="11"/>
      <c r="E529" s="10" t="s">
        <v>15</v>
      </c>
      <c r="F529" s="10" t="s">
        <v>29</v>
      </c>
      <c r="G529" s="11">
        <v>42.0</v>
      </c>
      <c r="H529" s="10" t="s">
        <v>17</v>
      </c>
      <c r="I529" s="10" t="s">
        <v>18</v>
      </c>
      <c r="J529" s="10" t="s">
        <v>23</v>
      </c>
      <c r="K529" s="12">
        <v>60000.0</v>
      </c>
      <c r="L529" s="1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8" t="s">
        <v>32</v>
      </c>
      <c r="B530" s="9">
        <v>2002.0</v>
      </c>
      <c r="C530" s="10" t="s">
        <v>14</v>
      </c>
      <c r="D530" s="11"/>
      <c r="E530" s="10" t="s">
        <v>15</v>
      </c>
      <c r="F530" s="10" t="s">
        <v>31</v>
      </c>
      <c r="G530" s="11">
        <v>50.0</v>
      </c>
      <c r="H530" s="10" t="s">
        <v>17</v>
      </c>
      <c r="I530" s="10" t="s">
        <v>34</v>
      </c>
      <c r="J530" s="10" t="s">
        <v>23</v>
      </c>
      <c r="K530" s="12">
        <v>1.377E7</v>
      </c>
      <c r="L530" s="1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hidden="1" customHeight="1">
      <c r="A531" s="8" t="s">
        <v>32</v>
      </c>
      <c r="B531" s="9">
        <v>2002.0</v>
      </c>
      <c r="C531" s="10" t="s">
        <v>14</v>
      </c>
      <c r="D531" s="11"/>
      <c r="E531" s="10" t="s">
        <v>15</v>
      </c>
      <c r="F531" s="10" t="s">
        <v>31</v>
      </c>
      <c r="G531" s="11">
        <v>50.0</v>
      </c>
      <c r="H531" s="10" t="s">
        <v>17</v>
      </c>
      <c r="I531" s="10" t="s">
        <v>18</v>
      </c>
      <c r="J531" s="10" t="s">
        <v>23</v>
      </c>
      <c r="K531" s="12">
        <v>510000.0</v>
      </c>
      <c r="L531" s="1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8" t="s">
        <v>32</v>
      </c>
      <c r="B532" s="9">
        <v>2001.0</v>
      </c>
      <c r="C532" s="10" t="s">
        <v>14</v>
      </c>
      <c r="D532" s="11"/>
      <c r="E532" s="10" t="s">
        <v>15</v>
      </c>
      <c r="F532" s="10" t="s">
        <v>16</v>
      </c>
      <c r="G532" s="11">
        <v>9.0</v>
      </c>
      <c r="H532" s="10" t="s">
        <v>17</v>
      </c>
      <c r="I532" s="10" t="s">
        <v>34</v>
      </c>
      <c r="J532" s="10" t="s">
        <v>23</v>
      </c>
      <c r="K532" s="12">
        <v>457000.0</v>
      </c>
      <c r="L532" s="1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hidden="1" customHeight="1">
      <c r="A533" s="8" t="s">
        <v>32</v>
      </c>
      <c r="B533" s="9">
        <v>2001.0</v>
      </c>
      <c r="C533" s="10" t="s">
        <v>14</v>
      </c>
      <c r="D533" s="11"/>
      <c r="E533" s="10" t="s">
        <v>15</v>
      </c>
      <c r="F533" s="10" t="s">
        <v>16</v>
      </c>
      <c r="G533" s="11">
        <v>9.0</v>
      </c>
      <c r="H533" s="10" t="s">
        <v>17</v>
      </c>
      <c r="I533" s="10" t="s">
        <v>18</v>
      </c>
      <c r="J533" s="10" t="s">
        <v>23</v>
      </c>
      <c r="K533" s="12">
        <v>10000.0</v>
      </c>
      <c r="L533" s="1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8" t="s">
        <v>32</v>
      </c>
      <c r="B534" s="9">
        <v>2001.0</v>
      </c>
      <c r="C534" s="10" t="s">
        <v>14</v>
      </c>
      <c r="D534" s="11"/>
      <c r="E534" s="10" t="s">
        <v>15</v>
      </c>
      <c r="F534" s="10" t="s">
        <v>24</v>
      </c>
      <c r="G534" s="11">
        <v>23.0</v>
      </c>
      <c r="H534" s="10" t="s">
        <v>17</v>
      </c>
      <c r="I534" s="10" t="s">
        <v>34</v>
      </c>
      <c r="J534" s="10" t="s">
        <v>23</v>
      </c>
      <c r="K534" s="12">
        <v>4338000.0</v>
      </c>
      <c r="L534" s="1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hidden="1" customHeight="1">
      <c r="A535" s="8" t="s">
        <v>32</v>
      </c>
      <c r="B535" s="9">
        <v>2001.0</v>
      </c>
      <c r="C535" s="10" t="s">
        <v>14</v>
      </c>
      <c r="D535" s="11"/>
      <c r="E535" s="10" t="s">
        <v>15</v>
      </c>
      <c r="F535" s="10" t="s">
        <v>24</v>
      </c>
      <c r="G535" s="11">
        <v>23.0</v>
      </c>
      <c r="H535" s="10" t="s">
        <v>17</v>
      </c>
      <c r="I535" s="10" t="s">
        <v>18</v>
      </c>
      <c r="J535" s="10" t="s">
        <v>23</v>
      </c>
      <c r="K535" s="12">
        <v>232000.0</v>
      </c>
      <c r="L535" s="1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8" t="s">
        <v>32</v>
      </c>
      <c r="B536" s="9">
        <v>2001.0</v>
      </c>
      <c r="C536" s="10" t="s">
        <v>14</v>
      </c>
      <c r="D536" s="11"/>
      <c r="E536" s="10" t="s">
        <v>15</v>
      </c>
      <c r="F536" s="10" t="s">
        <v>25</v>
      </c>
      <c r="G536" s="11">
        <v>25.0</v>
      </c>
      <c r="H536" s="10" t="s">
        <v>17</v>
      </c>
      <c r="I536" s="10" t="s">
        <v>34</v>
      </c>
      <c r="J536" s="10" t="s">
        <v>23</v>
      </c>
      <c r="K536" s="12">
        <v>1502000.0</v>
      </c>
      <c r="L536" s="1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hidden="1" customHeight="1">
      <c r="A537" s="8" t="s">
        <v>32</v>
      </c>
      <c r="B537" s="9">
        <v>2001.0</v>
      </c>
      <c r="C537" s="10" t="s">
        <v>14</v>
      </c>
      <c r="D537" s="11"/>
      <c r="E537" s="10" t="s">
        <v>15</v>
      </c>
      <c r="F537" s="10" t="s">
        <v>25</v>
      </c>
      <c r="G537" s="11">
        <v>25.0</v>
      </c>
      <c r="H537" s="10" t="s">
        <v>17</v>
      </c>
      <c r="I537" s="10" t="s">
        <v>18</v>
      </c>
      <c r="J537" s="10" t="s">
        <v>23</v>
      </c>
      <c r="K537" s="12">
        <v>37000.0</v>
      </c>
      <c r="L537" s="1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8" t="s">
        <v>32</v>
      </c>
      <c r="B538" s="9">
        <v>2001.0</v>
      </c>
      <c r="C538" s="10" t="s">
        <v>14</v>
      </c>
      <c r="D538" s="11"/>
      <c r="E538" s="10" t="s">
        <v>15</v>
      </c>
      <c r="F538" s="10" t="s">
        <v>26</v>
      </c>
      <c r="G538" s="11">
        <v>33.0</v>
      </c>
      <c r="H538" s="10" t="s">
        <v>17</v>
      </c>
      <c r="I538" s="10" t="s">
        <v>34</v>
      </c>
      <c r="J538" s="10" t="s">
        <v>23</v>
      </c>
      <c r="K538" s="12">
        <v>2000000.0</v>
      </c>
      <c r="L538" s="1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hidden="1" customHeight="1">
      <c r="A539" s="8" t="s">
        <v>32</v>
      </c>
      <c r="B539" s="9">
        <v>2001.0</v>
      </c>
      <c r="C539" s="10" t="s">
        <v>14</v>
      </c>
      <c r="D539" s="11"/>
      <c r="E539" s="10" t="s">
        <v>15</v>
      </c>
      <c r="F539" s="10" t="s">
        <v>26</v>
      </c>
      <c r="G539" s="11">
        <v>33.0</v>
      </c>
      <c r="H539" s="10" t="s">
        <v>17</v>
      </c>
      <c r="I539" s="10" t="s">
        <v>18</v>
      </c>
      <c r="J539" s="10" t="s">
        <v>23</v>
      </c>
      <c r="K539" s="12">
        <v>50000.0</v>
      </c>
      <c r="L539" s="1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8" t="s">
        <v>32</v>
      </c>
      <c r="B540" s="9">
        <v>2001.0</v>
      </c>
      <c r="C540" s="10" t="s">
        <v>14</v>
      </c>
      <c r="D540" s="11"/>
      <c r="E540" s="10" t="s">
        <v>15</v>
      </c>
      <c r="F540" s="10" t="s">
        <v>28</v>
      </c>
      <c r="G540" s="11">
        <v>36.0</v>
      </c>
      <c r="H540" s="10" t="s">
        <v>17</v>
      </c>
      <c r="I540" s="10" t="s">
        <v>34</v>
      </c>
      <c r="J540" s="10" t="s">
        <v>23</v>
      </c>
      <c r="K540" s="12">
        <v>6490000.0</v>
      </c>
      <c r="L540" s="1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hidden="1" customHeight="1">
      <c r="A541" s="8" t="s">
        <v>32</v>
      </c>
      <c r="B541" s="9">
        <v>2001.0</v>
      </c>
      <c r="C541" s="10" t="s">
        <v>14</v>
      </c>
      <c r="D541" s="11"/>
      <c r="E541" s="10" t="s">
        <v>15</v>
      </c>
      <c r="F541" s="10" t="s">
        <v>28</v>
      </c>
      <c r="G541" s="11">
        <v>36.0</v>
      </c>
      <c r="H541" s="10" t="s">
        <v>17</v>
      </c>
      <c r="I541" s="10" t="s">
        <v>18</v>
      </c>
      <c r="J541" s="10" t="s">
        <v>23</v>
      </c>
      <c r="K541" s="12">
        <v>220000.0</v>
      </c>
      <c r="L541" s="1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8" t="s">
        <v>32</v>
      </c>
      <c r="B542" s="9">
        <v>2001.0</v>
      </c>
      <c r="C542" s="10" t="s">
        <v>14</v>
      </c>
      <c r="D542" s="11"/>
      <c r="E542" s="10" t="s">
        <v>15</v>
      </c>
      <c r="F542" s="10" t="s">
        <v>29</v>
      </c>
      <c r="G542" s="11">
        <v>42.0</v>
      </c>
      <c r="H542" s="10" t="s">
        <v>17</v>
      </c>
      <c r="I542" s="10" t="s">
        <v>34</v>
      </c>
      <c r="J542" s="10" t="s">
        <v>23</v>
      </c>
      <c r="K542" s="12">
        <v>1746000.0</v>
      </c>
      <c r="L542" s="1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hidden="1" customHeight="1">
      <c r="A543" s="8" t="s">
        <v>32</v>
      </c>
      <c r="B543" s="9">
        <v>2001.0</v>
      </c>
      <c r="C543" s="10" t="s">
        <v>14</v>
      </c>
      <c r="D543" s="11"/>
      <c r="E543" s="10" t="s">
        <v>15</v>
      </c>
      <c r="F543" s="10" t="s">
        <v>29</v>
      </c>
      <c r="G543" s="11">
        <v>42.0</v>
      </c>
      <c r="H543" s="10" t="s">
        <v>17</v>
      </c>
      <c r="I543" s="10" t="s">
        <v>18</v>
      </c>
      <c r="J543" s="10" t="s">
        <v>23</v>
      </c>
      <c r="K543" s="12">
        <v>69000.0</v>
      </c>
      <c r="L543" s="1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8" t="s">
        <v>32</v>
      </c>
      <c r="B544" s="9">
        <v>2001.0</v>
      </c>
      <c r="C544" s="10" t="s">
        <v>14</v>
      </c>
      <c r="D544" s="11"/>
      <c r="E544" s="10" t="s">
        <v>15</v>
      </c>
      <c r="F544" s="10" t="s">
        <v>31</v>
      </c>
      <c r="G544" s="11">
        <v>50.0</v>
      </c>
      <c r="H544" s="10" t="s">
        <v>17</v>
      </c>
      <c r="I544" s="10" t="s">
        <v>34</v>
      </c>
      <c r="J544" s="10" t="s">
        <v>23</v>
      </c>
      <c r="K544" s="12">
        <v>8932000.0</v>
      </c>
      <c r="L544" s="1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hidden="1" customHeight="1">
      <c r="A545" s="8" t="s">
        <v>32</v>
      </c>
      <c r="B545" s="9">
        <v>2001.0</v>
      </c>
      <c r="C545" s="10" t="s">
        <v>14</v>
      </c>
      <c r="D545" s="11"/>
      <c r="E545" s="10" t="s">
        <v>15</v>
      </c>
      <c r="F545" s="10" t="s">
        <v>31</v>
      </c>
      <c r="G545" s="11">
        <v>50.0</v>
      </c>
      <c r="H545" s="10" t="s">
        <v>17</v>
      </c>
      <c r="I545" s="10" t="s">
        <v>18</v>
      </c>
      <c r="J545" s="10" t="s">
        <v>23</v>
      </c>
      <c r="K545" s="12">
        <v>290000.0</v>
      </c>
      <c r="L545" s="1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8" t="s">
        <v>32</v>
      </c>
      <c r="B546" s="9">
        <v>2000.0</v>
      </c>
      <c r="C546" s="10" t="s">
        <v>14</v>
      </c>
      <c r="D546" s="11"/>
      <c r="E546" s="10" t="s">
        <v>15</v>
      </c>
      <c r="F546" s="10" t="s">
        <v>16</v>
      </c>
      <c r="G546" s="11">
        <v>9.0</v>
      </c>
      <c r="H546" s="10" t="s">
        <v>17</v>
      </c>
      <c r="I546" s="10" t="s">
        <v>34</v>
      </c>
      <c r="J546" s="10" t="s">
        <v>23</v>
      </c>
      <c r="K546" s="12">
        <v>307000.0</v>
      </c>
      <c r="L546" s="1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hidden="1" customHeight="1">
      <c r="A547" s="8" t="s">
        <v>32</v>
      </c>
      <c r="B547" s="9">
        <v>2000.0</v>
      </c>
      <c r="C547" s="10" t="s">
        <v>14</v>
      </c>
      <c r="D547" s="11"/>
      <c r="E547" s="10" t="s">
        <v>15</v>
      </c>
      <c r="F547" s="10" t="s">
        <v>16</v>
      </c>
      <c r="G547" s="11">
        <v>9.0</v>
      </c>
      <c r="H547" s="10" t="s">
        <v>17</v>
      </c>
      <c r="I547" s="10" t="s">
        <v>18</v>
      </c>
      <c r="J547" s="10" t="s">
        <v>23</v>
      </c>
      <c r="K547" s="12">
        <v>7000.0</v>
      </c>
      <c r="L547" s="1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8" t="s">
        <v>32</v>
      </c>
      <c r="B548" s="9">
        <v>2000.0</v>
      </c>
      <c r="C548" s="10" t="s">
        <v>14</v>
      </c>
      <c r="D548" s="11"/>
      <c r="E548" s="10" t="s">
        <v>15</v>
      </c>
      <c r="F548" s="10" t="s">
        <v>24</v>
      </c>
      <c r="G548" s="11">
        <v>23.0</v>
      </c>
      <c r="H548" s="10" t="s">
        <v>17</v>
      </c>
      <c r="I548" s="10" t="s">
        <v>34</v>
      </c>
      <c r="J548" s="10" t="s">
        <v>23</v>
      </c>
      <c r="K548" s="12">
        <v>3834000.0</v>
      </c>
      <c r="L548" s="1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hidden="1" customHeight="1">
      <c r="A549" s="8" t="s">
        <v>32</v>
      </c>
      <c r="B549" s="9">
        <v>2000.0</v>
      </c>
      <c r="C549" s="10" t="s">
        <v>14</v>
      </c>
      <c r="D549" s="11"/>
      <c r="E549" s="10" t="s">
        <v>15</v>
      </c>
      <c r="F549" s="10" t="s">
        <v>24</v>
      </c>
      <c r="G549" s="11">
        <v>23.0</v>
      </c>
      <c r="H549" s="10" t="s">
        <v>17</v>
      </c>
      <c r="I549" s="10" t="s">
        <v>18</v>
      </c>
      <c r="J549" s="10" t="s">
        <v>23</v>
      </c>
      <c r="K549" s="12">
        <v>270000.0</v>
      </c>
      <c r="L549" s="1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8" t="s">
        <v>32</v>
      </c>
      <c r="B550" s="9">
        <v>2000.0</v>
      </c>
      <c r="C550" s="10" t="s">
        <v>14</v>
      </c>
      <c r="D550" s="11"/>
      <c r="E550" s="10" t="s">
        <v>15</v>
      </c>
      <c r="F550" s="10" t="s">
        <v>25</v>
      </c>
      <c r="G550" s="11">
        <v>25.0</v>
      </c>
      <c r="H550" s="10" t="s">
        <v>17</v>
      </c>
      <c r="I550" s="10" t="s">
        <v>34</v>
      </c>
      <c r="J550" s="10" t="s">
        <v>23</v>
      </c>
      <c r="K550" s="12">
        <v>1550000.0</v>
      </c>
      <c r="L550" s="1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hidden="1" customHeight="1">
      <c r="A551" s="8" t="s">
        <v>32</v>
      </c>
      <c r="B551" s="9">
        <v>2000.0</v>
      </c>
      <c r="C551" s="10" t="s">
        <v>14</v>
      </c>
      <c r="D551" s="11"/>
      <c r="E551" s="10" t="s">
        <v>15</v>
      </c>
      <c r="F551" s="10" t="s">
        <v>25</v>
      </c>
      <c r="G551" s="11">
        <v>25.0</v>
      </c>
      <c r="H551" s="10" t="s">
        <v>17</v>
      </c>
      <c r="I551" s="10" t="s">
        <v>18</v>
      </c>
      <c r="J551" s="10" t="s">
        <v>23</v>
      </c>
      <c r="K551" s="12">
        <v>41000.0</v>
      </c>
      <c r="L551" s="1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8" t="s">
        <v>32</v>
      </c>
      <c r="B552" s="9">
        <v>2000.0</v>
      </c>
      <c r="C552" s="10" t="s">
        <v>14</v>
      </c>
      <c r="D552" s="11"/>
      <c r="E552" s="10" t="s">
        <v>15</v>
      </c>
      <c r="F552" s="10" t="s">
        <v>26</v>
      </c>
      <c r="G552" s="11">
        <v>33.0</v>
      </c>
      <c r="H552" s="10" t="s">
        <v>17</v>
      </c>
      <c r="I552" s="10" t="s">
        <v>34</v>
      </c>
      <c r="J552" s="10" t="s">
        <v>23</v>
      </c>
      <c r="K552" s="12">
        <v>3048000.0</v>
      </c>
      <c r="L552" s="1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hidden="1" customHeight="1">
      <c r="A553" s="8" t="s">
        <v>32</v>
      </c>
      <c r="B553" s="9">
        <v>2000.0</v>
      </c>
      <c r="C553" s="10" t="s">
        <v>14</v>
      </c>
      <c r="D553" s="11"/>
      <c r="E553" s="10" t="s">
        <v>15</v>
      </c>
      <c r="F553" s="10" t="s">
        <v>26</v>
      </c>
      <c r="G553" s="11">
        <v>33.0</v>
      </c>
      <c r="H553" s="10" t="s">
        <v>17</v>
      </c>
      <c r="I553" s="10" t="s">
        <v>18</v>
      </c>
      <c r="J553" s="10" t="s">
        <v>23</v>
      </c>
      <c r="K553" s="12">
        <v>80000.0</v>
      </c>
      <c r="L553" s="1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8" t="s">
        <v>32</v>
      </c>
      <c r="B554" s="9">
        <v>2000.0</v>
      </c>
      <c r="C554" s="10" t="s">
        <v>14</v>
      </c>
      <c r="D554" s="11"/>
      <c r="E554" s="10" t="s">
        <v>15</v>
      </c>
      <c r="F554" s="10" t="s">
        <v>28</v>
      </c>
      <c r="G554" s="11">
        <v>36.0</v>
      </c>
      <c r="H554" s="10" t="s">
        <v>17</v>
      </c>
      <c r="I554" s="10" t="s">
        <v>34</v>
      </c>
      <c r="J554" s="10" t="s">
        <v>23</v>
      </c>
      <c r="K554" s="12">
        <v>6931000.0</v>
      </c>
      <c r="L554" s="1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hidden="1" customHeight="1">
      <c r="A555" s="8" t="s">
        <v>32</v>
      </c>
      <c r="B555" s="9">
        <v>2000.0</v>
      </c>
      <c r="C555" s="10" t="s">
        <v>14</v>
      </c>
      <c r="D555" s="11"/>
      <c r="E555" s="10" t="s">
        <v>15</v>
      </c>
      <c r="F555" s="10" t="s">
        <v>28</v>
      </c>
      <c r="G555" s="11">
        <v>36.0</v>
      </c>
      <c r="H555" s="10" t="s">
        <v>17</v>
      </c>
      <c r="I555" s="10" t="s">
        <v>18</v>
      </c>
      <c r="J555" s="10" t="s">
        <v>23</v>
      </c>
      <c r="K555" s="12">
        <v>239000.0</v>
      </c>
      <c r="L555" s="1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8" t="s">
        <v>32</v>
      </c>
      <c r="B556" s="9">
        <v>2000.0</v>
      </c>
      <c r="C556" s="10" t="s">
        <v>14</v>
      </c>
      <c r="D556" s="11"/>
      <c r="E556" s="10" t="s">
        <v>15</v>
      </c>
      <c r="F556" s="10" t="s">
        <v>29</v>
      </c>
      <c r="G556" s="11">
        <v>42.0</v>
      </c>
      <c r="H556" s="10" t="s">
        <v>17</v>
      </c>
      <c r="I556" s="10" t="s">
        <v>34</v>
      </c>
      <c r="J556" s="10" t="s">
        <v>23</v>
      </c>
      <c r="K556" s="12">
        <v>1335000.0</v>
      </c>
      <c r="L556" s="1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hidden="1" customHeight="1">
      <c r="A557" s="8" t="s">
        <v>32</v>
      </c>
      <c r="B557" s="9">
        <v>2000.0</v>
      </c>
      <c r="C557" s="10" t="s">
        <v>14</v>
      </c>
      <c r="D557" s="11"/>
      <c r="E557" s="10" t="s">
        <v>15</v>
      </c>
      <c r="F557" s="10" t="s">
        <v>29</v>
      </c>
      <c r="G557" s="11">
        <v>42.0</v>
      </c>
      <c r="H557" s="10" t="s">
        <v>17</v>
      </c>
      <c r="I557" s="10" t="s">
        <v>18</v>
      </c>
      <c r="J557" s="10" t="s">
        <v>23</v>
      </c>
      <c r="K557" s="12">
        <v>47000.0</v>
      </c>
      <c r="L557" s="1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8" t="s">
        <v>32</v>
      </c>
      <c r="B558" s="9">
        <v>2000.0</v>
      </c>
      <c r="C558" s="10" t="s">
        <v>14</v>
      </c>
      <c r="D558" s="11"/>
      <c r="E558" s="10" t="s">
        <v>15</v>
      </c>
      <c r="F558" s="10" t="s">
        <v>31</v>
      </c>
      <c r="G558" s="11">
        <v>50.0</v>
      </c>
      <c r="H558" s="10" t="s">
        <v>17</v>
      </c>
      <c r="I558" s="10" t="s">
        <v>34</v>
      </c>
      <c r="J558" s="10" t="s">
        <v>23</v>
      </c>
      <c r="K558" s="12">
        <v>1.44E7</v>
      </c>
      <c r="L558" s="1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hidden="1" customHeight="1">
      <c r="A559" s="8" t="s">
        <v>32</v>
      </c>
      <c r="B559" s="9">
        <v>2000.0</v>
      </c>
      <c r="C559" s="10" t="s">
        <v>14</v>
      </c>
      <c r="D559" s="11"/>
      <c r="E559" s="10" t="s">
        <v>15</v>
      </c>
      <c r="F559" s="10" t="s">
        <v>31</v>
      </c>
      <c r="G559" s="11">
        <v>50.0</v>
      </c>
      <c r="H559" s="10" t="s">
        <v>17</v>
      </c>
      <c r="I559" s="10" t="s">
        <v>18</v>
      </c>
      <c r="J559" s="10" t="s">
        <v>23</v>
      </c>
      <c r="K559" s="12">
        <v>480000.0</v>
      </c>
      <c r="L559" s="1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8" t="s">
        <v>32</v>
      </c>
      <c r="B560" s="9">
        <v>1999.0</v>
      </c>
      <c r="C560" s="10" t="s">
        <v>14</v>
      </c>
      <c r="D560" s="11"/>
      <c r="E560" s="10" t="s">
        <v>15</v>
      </c>
      <c r="F560" s="10" t="s">
        <v>16</v>
      </c>
      <c r="G560" s="11">
        <v>9.0</v>
      </c>
      <c r="H560" s="10" t="s">
        <v>17</v>
      </c>
      <c r="I560" s="10" t="s">
        <v>34</v>
      </c>
      <c r="J560" s="10" t="s">
        <v>23</v>
      </c>
      <c r="K560" s="12">
        <v>599000.0</v>
      </c>
      <c r="L560" s="1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hidden="1" customHeight="1">
      <c r="A561" s="8" t="s">
        <v>32</v>
      </c>
      <c r="B561" s="9">
        <v>1999.0</v>
      </c>
      <c r="C561" s="10" t="s">
        <v>14</v>
      </c>
      <c r="D561" s="11"/>
      <c r="E561" s="10" t="s">
        <v>15</v>
      </c>
      <c r="F561" s="10" t="s">
        <v>16</v>
      </c>
      <c r="G561" s="11">
        <v>9.0</v>
      </c>
      <c r="H561" s="10" t="s">
        <v>17</v>
      </c>
      <c r="I561" s="10" t="s">
        <v>18</v>
      </c>
      <c r="J561" s="10" t="s">
        <v>23</v>
      </c>
      <c r="K561" s="12">
        <v>14000.0</v>
      </c>
      <c r="L561" s="1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8" t="s">
        <v>32</v>
      </c>
      <c r="B562" s="9">
        <v>1999.0</v>
      </c>
      <c r="C562" s="10" t="s">
        <v>14</v>
      </c>
      <c r="D562" s="11"/>
      <c r="E562" s="10" t="s">
        <v>15</v>
      </c>
      <c r="F562" s="10" t="s">
        <v>24</v>
      </c>
      <c r="G562" s="11">
        <v>23.0</v>
      </c>
      <c r="H562" s="10" t="s">
        <v>17</v>
      </c>
      <c r="I562" s="10" t="s">
        <v>34</v>
      </c>
      <c r="J562" s="10" t="s">
        <v>23</v>
      </c>
      <c r="K562" s="12">
        <v>3686000.0</v>
      </c>
      <c r="L562" s="1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hidden="1" customHeight="1">
      <c r="A563" s="8" t="s">
        <v>32</v>
      </c>
      <c r="B563" s="9">
        <v>1999.0</v>
      </c>
      <c r="C563" s="10" t="s">
        <v>14</v>
      </c>
      <c r="D563" s="11"/>
      <c r="E563" s="10" t="s">
        <v>15</v>
      </c>
      <c r="F563" s="10" t="s">
        <v>24</v>
      </c>
      <c r="G563" s="11">
        <v>23.0</v>
      </c>
      <c r="H563" s="10" t="s">
        <v>17</v>
      </c>
      <c r="I563" s="10" t="s">
        <v>18</v>
      </c>
      <c r="J563" s="10" t="s">
        <v>23</v>
      </c>
      <c r="K563" s="12">
        <v>190000.0</v>
      </c>
      <c r="L563" s="1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8" t="s">
        <v>32</v>
      </c>
      <c r="B564" s="9">
        <v>1999.0</v>
      </c>
      <c r="C564" s="10" t="s">
        <v>14</v>
      </c>
      <c r="D564" s="11"/>
      <c r="E564" s="10" t="s">
        <v>15</v>
      </c>
      <c r="F564" s="10" t="s">
        <v>25</v>
      </c>
      <c r="G564" s="11">
        <v>25.0</v>
      </c>
      <c r="H564" s="10" t="s">
        <v>17</v>
      </c>
      <c r="I564" s="10" t="s">
        <v>34</v>
      </c>
      <c r="J564" s="10" t="s">
        <v>23</v>
      </c>
      <c r="K564" s="12">
        <v>1824000.0</v>
      </c>
      <c r="L564" s="1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hidden="1" customHeight="1">
      <c r="A565" s="8" t="s">
        <v>32</v>
      </c>
      <c r="B565" s="9">
        <v>1999.0</v>
      </c>
      <c r="C565" s="10" t="s">
        <v>14</v>
      </c>
      <c r="D565" s="11"/>
      <c r="E565" s="10" t="s">
        <v>15</v>
      </c>
      <c r="F565" s="10" t="s">
        <v>25</v>
      </c>
      <c r="G565" s="11">
        <v>25.0</v>
      </c>
      <c r="H565" s="10" t="s">
        <v>17</v>
      </c>
      <c r="I565" s="10" t="s">
        <v>18</v>
      </c>
      <c r="J565" s="10" t="s">
        <v>23</v>
      </c>
      <c r="K565" s="12">
        <v>47000.0</v>
      </c>
      <c r="L565" s="1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8" t="s">
        <v>32</v>
      </c>
      <c r="B566" s="9">
        <v>1999.0</v>
      </c>
      <c r="C566" s="10" t="s">
        <v>14</v>
      </c>
      <c r="D566" s="11"/>
      <c r="E566" s="10" t="s">
        <v>15</v>
      </c>
      <c r="F566" s="10" t="s">
        <v>26</v>
      </c>
      <c r="G566" s="11">
        <v>33.0</v>
      </c>
      <c r="H566" s="10" t="s">
        <v>17</v>
      </c>
      <c r="I566" s="10" t="s">
        <v>34</v>
      </c>
      <c r="J566" s="10" t="s">
        <v>23</v>
      </c>
      <c r="K566" s="12">
        <v>2356000.0</v>
      </c>
      <c r="L566" s="1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hidden="1" customHeight="1">
      <c r="A567" s="8" t="s">
        <v>32</v>
      </c>
      <c r="B567" s="9">
        <v>1999.0</v>
      </c>
      <c r="C567" s="10" t="s">
        <v>14</v>
      </c>
      <c r="D567" s="11"/>
      <c r="E567" s="10" t="s">
        <v>15</v>
      </c>
      <c r="F567" s="10" t="s">
        <v>26</v>
      </c>
      <c r="G567" s="11">
        <v>33.0</v>
      </c>
      <c r="H567" s="10" t="s">
        <v>17</v>
      </c>
      <c r="I567" s="10" t="s">
        <v>18</v>
      </c>
      <c r="J567" s="10" t="s">
        <v>23</v>
      </c>
      <c r="K567" s="12">
        <v>63000.0</v>
      </c>
      <c r="L567" s="1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8" t="s">
        <v>32</v>
      </c>
      <c r="B568" s="9">
        <v>1999.0</v>
      </c>
      <c r="C568" s="10" t="s">
        <v>14</v>
      </c>
      <c r="D568" s="11"/>
      <c r="E568" s="10" t="s">
        <v>15</v>
      </c>
      <c r="F568" s="10" t="s">
        <v>28</v>
      </c>
      <c r="G568" s="11">
        <v>36.0</v>
      </c>
      <c r="H568" s="10" t="s">
        <v>17</v>
      </c>
      <c r="I568" s="10" t="s">
        <v>34</v>
      </c>
      <c r="J568" s="10" t="s">
        <v>23</v>
      </c>
      <c r="K568" s="12">
        <v>6061000.0</v>
      </c>
      <c r="L568" s="1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hidden="1" customHeight="1">
      <c r="A569" s="8" t="s">
        <v>32</v>
      </c>
      <c r="B569" s="9">
        <v>1999.0</v>
      </c>
      <c r="C569" s="10" t="s">
        <v>14</v>
      </c>
      <c r="D569" s="11"/>
      <c r="E569" s="10" t="s">
        <v>15</v>
      </c>
      <c r="F569" s="10" t="s">
        <v>28</v>
      </c>
      <c r="G569" s="11">
        <v>36.0</v>
      </c>
      <c r="H569" s="10" t="s">
        <v>17</v>
      </c>
      <c r="I569" s="10" t="s">
        <v>18</v>
      </c>
      <c r="J569" s="10" t="s">
        <v>23</v>
      </c>
      <c r="K569" s="12">
        <v>222000.0</v>
      </c>
      <c r="L569" s="1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8" t="s">
        <v>32</v>
      </c>
      <c r="B570" s="9">
        <v>1999.0</v>
      </c>
      <c r="C570" s="10" t="s">
        <v>14</v>
      </c>
      <c r="D570" s="11"/>
      <c r="E570" s="10" t="s">
        <v>15</v>
      </c>
      <c r="F570" s="10" t="s">
        <v>29</v>
      </c>
      <c r="G570" s="11">
        <v>42.0</v>
      </c>
      <c r="H570" s="10" t="s">
        <v>17</v>
      </c>
      <c r="I570" s="10" t="s">
        <v>34</v>
      </c>
      <c r="J570" s="10" t="s">
        <v>23</v>
      </c>
      <c r="K570" s="12">
        <v>1742000.0</v>
      </c>
      <c r="L570" s="1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hidden="1" customHeight="1">
      <c r="A571" s="8" t="s">
        <v>32</v>
      </c>
      <c r="B571" s="9">
        <v>1999.0</v>
      </c>
      <c r="C571" s="10" t="s">
        <v>14</v>
      </c>
      <c r="D571" s="11"/>
      <c r="E571" s="10" t="s">
        <v>15</v>
      </c>
      <c r="F571" s="10" t="s">
        <v>29</v>
      </c>
      <c r="G571" s="11">
        <v>42.0</v>
      </c>
      <c r="H571" s="10" t="s">
        <v>17</v>
      </c>
      <c r="I571" s="10" t="s">
        <v>18</v>
      </c>
      <c r="J571" s="10" t="s">
        <v>23</v>
      </c>
      <c r="K571" s="12">
        <v>67000.0</v>
      </c>
      <c r="L571" s="1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8" t="s">
        <v>32</v>
      </c>
      <c r="B572" s="9">
        <v>1999.0</v>
      </c>
      <c r="C572" s="10" t="s">
        <v>14</v>
      </c>
      <c r="D572" s="11"/>
      <c r="E572" s="10" t="s">
        <v>15</v>
      </c>
      <c r="F572" s="10" t="s">
        <v>31</v>
      </c>
      <c r="G572" s="11">
        <v>50.0</v>
      </c>
      <c r="H572" s="10" t="s">
        <v>17</v>
      </c>
      <c r="I572" s="10" t="s">
        <v>34</v>
      </c>
      <c r="J572" s="10" t="s">
        <v>23</v>
      </c>
      <c r="K572" s="12">
        <v>1.073E7</v>
      </c>
      <c r="L572" s="1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hidden="1" customHeight="1">
      <c r="A573" s="8" t="s">
        <v>32</v>
      </c>
      <c r="B573" s="9">
        <v>1999.0</v>
      </c>
      <c r="C573" s="10" t="s">
        <v>14</v>
      </c>
      <c r="D573" s="11"/>
      <c r="E573" s="10" t="s">
        <v>15</v>
      </c>
      <c r="F573" s="10" t="s">
        <v>31</v>
      </c>
      <c r="G573" s="11">
        <v>50.0</v>
      </c>
      <c r="H573" s="10" t="s">
        <v>17</v>
      </c>
      <c r="I573" s="10" t="s">
        <v>18</v>
      </c>
      <c r="J573" s="10" t="s">
        <v>23</v>
      </c>
      <c r="K573" s="12">
        <v>370000.0</v>
      </c>
      <c r="L573" s="1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8" t="s">
        <v>32</v>
      </c>
      <c r="B574" s="9">
        <v>1998.0</v>
      </c>
      <c r="C574" s="10" t="s">
        <v>14</v>
      </c>
      <c r="D574" s="11"/>
      <c r="E574" s="10" t="s">
        <v>15</v>
      </c>
      <c r="F574" s="10" t="s">
        <v>16</v>
      </c>
      <c r="G574" s="11">
        <v>9.0</v>
      </c>
      <c r="H574" s="10" t="s">
        <v>17</v>
      </c>
      <c r="I574" s="10" t="s">
        <v>34</v>
      </c>
      <c r="J574" s="10" t="s">
        <v>23</v>
      </c>
      <c r="K574" s="12">
        <v>370000.0</v>
      </c>
      <c r="L574" s="1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hidden="1" customHeight="1">
      <c r="A575" s="8" t="s">
        <v>32</v>
      </c>
      <c r="B575" s="9">
        <v>1998.0</v>
      </c>
      <c r="C575" s="10" t="s">
        <v>14</v>
      </c>
      <c r="D575" s="11"/>
      <c r="E575" s="10" t="s">
        <v>15</v>
      </c>
      <c r="F575" s="10" t="s">
        <v>16</v>
      </c>
      <c r="G575" s="11">
        <v>9.0</v>
      </c>
      <c r="H575" s="10" t="s">
        <v>17</v>
      </c>
      <c r="I575" s="10" t="s">
        <v>18</v>
      </c>
      <c r="J575" s="10" t="s">
        <v>23</v>
      </c>
      <c r="K575" s="12">
        <v>9000.0</v>
      </c>
      <c r="L575" s="1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8" t="s">
        <v>32</v>
      </c>
      <c r="B576" s="9">
        <v>1998.0</v>
      </c>
      <c r="C576" s="10" t="s">
        <v>14</v>
      </c>
      <c r="D576" s="11"/>
      <c r="E576" s="10" t="s">
        <v>15</v>
      </c>
      <c r="F576" s="10" t="s">
        <v>24</v>
      </c>
      <c r="G576" s="11">
        <v>23.0</v>
      </c>
      <c r="H576" s="10" t="s">
        <v>17</v>
      </c>
      <c r="I576" s="10" t="s">
        <v>34</v>
      </c>
      <c r="J576" s="10" t="s">
        <v>23</v>
      </c>
      <c r="K576" s="12">
        <v>3090000.0</v>
      </c>
      <c r="L576" s="1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hidden="1" customHeight="1">
      <c r="A577" s="8" t="s">
        <v>32</v>
      </c>
      <c r="B577" s="9">
        <v>1998.0</v>
      </c>
      <c r="C577" s="10" t="s">
        <v>14</v>
      </c>
      <c r="D577" s="11"/>
      <c r="E577" s="10" t="s">
        <v>15</v>
      </c>
      <c r="F577" s="10" t="s">
        <v>24</v>
      </c>
      <c r="G577" s="11">
        <v>23.0</v>
      </c>
      <c r="H577" s="10" t="s">
        <v>17</v>
      </c>
      <c r="I577" s="10" t="s">
        <v>18</v>
      </c>
      <c r="J577" s="10" t="s">
        <v>23</v>
      </c>
      <c r="K577" s="12">
        <v>150000.0</v>
      </c>
      <c r="L577" s="1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8" t="s">
        <v>32</v>
      </c>
      <c r="B578" s="9">
        <v>1998.0</v>
      </c>
      <c r="C578" s="10" t="s">
        <v>14</v>
      </c>
      <c r="D578" s="11"/>
      <c r="E578" s="10" t="s">
        <v>15</v>
      </c>
      <c r="F578" s="10" t="s">
        <v>25</v>
      </c>
      <c r="G578" s="11">
        <v>25.0</v>
      </c>
      <c r="H578" s="10" t="s">
        <v>17</v>
      </c>
      <c r="I578" s="10" t="s">
        <v>34</v>
      </c>
      <c r="J578" s="10" t="s">
        <v>23</v>
      </c>
      <c r="K578" s="12">
        <v>1882000.0</v>
      </c>
      <c r="L578" s="1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hidden="1" customHeight="1">
      <c r="A579" s="8" t="s">
        <v>32</v>
      </c>
      <c r="B579" s="9">
        <v>1998.0</v>
      </c>
      <c r="C579" s="10" t="s">
        <v>14</v>
      </c>
      <c r="D579" s="11"/>
      <c r="E579" s="10" t="s">
        <v>15</v>
      </c>
      <c r="F579" s="10" t="s">
        <v>25</v>
      </c>
      <c r="G579" s="11">
        <v>25.0</v>
      </c>
      <c r="H579" s="10" t="s">
        <v>17</v>
      </c>
      <c r="I579" s="10" t="s">
        <v>18</v>
      </c>
      <c r="J579" s="10" t="s">
        <v>23</v>
      </c>
      <c r="K579" s="12">
        <v>52000.0</v>
      </c>
      <c r="L579" s="1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8" t="s">
        <v>32</v>
      </c>
      <c r="B580" s="9">
        <v>1998.0</v>
      </c>
      <c r="C580" s="10" t="s">
        <v>14</v>
      </c>
      <c r="D580" s="11"/>
      <c r="E580" s="10" t="s">
        <v>15</v>
      </c>
      <c r="F580" s="10" t="s">
        <v>26</v>
      </c>
      <c r="G580" s="11">
        <v>33.0</v>
      </c>
      <c r="H580" s="10" t="s">
        <v>17</v>
      </c>
      <c r="I580" s="10" t="s">
        <v>34</v>
      </c>
      <c r="J580" s="10" t="s">
        <v>23</v>
      </c>
      <c r="K580" s="12">
        <v>2534000.0</v>
      </c>
      <c r="L580" s="1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hidden="1" customHeight="1">
      <c r="A581" s="8" t="s">
        <v>32</v>
      </c>
      <c r="B581" s="9">
        <v>1998.0</v>
      </c>
      <c r="C581" s="10" t="s">
        <v>14</v>
      </c>
      <c r="D581" s="11"/>
      <c r="E581" s="10" t="s">
        <v>15</v>
      </c>
      <c r="F581" s="10" t="s">
        <v>26</v>
      </c>
      <c r="G581" s="11">
        <v>33.0</v>
      </c>
      <c r="H581" s="10" t="s">
        <v>17</v>
      </c>
      <c r="I581" s="10" t="s">
        <v>18</v>
      </c>
      <c r="J581" s="10" t="s">
        <v>23</v>
      </c>
      <c r="K581" s="12">
        <v>70000.0</v>
      </c>
      <c r="L581" s="1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8" t="s">
        <v>32</v>
      </c>
      <c r="B582" s="9">
        <v>1998.0</v>
      </c>
      <c r="C582" s="10" t="s">
        <v>14</v>
      </c>
      <c r="D582" s="11"/>
      <c r="E582" s="10" t="s">
        <v>15</v>
      </c>
      <c r="F582" s="10" t="s">
        <v>28</v>
      </c>
      <c r="G582" s="11">
        <v>36.0</v>
      </c>
      <c r="H582" s="10" t="s">
        <v>17</v>
      </c>
      <c r="I582" s="10" t="s">
        <v>34</v>
      </c>
      <c r="J582" s="10" t="s">
        <v>23</v>
      </c>
      <c r="K582" s="12">
        <v>7062000.0</v>
      </c>
      <c r="L582" s="1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hidden="1" customHeight="1">
      <c r="A583" s="8" t="s">
        <v>32</v>
      </c>
      <c r="B583" s="9">
        <v>1998.0</v>
      </c>
      <c r="C583" s="10" t="s">
        <v>14</v>
      </c>
      <c r="D583" s="11"/>
      <c r="E583" s="10" t="s">
        <v>15</v>
      </c>
      <c r="F583" s="10" t="s">
        <v>28</v>
      </c>
      <c r="G583" s="11">
        <v>36.0</v>
      </c>
      <c r="H583" s="10" t="s">
        <v>17</v>
      </c>
      <c r="I583" s="10" t="s">
        <v>18</v>
      </c>
      <c r="J583" s="10" t="s">
        <v>23</v>
      </c>
      <c r="K583" s="12">
        <v>263000.0</v>
      </c>
      <c r="L583" s="1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8" t="s">
        <v>32</v>
      </c>
      <c r="B584" s="9">
        <v>1998.0</v>
      </c>
      <c r="C584" s="10" t="s">
        <v>14</v>
      </c>
      <c r="D584" s="11"/>
      <c r="E584" s="10" t="s">
        <v>15</v>
      </c>
      <c r="F584" s="10" t="s">
        <v>29</v>
      </c>
      <c r="G584" s="11">
        <v>42.0</v>
      </c>
      <c r="H584" s="10" t="s">
        <v>17</v>
      </c>
      <c r="I584" s="10" t="s">
        <v>34</v>
      </c>
      <c r="J584" s="10" t="s">
        <v>23</v>
      </c>
      <c r="K584" s="12">
        <v>1872000.0</v>
      </c>
      <c r="L584" s="1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hidden="1" customHeight="1">
      <c r="A585" s="8" t="s">
        <v>32</v>
      </c>
      <c r="B585" s="9">
        <v>1998.0</v>
      </c>
      <c r="C585" s="10" t="s">
        <v>14</v>
      </c>
      <c r="D585" s="11"/>
      <c r="E585" s="10" t="s">
        <v>15</v>
      </c>
      <c r="F585" s="10" t="s">
        <v>29</v>
      </c>
      <c r="G585" s="11">
        <v>42.0</v>
      </c>
      <c r="H585" s="10" t="s">
        <v>17</v>
      </c>
      <c r="I585" s="10" t="s">
        <v>18</v>
      </c>
      <c r="J585" s="10" t="s">
        <v>23</v>
      </c>
      <c r="K585" s="12">
        <v>72000.0</v>
      </c>
      <c r="L585" s="1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8" t="s">
        <v>32</v>
      </c>
      <c r="B586" s="9">
        <v>1998.0</v>
      </c>
      <c r="C586" s="10" t="s">
        <v>14</v>
      </c>
      <c r="D586" s="11"/>
      <c r="E586" s="10" t="s">
        <v>15</v>
      </c>
      <c r="F586" s="10" t="s">
        <v>31</v>
      </c>
      <c r="G586" s="11">
        <v>50.0</v>
      </c>
      <c r="H586" s="10" t="s">
        <v>17</v>
      </c>
      <c r="I586" s="10" t="s">
        <v>34</v>
      </c>
      <c r="J586" s="10" t="s">
        <v>23</v>
      </c>
      <c r="K586" s="12">
        <v>1.0875E7</v>
      </c>
      <c r="L586" s="1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hidden="1" customHeight="1">
      <c r="A587" s="8" t="s">
        <v>32</v>
      </c>
      <c r="B587" s="9">
        <v>1998.0</v>
      </c>
      <c r="C587" s="10" t="s">
        <v>14</v>
      </c>
      <c r="D587" s="11"/>
      <c r="E587" s="10" t="s">
        <v>15</v>
      </c>
      <c r="F587" s="10" t="s">
        <v>31</v>
      </c>
      <c r="G587" s="11">
        <v>50.0</v>
      </c>
      <c r="H587" s="10" t="s">
        <v>17</v>
      </c>
      <c r="I587" s="10" t="s">
        <v>18</v>
      </c>
      <c r="J587" s="10" t="s">
        <v>23</v>
      </c>
      <c r="K587" s="12">
        <v>375000.0</v>
      </c>
      <c r="L587" s="1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8" t="s">
        <v>32</v>
      </c>
      <c r="B588" s="9">
        <v>1997.0</v>
      </c>
      <c r="C588" s="10" t="s">
        <v>14</v>
      </c>
      <c r="D588" s="11"/>
      <c r="E588" s="10" t="s">
        <v>15</v>
      </c>
      <c r="F588" s="10" t="s">
        <v>16</v>
      </c>
      <c r="G588" s="11">
        <v>9.0</v>
      </c>
      <c r="H588" s="10" t="s">
        <v>17</v>
      </c>
      <c r="I588" s="10" t="s">
        <v>34</v>
      </c>
      <c r="J588" s="10" t="s">
        <v>23</v>
      </c>
      <c r="K588" s="12">
        <v>375000.0</v>
      </c>
      <c r="L588" s="1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hidden="1" customHeight="1">
      <c r="A589" s="8" t="s">
        <v>32</v>
      </c>
      <c r="B589" s="9">
        <v>1997.0</v>
      </c>
      <c r="C589" s="10" t="s">
        <v>14</v>
      </c>
      <c r="D589" s="11"/>
      <c r="E589" s="10" t="s">
        <v>15</v>
      </c>
      <c r="F589" s="10" t="s">
        <v>16</v>
      </c>
      <c r="G589" s="11">
        <v>9.0</v>
      </c>
      <c r="H589" s="10" t="s">
        <v>17</v>
      </c>
      <c r="I589" s="10" t="s">
        <v>18</v>
      </c>
      <c r="J589" s="10" t="s">
        <v>23</v>
      </c>
      <c r="K589" s="12">
        <v>9000.0</v>
      </c>
      <c r="L589" s="1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8" t="s">
        <v>32</v>
      </c>
      <c r="B590" s="9">
        <v>1997.0</v>
      </c>
      <c r="C590" s="10" t="s">
        <v>14</v>
      </c>
      <c r="D590" s="11"/>
      <c r="E590" s="10" t="s">
        <v>15</v>
      </c>
      <c r="F590" s="10" t="s">
        <v>24</v>
      </c>
      <c r="G590" s="11">
        <v>23.0</v>
      </c>
      <c r="H590" s="10" t="s">
        <v>17</v>
      </c>
      <c r="I590" s="10" t="s">
        <v>34</v>
      </c>
      <c r="J590" s="10" t="s">
        <v>23</v>
      </c>
      <c r="K590" s="12">
        <v>3663000.0</v>
      </c>
      <c r="L590" s="1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hidden="1" customHeight="1">
      <c r="A591" s="8" t="s">
        <v>32</v>
      </c>
      <c r="B591" s="9">
        <v>1997.0</v>
      </c>
      <c r="C591" s="10" t="s">
        <v>14</v>
      </c>
      <c r="D591" s="11"/>
      <c r="E591" s="10" t="s">
        <v>15</v>
      </c>
      <c r="F591" s="10" t="s">
        <v>24</v>
      </c>
      <c r="G591" s="11">
        <v>23.0</v>
      </c>
      <c r="H591" s="10" t="s">
        <v>17</v>
      </c>
      <c r="I591" s="10" t="s">
        <v>18</v>
      </c>
      <c r="J591" s="10" t="s">
        <v>23</v>
      </c>
      <c r="K591" s="12">
        <v>185000.0</v>
      </c>
      <c r="L591" s="1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8" t="s">
        <v>32</v>
      </c>
      <c r="B592" s="9">
        <v>1997.0</v>
      </c>
      <c r="C592" s="10" t="s">
        <v>14</v>
      </c>
      <c r="D592" s="11"/>
      <c r="E592" s="10" t="s">
        <v>15</v>
      </c>
      <c r="F592" s="10" t="s">
        <v>25</v>
      </c>
      <c r="G592" s="11">
        <v>25.0</v>
      </c>
      <c r="H592" s="10" t="s">
        <v>17</v>
      </c>
      <c r="I592" s="10" t="s">
        <v>34</v>
      </c>
      <c r="J592" s="10" t="s">
        <v>23</v>
      </c>
      <c r="K592" s="12">
        <v>1637000.0</v>
      </c>
      <c r="L592" s="1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hidden="1" customHeight="1">
      <c r="A593" s="8" t="s">
        <v>32</v>
      </c>
      <c r="B593" s="9">
        <v>1997.0</v>
      </c>
      <c r="C593" s="10" t="s">
        <v>14</v>
      </c>
      <c r="D593" s="11"/>
      <c r="E593" s="10" t="s">
        <v>15</v>
      </c>
      <c r="F593" s="10" t="s">
        <v>25</v>
      </c>
      <c r="G593" s="11">
        <v>25.0</v>
      </c>
      <c r="H593" s="10" t="s">
        <v>17</v>
      </c>
      <c r="I593" s="10" t="s">
        <v>18</v>
      </c>
      <c r="J593" s="10" t="s">
        <v>23</v>
      </c>
      <c r="K593" s="12">
        <v>44000.0</v>
      </c>
      <c r="L593" s="1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8" t="s">
        <v>32</v>
      </c>
      <c r="B594" s="9">
        <v>1997.0</v>
      </c>
      <c r="C594" s="10" t="s">
        <v>14</v>
      </c>
      <c r="D594" s="11"/>
      <c r="E594" s="10" t="s">
        <v>15</v>
      </c>
      <c r="F594" s="10" t="s">
        <v>26</v>
      </c>
      <c r="G594" s="11">
        <v>33.0</v>
      </c>
      <c r="H594" s="10" t="s">
        <v>17</v>
      </c>
      <c r="I594" s="10" t="s">
        <v>34</v>
      </c>
      <c r="J594" s="10" t="s">
        <v>23</v>
      </c>
      <c r="K594" s="12">
        <v>3055000.0</v>
      </c>
      <c r="L594" s="1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hidden="1" customHeight="1">
      <c r="A595" s="8" t="s">
        <v>32</v>
      </c>
      <c r="B595" s="9">
        <v>1997.0</v>
      </c>
      <c r="C595" s="10" t="s">
        <v>14</v>
      </c>
      <c r="D595" s="11"/>
      <c r="E595" s="10" t="s">
        <v>15</v>
      </c>
      <c r="F595" s="10" t="s">
        <v>26</v>
      </c>
      <c r="G595" s="11">
        <v>33.0</v>
      </c>
      <c r="H595" s="10" t="s">
        <v>17</v>
      </c>
      <c r="I595" s="10" t="s">
        <v>18</v>
      </c>
      <c r="J595" s="10" t="s">
        <v>23</v>
      </c>
      <c r="K595" s="12">
        <v>76000.0</v>
      </c>
      <c r="L595" s="1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8" t="s">
        <v>32</v>
      </c>
      <c r="B596" s="9">
        <v>1997.0</v>
      </c>
      <c r="C596" s="10" t="s">
        <v>14</v>
      </c>
      <c r="D596" s="11"/>
      <c r="E596" s="10" t="s">
        <v>15</v>
      </c>
      <c r="F596" s="10" t="s">
        <v>28</v>
      </c>
      <c r="G596" s="11">
        <v>36.0</v>
      </c>
      <c r="H596" s="10" t="s">
        <v>17</v>
      </c>
      <c r="I596" s="10" t="s">
        <v>34</v>
      </c>
      <c r="J596" s="10" t="s">
        <v>23</v>
      </c>
      <c r="K596" s="12">
        <v>6752000.0</v>
      </c>
      <c r="L596" s="1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hidden="1" customHeight="1">
      <c r="A597" s="8" t="s">
        <v>32</v>
      </c>
      <c r="B597" s="9">
        <v>1997.0</v>
      </c>
      <c r="C597" s="10" t="s">
        <v>14</v>
      </c>
      <c r="D597" s="11"/>
      <c r="E597" s="10" t="s">
        <v>15</v>
      </c>
      <c r="F597" s="10" t="s">
        <v>28</v>
      </c>
      <c r="G597" s="11">
        <v>36.0</v>
      </c>
      <c r="H597" s="10" t="s">
        <v>17</v>
      </c>
      <c r="I597" s="10" t="s">
        <v>18</v>
      </c>
      <c r="J597" s="10" t="s">
        <v>23</v>
      </c>
      <c r="K597" s="12">
        <v>269000.0</v>
      </c>
      <c r="L597" s="1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8" t="s">
        <v>32</v>
      </c>
      <c r="B598" s="9">
        <v>1997.0</v>
      </c>
      <c r="C598" s="10" t="s">
        <v>14</v>
      </c>
      <c r="D598" s="11"/>
      <c r="E598" s="10" t="s">
        <v>15</v>
      </c>
      <c r="F598" s="10" t="s">
        <v>29</v>
      </c>
      <c r="G598" s="11">
        <v>42.0</v>
      </c>
      <c r="H598" s="10" t="s">
        <v>17</v>
      </c>
      <c r="I598" s="10" t="s">
        <v>34</v>
      </c>
      <c r="J598" s="10" t="s">
        <v>23</v>
      </c>
      <c r="K598" s="12">
        <v>1638000.0</v>
      </c>
      <c r="L598" s="1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hidden="1" customHeight="1">
      <c r="A599" s="8" t="s">
        <v>32</v>
      </c>
      <c r="B599" s="9">
        <v>1997.0</v>
      </c>
      <c r="C599" s="10" t="s">
        <v>14</v>
      </c>
      <c r="D599" s="11"/>
      <c r="E599" s="10" t="s">
        <v>15</v>
      </c>
      <c r="F599" s="10" t="s">
        <v>29</v>
      </c>
      <c r="G599" s="11">
        <v>42.0</v>
      </c>
      <c r="H599" s="10" t="s">
        <v>17</v>
      </c>
      <c r="I599" s="10" t="s">
        <v>18</v>
      </c>
      <c r="J599" s="10" t="s">
        <v>23</v>
      </c>
      <c r="K599" s="12">
        <v>63000.0</v>
      </c>
      <c r="L599" s="1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8" t="s">
        <v>32</v>
      </c>
      <c r="B600" s="9">
        <v>1997.0</v>
      </c>
      <c r="C600" s="10" t="s">
        <v>14</v>
      </c>
      <c r="D600" s="11"/>
      <c r="E600" s="10" t="s">
        <v>15</v>
      </c>
      <c r="F600" s="10" t="s">
        <v>31</v>
      </c>
      <c r="G600" s="11">
        <v>50.0</v>
      </c>
      <c r="H600" s="10" t="s">
        <v>17</v>
      </c>
      <c r="I600" s="10" t="s">
        <v>34</v>
      </c>
      <c r="J600" s="10" t="s">
        <v>23</v>
      </c>
      <c r="K600" s="12">
        <v>1.0902E7</v>
      </c>
      <c r="L600" s="1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hidden="1" customHeight="1">
      <c r="A601" s="8" t="s">
        <v>32</v>
      </c>
      <c r="B601" s="9">
        <v>1997.0</v>
      </c>
      <c r="C601" s="10" t="s">
        <v>14</v>
      </c>
      <c r="D601" s="11"/>
      <c r="E601" s="10" t="s">
        <v>15</v>
      </c>
      <c r="F601" s="10" t="s">
        <v>31</v>
      </c>
      <c r="G601" s="11">
        <v>50.0</v>
      </c>
      <c r="H601" s="10" t="s">
        <v>17</v>
      </c>
      <c r="I601" s="10" t="s">
        <v>18</v>
      </c>
      <c r="J601" s="10" t="s">
        <v>23</v>
      </c>
      <c r="K601" s="12">
        <v>395000.0</v>
      </c>
      <c r="L601" s="1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8" t="s">
        <v>32</v>
      </c>
      <c r="B602" s="9">
        <v>1996.0</v>
      </c>
      <c r="C602" s="10" t="s">
        <v>14</v>
      </c>
      <c r="D602" s="11"/>
      <c r="E602" s="10" t="s">
        <v>15</v>
      </c>
      <c r="F602" s="10" t="s">
        <v>16</v>
      </c>
      <c r="G602" s="11">
        <v>9.0</v>
      </c>
      <c r="H602" s="10" t="s">
        <v>17</v>
      </c>
      <c r="I602" s="10" t="s">
        <v>34</v>
      </c>
      <c r="J602" s="10" t="s">
        <v>23</v>
      </c>
      <c r="K602" s="12">
        <v>427000.0</v>
      </c>
      <c r="L602" s="1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hidden="1" customHeight="1">
      <c r="A603" s="8" t="s">
        <v>32</v>
      </c>
      <c r="B603" s="9">
        <v>1996.0</v>
      </c>
      <c r="C603" s="10" t="s">
        <v>14</v>
      </c>
      <c r="D603" s="11"/>
      <c r="E603" s="10" t="s">
        <v>15</v>
      </c>
      <c r="F603" s="10" t="s">
        <v>16</v>
      </c>
      <c r="G603" s="11">
        <v>9.0</v>
      </c>
      <c r="H603" s="10" t="s">
        <v>17</v>
      </c>
      <c r="I603" s="10" t="s">
        <v>18</v>
      </c>
      <c r="J603" s="10" t="s">
        <v>23</v>
      </c>
      <c r="K603" s="12">
        <v>10000.0</v>
      </c>
      <c r="L603" s="1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8" t="s">
        <v>32</v>
      </c>
      <c r="B604" s="9">
        <v>1996.0</v>
      </c>
      <c r="C604" s="10" t="s">
        <v>14</v>
      </c>
      <c r="D604" s="11"/>
      <c r="E604" s="10" t="s">
        <v>15</v>
      </c>
      <c r="F604" s="10" t="s">
        <v>24</v>
      </c>
      <c r="G604" s="11">
        <v>23.0</v>
      </c>
      <c r="H604" s="10" t="s">
        <v>17</v>
      </c>
      <c r="I604" s="10" t="s">
        <v>34</v>
      </c>
      <c r="J604" s="10" t="s">
        <v>23</v>
      </c>
      <c r="K604" s="12">
        <v>3657000.0</v>
      </c>
      <c r="L604" s="1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hidden="1" customHeight="1">
      <c r="A605" s="8" t="s">
        <v>32</v>
      </c>
      <c r="B605" s="9">
        <v>1996.0</v>
      </c>
      <c r="C605" s="10" t="s">
        <v>14</v>
      </c>
      <c r="D605" s="11"/>
      <c r="E605" s="10" t="s">
        <v>15</v>
      </c>
      <c r="F605" s="10" t="s">
        <v>24</v>
      </c>
      <c r="G605" s="11">
        <v>23.0</v>
      </c>
      <c r="H605" s="10" t="s">
        <v>17</v>
      </c>
      <c r="I605" s="10" t="s">
        <v>18</v>
      </c>
      <c r="J605" s="10" t="s">
        <v>23</v>
      </c>
      <c r="K605" s="12">
        <v>167000.0</v>
      </c>
      <c r="L605" s="1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8" t="s">
        <v>32</v>
      </c>
      <c r="B606" s="9">
        <v>1996.0</v>
      </c>
      <c r="C606" s="10" t="s">
        <v>14</v>
      </c>
      <c r="D606" s="11"/>
      <c r="E606" s="10" t="s">
        <v>15</v>
      </c>
      <c r="F606" s="10" t="s">
        <v>25</v>
      </c>
      <c r="G606" s="11">
        <v>25.0</v>
      </c>
      <c r="H606" s="10" t="s">
        <v>17</v>
      </c>
      <c r="I606" s="10" t="s">
        <v>34</v>
      </c>
      <c r="J606" s="10" t="s">
        <v>23</v>
      </c>
      <c r="K606" s="12">
        <v>1906000.0</v>
      </c>
      <c r="L606" s="1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hidden="1" customHeight="1">
      <c r="A607" s="8" t="s">
        <v>32</v>
      </c>
      <c r="B607" s="9">
        <v>1996.0</v>
      </c>
      <c r="C607" s="10" t="s">
        <v>14</v>
      </c>
      <c r="D607" s="11"/>
      <c r="E607" s="10" t="s">
        <v>15</v>
      </c>
      <c r="F607" s="10" t="s">
        <v>25</v>
      </c>
      <c r="G607" s="11">
        <v>25.0</v>
      </c>
      <c r="H607" s="10" t="s">
        <v>17</v>
      </c>
      <c r="I607" s="10" t="s">
        <v>18</v>
      </c>
      <c r="J607" s="10" t="s">
        <v>23</v>
      </c>
      <c r="K607" s="12">
        <v>49000.0</v>
      </c>
      <c r="L607" s="1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8" t="s">
        <v>32</v>
      </c>
      <c r="B608" s="9">
        <v>1996.0</v>
      </c>
      <c r="C608" s="10" t="s">
        <v>14</v>
      </c>
      <c r="D608" s="11"/>
      <c r="E608" s="10" t="s">
        <v>15</v>
      </c>
      <c r="F608" s="10" t="s">
        <v>26</v>
      </c>
      <c r="G608" s="11">
        <v>33.0</v>
      </c>
      <c r="H608" s="10" t="s">
        <v>17</v>
      </c>
      <c r="I608" s="10" t="s">
        <v>34</v>
      </c>
      <c r="J608" s="10" t="s">
        <v>23</v>
      </c>
      <c r="K608" s="12">
        <v>3311000.0</v>
      </c>
      <c r="L608" s="1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hidden="1" customHeight="1">
      <c r="A609" s="8" t="s">
        <v>32</v>
      </c>
      <c r="B609" s="9">
        <v>1996.0</v>
      </c>
      <c r="C609" s="10" t="s">
        <v>14</v>
      </c>
      <c r="D609" s="11"/>
      <c r="E609" s="10" t="s">
        <v>15</v>
      </c>
      <c r="F609" s="10" t="s">
        <v>26</v>
      </c>
      <c r="G609" s="11">
        <v>33.0</v>
      </c>
      <c r="H609" s="10" t="s">
        <v>17</v>
      </c>
      <c r="I609" s="10" t="s">
        <v>18</v>
      </c>
      <c r="J609" s="10" t="s">
        <v>23</v>
      </c>
      <c r="K609" s="12">
        <v>89000.0</v>
      </c>
      <c r="L609" s="1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8" t="s">
        <v>32</v>
      </c>
      <c r="B610" s="9">
        <v>1996.0</v>
      </c>
      <c r="C610" s="10" t="s">
        <v>14</v>
      </c>
      <c r="D610" s="11"/>
      <c r="E610" s="10" t="s">
        <v>15</v>
      </c>
      <c r="F610" s="10" t="s">
        <v>28</v>
      </c>
      <c r="G610" s="11">
        <v>36.0</v>
      </c>
      <c r="H610" s="10" t="s">
        <v>17</v>
      </c>
      <c r="I610" s="10" t="s">
        <v>34</v>
      </c>
      <c r="J610" s="10" t="s">
        <v>23</v>
      </c>
      <c r="K610" s="12">
        <v>8747000.0</v>
      </c>
      <c r="L610" s="1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hidden="1" customHeight="1">
      <c r="A611" s="8" t="s">
        <v>32</v>
      </c>
      <c r="B611" s="9">
        <v>1996.0</v>
      </c>
      <c r="C611" s="10" t="s">
        <v>14</v>
      </c>
      <c r="D611" s="11"/>
      <c r="E611" s="10" t="s">
        <v>15</v>
      </c>
      <c r="F611" s="10" t="s">
        <v>28</v>
      </c>
      <c r="G611" s="11">
        <v>36.0</v>
      </c>
      <c r="H611" s="10" t="s">
        <v>17</v>
      </c>
      <c r="I611" s="10" t="s">
        <v>18</v>
      </c>
      <c r="J611" s="10" t="s">
        <v>23</v>
      </c>
      <c r="K611" s="12">
        <v>343000.0</v>
      </c>
      <c r="L611" s="1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8" t="s">
        <v>32</v>
      </c>
      <c r="B612" s="9">
        <v>1996.0</v>
      </c>
      <c r="C612" s="10" t="s">
        <v>14</v>
      </c>
      <c r="D612" s="11"/>
      <c r="E612" s="10" t="s">
        <v>15</v>
      </c>
      <c r="F612" s="10" t="s">
        <v>29</v>
      </c>
      <c r="G612" s="11">
        <v>42.0</v>
      </c>
      <c r="H612" s="10" t="s">
        <v>17</v>
      </c>
      <c r="I612" s="10" t="s">
        <v>34</v>
      </c>
      <c r="J612" s="10" t="s">
        <v>23</v>
      </c>
      <c r="K612" s="12">
        <v>1747000.0</v>
      </c>
      <c r="L612" s="1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hidden="1" customHeight="1">
      <c r="A613" s="8" t="s">
        <v>32</v>
      </c>
      <c r="B613" s="9">
        <v>1996.0</v>
      </c>
      <c r="C613" s="10" t="s">
        <v>14</v>
      </c>
      <c r="D613" s="11"/>
      <c r="E613" s="10" t="s">
        <v>15</v>
      </c>
      <c r="F613" s="10" t="s">
        <v>29</v>
      </c>
      <c r="G613" s="11">
        <v>42.0</v>
      </c>
      <c r="H613" s="10" t="s">
        <v>17</v>
      </c>
      <c r="I613" s="10" t="s">
        <v>18</v>
      </c>
      <c r="J613" s="10" t="s">
        <v>23</v>
      </c>
      <c r="K613" s="12">
        <v>71000.0</v>
      </c>
      <c r="L613" s="1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8" t="s">
        <v>32</v>
      </c>
      <c r="B614" s="9">
        <v>1996.0</v>
      </c>
      <c r="C614" s="10" t="s">
        <v>14</v>
      </c>
      <c r="D614" s="11"/>
      <c r="E614" s="10" t="s">
        <v>15</v>
      </c>
      <c r="F614" s="10" t="s">
        <v>31</v>
      </c>
      <c r="G614" s="11">
        <v>50.0</v>
      </c>
      <c r="H614" s="10" t="s">
        <v>17</v>
      </c>
      <c r="I614" s="10" t="s">
        <v>34</v>
      </c>
      <c r="J614" s="10" t="s">
        <v>23</v>
      </c>
      <c r="K614" s="12">
        <v>1.4575E7</v>
      </c>
      <c r="L614" s="1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hidden="1" customHeight="1">
      <c r="A615" s="8" t="s">
        <v>32</v>
      </c>
      <c r="B615" s="9">
        <v>1996.0</v>
      </c>
      <c r="C615" s="10" t="s">
        <v>14</v>
      </c>
      <c r="D615" s="11"/>
      <c r="E615" s="10" t="s">
        <v>15</v>
      </c>
      <c r="F615" s="10" t="s">
        <v>31</v>
      </c>
      <c r="G615" s="11">
        <v>50.0</v>
      </c>
      <c r="H615" s="10" t="s">
        <v>17</v>
      </c>
      <c r="I615" s="10" t="s">
        <v>18</v>
      </c>
      <c r="J615" s="10" t="s">
        <v>23</v>
      </c>
      <c r="K615" s="12">
        <v>550000.0</v>
      </c>
      <c r="L615" s="1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8" t="s">
        <v>32</v>
      </c>
      <c r="B616" s="9">
        <v>1995.0</v>
      </c>
      <c r="C616" s="10" t="s">
        <v>14</v>
      </c>
      <c r="D616" s="11"/>
      <c r="E616" s="10" t="s">
        <v>15</v>
      </c>
      <c r="F616" s="10" t="s">
        <v>16</v>
      </c>
      <c r="G616" s="11">
        <v>9.0</v>
      </c>
      <c r="H616" s="10" t="s">
        <v>17</v>
      </c>
      <c r="I616" s="10" t="s">
        <v>34</v>
      </c>
      <c r="J616" s="10" t="s">
        <v>23</v>
      </c>
      <c r="K616" s="12">
        <v>281000.0</v>
      </c>
      <c r="L616" s="1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hidden="1" customHeight="1">
      <c r="A617" s="8" t="s">
        <v>32</v>
      </c>
      <c r="B617" s="9">
        <v>1995.0</v>
      </c>
      <c r="C617" s="10" t="s">
        <v>14</v>
      </c>
      <c r="D617" s="11"/>
      <c r="E617" s="10" t="s">
        <v>15</v>
      </c>
      <c r="F617" s="10" t="s">
        <v>16</v>
      </c>
      <c r="G617" s="11">
        <v>9.0</v>
      </c>
      <c r="H617" s="10" t="s">
        <v>17</v>
      </c>
      <c r="I617" s="10" t="s">
        <v>18</v>
      </c>
      <c r="J617" s="10" t="s">
        <v>23</v>
      </c>
      <c r="K617" s="12">
        <v>7000.0</v>
      </c>
      <c r="L617" s="1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8" t="s">
        <v>32</v>
      </c>
      <c r="B618" s="9">
        <v>1995.0</v>
      </c>
      <c r="C618" s="10" t="s">
        <v>14</v>
      </c>
      <c r="D618" s="11"/>
      <c r="E618" s="10" t="s">
        <v>15</v>
      </c>
      <c r="F618" s="10" t="s">
        <v>24</v>
      </c>
      <c r="G618" s="11">
        <v>23.0</v>
      </c>
      <c r="H618" s="10" t="s">
        <v>17</v>
      </c>
      <c r="I618" s="10" t="s">
        <v>34</v>
      </c>
      <c r="J618" s="10" t="s">
        <v>23</v>
      </c>
      <c r="K618" s="12">
        <v>2965000.0</v>
      </c>
      <c r="L618" s="1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hidden="1" customHeight="1">
      <c r="A619" s="8" t="s">
        <v>32</v>
      </c>
      <c r="B619" s="9">
        <v>1995.0</v>
      </c>
      <c r="C619" s="10" t="s">
        <v>14</v>
      </c>
      <c r="D619" s="11"/>
      <c r="E619" s="10" t="s">
        <v>15</v>
      </c>
      <c r="F619" s="10" t="s">
        <v>24</v>
      </c>
      <c r="G619" s="11">
        <v>23.0</v>
      </c>
      <c r="H619" s="10" t="s">
        <v>17</v>
      </c>
      <c r="I619" s="10" t="s">
        <v>18</v>
      </c>
      <c r="J619" s="10" t="s">
        <v>23</v>
      </c>
      <c r="K619" s="12">
        <v>162000.0</v>
      </c>
      <c r="L619" s="1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8" t="s">
        <v>32</v>
      </c>
      <c r="B620" s="9">
        <v>1995.0</v>
      </c>
      <c r="C620" s="10" t="s">
        <v>14</v>
      </c>
      <c r="D620" s="11"/>
      <c r="E620" s="10" t="s">
        <v>15</v>
      </c>
      <c r="F620" s="10" t="s">
        <v>25</v>
      </c>
      <c r="G620" s="11">
        <v>25.0</v>
      </c>
      <c r="H620" s="10" t="s">
        <v>17</v>
      </c>
      <c r="I620" s="10" t="s">
        <v>34</v>
      </c>
      <c r="J620" s="10" t="s">
        <v>23</v>
      </c>
      <c r="K620" s="12">
        <v>1105000.0</v>
      </c>
      <c r="L620" s="1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hidden="1" customHeight="1">
      <c r="A621" s="8" t="s">
        <v>32</v>
      </c>
      <c r="B621" s="9">
        <v>1995.0</v>
      </c>
      <c r="C621" s="10" t="s">
        <v>14</v>
      </c>
      <c r="D621" s="11"/>
      <c r="E621" s="10" t="s">
        <v>15</v>
      </c>
      <c r="F621" s="10" t="s">
        <v>25</v>
      </c>
      <c r="G621" s="11">
        <v>25.0</v>
      </c>
      <c r="H621" s="10" t="s">
        <v>17</v>
      </c>
      <c r="I621" s="10" t="s">
        <v>18</v>
      </c>
      <c r="J621" s="10" t="s">
        <v>23</v>
      </c>
      <c r="K621" s="12">
        <v>29000.0</v>
      </c>
      <c r="L621" s="1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8" t="s">
        <v>32</v>
      </c>
      <c r="B622" s="9">
        <v>1995.0</v>
      </c>
      <c r="C622" s="10" t="s">
        <v>14</v>
      </c>
      <c r="D622" s="11"/>
      <c r="E622" s="10" t="s">
        <v>15</v>
      </c>
      <c r="F622" s="10" t="s">
        <v>26</v>
      </c>
      <c r="G622" s="11">
        <v>33.0</v>
      </c>
      <c r="H622" s="10" t="s">
        <v>17</v>
      </c>
      <c r="I622" s="10" t="s">
        <v>34</v>
      </c>
      <c r="J622" s="10" t="s">
        <v>23</v>
      </c>
      <c r="K622" s="12">
        <v>2413000.0</v>
      </c>
      <c r="L622" s="1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hidden="1" customHeight="1">
      <c r="A623" s="8" t="s">
        <v>32</v>
      </c>
      <c r="B623" s="9">
        <v>1995.0</v>
      </c>
      <c r="C623" s="10" t="s">
        <v>14</v>
      </c>
      <c r="D623" s="11"/>
      <c r="E623" s="10" t="s">
        <v>15</v>
      </c>
      <c r="F623" s="10" t="s">
        <v>26</v>
      </c>
      <c r="G623" s="11">
        <v>33.0</v>
      </c>
      <c r="H623" s="10" t="s">
        <v>17</v>
      </c>
      <c r="I623" s="10" t="s">
        <v>18</v>
      </c>
      <c r="J623" s="10" t="s">
        <v>23</v>
      </c>
      <c r="K623" s="12">
        <v>64000.0</v>
      </c>
      <c r="L623" s="1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8" t="s">
        <v>32</v>
      </c>
      <c r="B624" s="9">
        <v>1995.0</v>
      </c>
      <c r="C624" s="10" t="s">
        <v>14</v>
      </c>
      <c r="D624" s="11"/>
      <c r="E624" s="10" t="s">
        <v>15</v>
      </c>
      <c r="F624" s="10" t="s">
        <v>28</v>
      </c>
      <c r="G624" s="11">
        <v>36.0</v>
      </c>
      <c r="H624" s="10" t="s">
        <v>17</v>
      </c>
      <c r="I624" s="10" t="s">
        <v>34</v>
      </c>
      <c r="J624" s="10" t="s">
        <v>23</v>
      </c>
      <c r="K624" s="12">
        <v>4888000.0</v>
      </c>
      <c r="L624" s="1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hidden="1" customHeight="1">
      <c r="A625" s="8" t="s">
        <v>32</v>
      </c>
      <c r="B625" s="9">
        <v>1995.0</v>
      </c>
      <c r="C625" s="10" t="s">
        <v>14</v>
      </c>
      <c r="D625" s="11"/>
      <c r="E625" s="10" t="s">
        <v>15</v>
      </c>
      <c r="F625" s="10" t="s">
        <v>28</v>
      </c>
      <c r="G625" s="11">
        <v>36.0</v>
      </c>
      <c r="H625" s="10" t="s">
        <v>17</v>
      </c>
      <c r="I625" s="10" t="s">
        <v>18</v>
      </c>
      <c r="J625" s="10" t="s">
        <v>23</v>
      </c>
      <c r="K625" s="12">
        <v>208000.0</v>
      </c>
      <c r="L625" s="1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8" t="s">
        <v>32</v>
      </c>
      <c r="B626" s="9">
        <v>1995.0</v>
      </c>
      <c r="C626" s="10" t="s">
        <v>14</v>
      </c>
      <c r="D626" s="11"/>
      <c r="E626" s="10" t="s">
        <v>15</v>
      </c>
      <c r="F626" s="10" t="s">
        <v>29</v>
      </c>
      <c r="G626" s="11">
        <v>42.0</v>
      </c>
      <c r="H626" s="10" t="s">
        <v>17</v>
      </c>
      <c r="I626" s="10" t="s">
        <v>34</v>
      </c>
      <c r="J626" s="10" t="s">
        <v>23</v>
      </c>
      <c r="K626" s="12">
        <v>1079000.0</v>
      </c>
      <c r="L626" s="1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hidden="1" customHeight="1">
      <c r="A627" s="8" t="s">
        <v>32</v>
      </c>
      <c r="B627" s="9">
        <v>1995.0</v>
      </c>
      <c r="C627" s="10" t="s">
        <v>14</v>
      </c>
      <c r="D627" s="11"/>
      <c r="E627" s="10" t="s">
        <v>15</v>
      </c>
      <c r="F627" s="10" t="s">
        <v>29</v>
      </c>
      <c r="G627" s="11">
        <v>42.0</v>
      </c>
      <c r="H627" s="10" t="s">
        <v>17</v>
      </c>
      <c r="I627" s="10" t="s">
        <v>18</v>
      </c>
      <c r="J627" s="10" t="s">
        <v>23</v>
      </c>
      <c r="K627" s="12">
        <v>43000.0</v>
      </c>
      <c r="L627" s="1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8" t="s">
        <v>32</v>
      </c>
      <c r="B628" s="9">
        <v>1995.0</v>
      </c>
      <c r="C628" s="10" t="s">
        <v>14</v>
      </c>
      <c r="D628" s="11"/>
      <c r="E628" s="10" t="s">
        <v>15</v>
      </c>
      <c r="F628" s="10" t="s">
        <v>31</v>
      </c>
      <c r="G628" s="11">
        <v>50.0</v>
      </c>
      <c r="H628" s="10" t="s">
        <v>17</v>
      </c>
      <c r="I628" s="10" t="s">
        <v>34</v>
      </c>
      <c r="J628" s="10" t="s">
        <v>23</v>
      </c>
      <c r="K628" s="12">
        <v>1.0147E7</v>
      </c>
      <c r="L628" s="1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hidden="1" customHeight="1">
      <c r="A629" s="8" t="s">
        <v>32</v>
      </c>
      <c r="B629" s="9">
        <v>1995.0</v>
      </c>
      <c r="C629" s="10" t="s">
        <v>14</v>
      </c>
      <c r="D629" s="11"/>
      <c r="E629" s="10" t="s">
        <v>15</v>
      </c>
      <c r="F629" s="10" t="s">
        <v>31</v>
      </c>
      <c r="G629" s="11">
        <v>50.0</v>
      </c>
      <c r="H629" s="10" t="s">
        <v>17</v>
      </c>
      <c r="I629" s="10" t="s">
        <v>18</v>
      </c>
      <c r="J629" s="10" t="s">
        <v>23</v>
      </c>
      <c r="K629" s="12">
        <v>365000.0</v>
      </c>
      <c r="L629" s="1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8" t="s">
        <v>32</v>
      </c>
      <c r="B630" s="9">
        <v>1994.0</v>
      </c>
      <c r="C630" s="10" t="s">
        <v>14</v>
      </c>
      <c r="D630" s="11"/>
      <c r="E630" s="10" t="s">
        <v>15</v>
      </c>
      <c r="F630" s="10" t="s">
        <v>16</v>
      </c>
      <c r="G630" s="11">
        <v>9.0</v>
      </c>
      <c r="H630" s="10" t="s">
        <v>17</v>
      </c>
      <c r="I630" s="10" t="s">
        <v>34</v>
      </c>
      <c r="J630" s="10" t="s">
        <v>23</v>
      </c>
      <c r="K630" s="12">
        <v>471000.0</v>
      </c>
      <c r="L630" s="1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hidden="1" customHeight="1">
      <c r="A631" s="8" t="s">
        <v>32</v>
      </c>
      <c r="B631" s="9">
        <v>1994.0</v>
      </c>
      <c r="C631" s="10" t="s">
        <v>14</v>
      </c>
      <c r="D631" s="11"/>
      <c r="E631" s="10" t="s">
        <v>15</v>
      </c>
      <c r="F631" s="10" t="s">
        <v>16</v>
      </c>
      <c r="G631" s="11">
        <v>9.0</v>
      </c>
      <c r="H631" s="10" t="s">
        <v>17</v>
      </c>
      <c r="I631" s="10" t="s">
        <v>18</v>
      </c>
      <c r="J631" s="10" t="s">
        <v>23</v>
      </c>
      <c r="K631" s="12">
        <v>11000.0</v>
      </c>
      <c r="L631" s="1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8" t="s">
        <v>32</v>
      </c>
      <c r="B632" s="9">
        <v>1994.0</v>
      </c>
      <c r="C632" s="10" t="s">
        <v>14</v>
      </c>
      <c r="D632" s="11"/>
      <c r="E632" s="10" t="s">
        <v>15</v>
      </c>
      <c r="F632" s="10" t="s">
        <v>24</v>
      </c>
      <c r="G632" s="11">
        <v>23.0</v>
      </c>
      <c r="H632" s="10" t="s">
        <v>17</v>
      </c>
      <c r="I632" s="10" t="s">
        <v>34</v>
      </c>
      <c r="J632" s="10" t="s">
        <v>23</v>
      </c>
      <c r="K632" s="12">
        <v>2145000.0</v>
      </c>
      <c r="L632" s="1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hidden="1" customHeight="1">
      <c r="A633" s="8" t="s">
        <v>32</v>
      </c>
      <c r="B633" s="9">
        <v>1994.0</v>
      </c>
      <c r="C633" s="10" t="s">
        <v>14</v>
      </c>
      <c r="D633" s="11"/>
      <c r="E633" s="10" t="s">
        <v>15</v>
      </c>
      <c r="F633" s="10" t="s">
        <v>24</v>
      </c>
      <c r="G633" s="11">
        <v>23.0</v>
      </c>
      <c r="H633" s="10" t="s">
        <v>17</v>
      </c>
      <c r="I633" s="10" t="s">
        <v>18</v>
      </c>
      <c r="J633" s="10" t="s">
        <v>23</v>
      </c>
      <c r="K633" s="12">
        <v>150000.0</v>
      </c>
      <c r="L633" s="1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8" t="s">
        <v>32</v>
      </c>
      <c r="B634" s="9">
        <v>1994.0</v>
      </c>
      <c r="C634" s="10" t="s">
        <v>14</v>
      </c>
      <c r="D634" s="11"/>
      <c r="E634" s="10" t="s">
        <v>15</v>
      </c>
      <c r="F634" s="10" t="s">
        <v>25</v>
      </c>
      <c r="G634" s="11">
        <v>25.0</v>
      </c>
      <c r="H634" s="10" t="s">
        <v>17</v>
      </c>
      <c r="I634" s="10" t="s">
        <v>34</v>
      </c>
      <c r="J634" s="10" t="s">
        <v>23</v>
      </c>
      <c r="K634" s="12">
        <v>1456000.0</v>
      </c>
      <c r="L634" s="1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hidden="1" customHeight="1">
      <c r="A635" s="8" t="s">
        <v>32</v>
      </c>
      <c r="B635" s="9">
        <v>1994.0</v>
      </c>
      <c r="C635" s="10" t="s">
        <v>14</v>
      </c>
      <c r="D635" s="11"/>
      <c r="E635" s="10" t="s">
        <v>15</v>
      </c>
      <c r="F635" s="10" t="s">
        <v>25</v>
      </c>
      <c r="G635" s="11">
        <v>25.0</v>
      </c>
      <c r="H635" s="10" t="s">
        <v>17</v>
      </c>
      <c r="I635" s="10" t="s">
        <v>18</v>
      </c>
      <c r="J635" s="10" t="s">
        <v>23</v>
      </c>
      <c r="K635" s="12">
        <v>40000.0</v>
      </c>
      <c r="L635" s="1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8" t="s">
        <v>32</v>
      </c>
      <c r="B636" s="9">
        <v>1994.0</v>
      </c>
      <c r="C636" s="10" t="s">
        <v>14</v>
      </c>
      <c r="D636" s="11"/>
      <c r="E636" s="10" t="s">
        <v>15</v>
      </c>
      <c r="F636" s="10" t="s">
        <v>26</v>
      </c>
      <c r="G636" s="11">
        <v>33.0</v>
      </c>
      <c r="H636" s="10" t="s">
        <v>17</v>
      </c>
      <c r="I636" s="10" t="s">
        <v>34</v>
      </c>
      <c r="J636" s="10" t="s">
        <v>23</v>
      </c>
      <c r="K636" s="12">
        <v>2540000.0</v>
      </c>
      <c r="L636" s="1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hidden="1" customHeight="1">
      <c r="A637" s="8" t="s">
        <v>32</v>
      </c>
      <c r="B637" s="9">
        <v>1994.0</v>
      </c>
      <c r="C637" s="10" t="s">
        <v>14</v>
      </c>
      <c r="D637" s="11"/>
      <c r="E637" s="10" t="s">
        <v>15</v>
      </c>
      <c r="F637" s="10" t="s">
        <v>26</v>
      </c>
      <c r="G637" s="11">
        <v>33.0</v>
      </c>
      <c r="H637" s="10" t="s">
        <v>17</v>
      </c>
      <c r="I637" s="10" t="s">
        <v>18</v>
      </c>
      <c r="J637" s="10" t="s">
        <v>23</v>
      </c>
      <c r="K637" s="12">
        <v>73000.0</v>
      </c>
      <c r="L637" s="1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8" t="s">
        <v>32</v>
      </c>
      <c r="B638" s="9">
        <v>1994.0</v>
      </c>
      <c r="C638" s="10" t="s">
        <v>14</v>
      </c>
      <c r="D638" s="11"/>
      <c r="E638" s="10" t="s">
        <v>15</v>
      </c>
      <c r="F638" s="10" t="s">
        <v>28</v>
      </c>
      <c r="G638" s="11">
        <v>36.0</v>
      </c>
      <c r="H638" s="10" t="s">
        <v>17</v>
      </c>
      <c r="I638" s="10" t="s">
        <v>34</v>
      </c>
      <c r="J638" s="10" t="s">
        <v>23</v>
      </c>
      <c r="K638" s="12">
        <v>6150000.0</v>
      </c>
      <c r="L638" s="1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hidden="1" customHeight="1">
      <c r="A639" s="8" t="s">
        <v>32</v>
      </c>
      <c r="B639" s="9">
        <v>1994.0</v>
      </c>
      <c r="C639" s="10" t="s">
        <v>14</v>
      </c>
      <c r="D639" s="11"/>
      <c r="E639" s="10" t="s">
        <v>15</v>
      </c>
      <c r="F639" s="10" t="s">
        <v>28</v>
      </c>
      <c r="G639" s="11">
        <v>36.0</v>
      </c>
      <c r="H639" s="10" t="s">
        <v>17</v>
      </c>
      <c r="I639" s="10" t="s">
        <v>18</v>
      </c>
      <c r="J639" s="10" t="s">
        <v>23</v>
      </c>
      <c r="K639" s="12">
        <v>251000.0</v>
      </c>
      <c r="L639" s="1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8" t="s">
        <v>32</v>
      </c>
      <c r="B640" s="9">
        <v>1994.0</v>
      </c>
      <c r="C640" s="10" t="s">
        <v>14</v>
      </c>
      <c r="D640" s="11"/>
      <c r="E640" s="10" t="s">
        <v>15</v>
      </c>
      <c r="F640" s="10" t="s">
        <v>29</v>
      </c>
      <c r="G640" s="11">
        <v>42.0</v>
      </c>
      <c r="H640" s="10" t="s">
        <v>17</v>
      </c>
      <c r="I640" s="10" t="s">
        <v>34</v>
      </c>
      <c r="J640" s="10" t="s">
        <v>23</v>
      </c>
      <c r="K640" s="12">
        <v>1528000.0</v>
      </c>
      <c r="L640" s="1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hidden="1" customHeight="1">
      <c r="A641" s="8" t="s">
        <v>32</v>
      </c>
      <c r="B641" s="9">
        <v>1994.0</v>
      </c>
      <c r="C641" s="10" t="s">
        <v>14</v>
      </c>
      <c r="D641" s="11"/>
      <c r="E641" s="10" t="s">
        <v>15</v>
      </c>
      <c r="F641" s="10" t="s">
        <v>29</v>
      </c>
      <c r="G641" s="11">
        <v>42.0</v>
      </c>
      <c r="H641" s="10" t="s">
        <v>17</v>
      </c>
      <c r="I641" s="10" t="s">
        <v>18</v>
      </c>
      <c r="J641" s="10" t="s">
        <v>23</v>
      </c>
      <c r="K641" s="12">
        <v>59000.0</v>
      </c>
      <c r="L641" s="1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8" t="s">
        <v>32</v>
      </c>
      <c r="B642" s="9">
        <v>1994.0</v>
      </c>
      <c r="C642" s="10" t="s">
        <v>14</v>
      </c>
      <c r="D642" s="11"/>
      <c r="E642" s="10" t="s">
        <v>15</v>
      </c>
      <c r="F642" s="10" t="s">
        <v>31</v>
      </c>
      <c r="G642" s="11">
        <v>50.0</v>
      </c>
      <c r="H642" s="10" t="s">
        <v>17</v>
      </c>
      <c r="I642" s="10" t="s">
        <v>34</v>
      </c>
      <c r="J642" s="10" t="s">
        <v>23</v>
      </c>
      <c r="K642" s="12">
        <v>1.0397E7</v>
      </c>
      <c r="L642" s="1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hidden="1" customHeight="1">
      <c r="A643" s="8" t="s">
        <v>32</v>
      </c>
      <c r="B643" s="9">
        <v>1994.0</v>
      </c>
      <c r="C643" s="10" t="s">
        <v>14</v>
      </c>
      <c r="D643" s="11"/>
      <c r="E643" s="10" t="s">
        <v>15</v>
      </c>
      <c r="F643" s="10" t="s">
        <v>31</v>
      </c>
      <c r="G643" s="11">
        <v>50.0</v>
      </c>
      <c r="H643" s="10" t="s">
        <v>17</v>
      </c>
      <c r="I643" s="10" t="s">
        <v>18</v>
      </c>
      <c r="J643" s="10" t="s">
        <v>23</v>
      </c>
      <c r="K643" s="12">
        <v>435000.0</v>
      </c>
      <c r="L643" s="1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8" t="s">
        <v>32</v>
      </c>
      <c r="B644" s="9">
        <v>1993.0</v>
      </c>
      <c r="C644" s="10" t="s">
        <v>14</v>
      </c>
      <c r="D644" s="11"/>
      <c r="E644" s="10" t="s">
        <v>15</v>
      </c>
      <c r="F644" s="10" t="s">
        <v>16</v>
      </c>
      <c r="G644" s="11">
        <v>9.0</v>
      </c>
      <c r="H644" s="10" t="s">
        <v>17</v>
      </c>
      <c r="I644" s="10" t="s">
        <v>34</v>
      </c>
      <c r="J644" s="10" t="s">
        <v>23</v>
      </c>
      <c r="K644" s="12">
        <v>432000.0</v>
      </c>
      <c r="L644" s="1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hidden="1" customHeight="1">
      <c r="A645" s="8" t="s">
        <v>32</v>
      </c>
      <c r="B645" s="9">
        <v>1993.0</v>
      </c>
      <c r="C645" s="10" t="s">
        <v>14</v>
      </c>
      <c r="D645" s="11"/>
      <c r="E645" s="10" t="s">
        <v>15</v>
      </c>
      <c r="F645" s="10" t="s">
        <v>16</v>
      </c>
      <c r="G645" s="11">
        <v>9.0</v>
      </c>
      <c r="H645" s="10" t="s">
        <v>17</v>
      </c>
      <c r="I645" s="10" t="s">
        <v>18</v>
      </c>
      <c r="J645" s="10" t="s">
        <v>23</v>
      </c>
      <c r="K645" s="12">
        <v>10000.0</v>
      </c>
      <c r="L645" s="1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8" t="s">
        <v>32</v>
      </c>
      <c r="B646" s="9">
        <v>1993.0</v>
      </c>
      <c r="C646" s="10" t="s">
        <v>14</v>
      </c>
      <c r="D646" s="11"/>
      <c r="E646" s="10" t="s">
        <v>15</v>
      </c>
      <c r="F646" s="10" t="s">
        <v>24</v>
      </c>
      <c r="G646" s="11">
        <v>23.0</v>
      </c>
      <c r="H646" s="10" t="s">
        <v>17</v>
      </c>
      <c r="I646" s="10" t="s">
        <v>34</v>
      </c>
      <c r="J646" s="10" t="s">
        <v>23</v>
      </c>
      <c r="K646" s="12">
        <v>1616000.0</v>
      </c>
      <c r="L646" s="1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hidden="1" customHeight="1">
      <c r="A647" s="8" t="s">
        <v>32</v>
      </c>
      <c r="B647" s="9">
        <v>1993.0</v>
      </c>
      <c r="C647" s="10" t="s">
        <v>14</v>
      </c>
      <c r="D647" s="11"/>
      <c r="E647" s="10" t="s">
        <v>15</v>
      </c>
      <c r="F647" s="10" t="s">
        <v>24</v>
      </c>
      <c r="G647" s="11">
        <v>23.0</v>
      </c>
      <c r="H647" s="10" t="s">
        <v>17</v>
      </c>
      <c r="I647" s="10" t="s">
        <v>18</v>
      </c>
      <c r="J647" s="10" t="s">
        <v>23</v>
      </c>
      <c r="K647" s="12">
        <v>113000.0</v>
      </c>
      <c r="L647" s="1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8" t="s">
        <v>32</v>
      </c>
      <c r="B648" s="9">
        <v>1993.0</v>
      </c>
      <c r="C648" s="10" t="s">
        <v>14</v>
      </c>
      <c r="D648" s="11"/>
      <c r="E648" s="10" t="s">
        <v>15</v>
      </c>
      <c r="F648" s="10" t="s">
        <v>25</v>
      </c>
      <c r="G648" s="11">
        <v>25.0</v>
      </c>
      <c r="H648" s="10" t="s">
        <v>17</v>
      </c>
      <c r="I648" s="10" t="s">
        <v>34</v>
      </c>
      <c r="J648" s="10" t="s">
        <v>23</v>
      </c>
      <c r="K648" s="12">
        <v>1112000.0</v>
      </c>
      <c r="L648" s="1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hidden="1" customHeight="1">
      <c r="A649" s="8" t="s">
        <v>32</v>
      </c>
      <c r="B649" s="9">
        <v>1993.0</v>
      </c>
      <c r="C649" s="10" t="s">
        <v>14</v>
      </c>
      <c r="D649" s="11"/>
      <c r="E649" s="10" t="s">
        <v>15</v>
      </c>
      <c r="F649" s="10" t="s">
        <v>25</v>
      </c>
      <c r="G649" s="11">
        <v>25.0</v>
      </c>
      <c r="H649" s="10" t="s">
        <v>17</v>
      </c>
      <c r="I649" s="10" t="s">
        <v>18</v>
      </c>
      <c r="J649" s="10" t="s">
        <v>23</v>
      </c>
      <c r="K649" s="12">
        <v>33000.0</v>
      </c>
      <c r="L649" s="1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8" t="s">
        <v>32</v>
      </c>
      <c r="B650" s="9">
        <v>1993.0</v>
      </c>
      <c r="C650" s="10" t="s">
        <v>14</v>
      </c>
      <c r="D650" s="11"/>
      <c r="E650" s="10" t="s">
        <v>15</v>
      </c>
      <c r="F650" s="10" t="s">
        <v>26</v>
      </c>
      <c r="G650" s="11">
        <v>33.0</v>
      </c>
      <c r="H650" s="10" t="s">
        <v>17</v>
      </c>
      <c r="I650" s="10" t="s">
        <v>34</v>
      </c>
      <c r="J650" s="10" t="s">
        <v>23</v>
      </c>
      <c r="K650" s="12">
        <v>2343000.0</v>
      </c>
      <c r="L650" s="1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hidden="1" customHeight="1">
      <c r="A651" s="8" t="s">
        <v>32</v>
      </c>
      <c r="B651" s="9">
        <v>1993.0</v>
      </c>
      <c r="C651" s="10" t="s">
        <v>14</v>
      </c>
      <c r="D651" s="11"/>
      <c r="E651" s="10" t="s">
        <v>15</v>
      </c>
      <c r="F651" s="10" t="s">
        <v>26</v>
      </c>
      <c r="G651" s="11">
        <v>33.0</v>
      </c>
      <c r="H651" s="10" t="s">
        <v>17</v>
      </c>
      <c r="I651" s="10" t="s">
        <v>18</v>
      </c>
      <c r="J651" s="10" t="s">
        <v>23</v>
      </c>
      <c r="K651" s="12">
        <v>66000.0</v>
      </c>
      <c r="L651" s="1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8" t="s">
        <v>32</v>
      </c>
      <c r="B652" s="9">
        <v>1993.0</v>
      </c>
      <c r="C652" s="10" t="s">
        <v>14</v>
      </c>
      <c r="D652" s="11"/>
      <c r="E652" s="10" t="s">
        <v>15</v>
      </c>
      <c r="F652" s="10" t="s">
        <v>28</v>
      </c>
      <c r="G652" s="11">
        <v>36.0</v>
      </c>
      <c r="H652" s="10" t="s">
        <v>17</v>
      </c>
      <c r="I652" s="10" t="s">
        <v>34</v>
      </c>
      <c r="J652" s="10" t="s">
        <v>23</v>
      </c>
      <c r="K652" s="12">
        <v>3366000.0</v>
      </c>
      <c r="L652" s="1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hidden="1" customHeight="1">
      <c r="A653" s="8" t="s">
        <v>32</v>
      </c>
      <c r="B653" s="9">
        <v>1993.0</v>
      </c>
      <c r="C653" s="10" t="s">
        <v>14</v>
      </c>
      <c r="D653" s="11"/>
      <c r="E653" s="10" t="s">
        <v>15</v>
      </c>
      <c r="F653" s="10" t="s">
        <v>28</v>
      </c>
      <c r="G653" s="11">
        <v>36.0</v>
      </c>
      <c r="H653" s="10" t="s">
        <v>17</v>
      </c>
      <c r="I653" s="10" t="s">
        <v>18</v>
      </c>
      <c r="J653" s="10" t="s">
        <v>23</v>
      </c>
      <c r="K653" s="12">
        <v>180000.0</v>
      </c>
      <c r="L653" s="1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8" t="s">
        <v>32</v>
      </c>
      <c r="B654" s="9">
        <v>1993.0</v>
      </c>
      <c r="C654" s="10" t="s">
        <v>14</v>
      </c>
      <c r="D654" s="11"/>
      <c r="E654" s="10" t="s">
        <v>15</v>
      </c>
      <c r="F654" s="10" t="s">
        <v>29</v>
      </c>
      <c r="G654" s="11">
        <v>42.0</v>
      </c>
      <c r="H654" s="10" t="s">
        <v>17</v>
      </c>
      <c r="I654" s="10" t="s">
        <v>34</v>
      </c>
      <c r="J654" s="10" t="s">
        <v>23</v>
      </c>
      <c r="K654" s="12">
        <v>964000.0</v>
      </c>
      <c r="L654" s="1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hidden="1" customHeight="1">
      <c r="A655" s="8" t="s">
        <v>32</v>
      </c>
      <c r="B655" s="9">
        <v>1993.0</v>
      </c>
      <c r="C655" s="10" t="s">
        <v>14</v>
      </c>
      <c r="D655" s="11"/>
      <c r="E655" s="10" t="s">
        <v>15</v>
      </c>
      <c r="F655" s="10" t="s">
        <v>29</v>
      </c>
      <c r="G655" s="11">
        <v>42.0</v>
      </c>
      <c r="H655" s="10" t="s">
        <v>17</v>
      </c>
      <c r="I655" s="10" t="s">
        <v>18</v>
      </c>
      <c r="J655" s="10" t="s">
        <v>23</v>
      </c>
      <c r="K655" s="12">
        <v>40000.0</v>
      </c>
      <c r="L655" s="1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8" t="s">
        <v>32</v>
      </c>
      <c r="B656" s="9">
        <v>1993.0</v>
      </c>
      <c r="C656" s="10" t="s">
        <v>14</v>
      </c>
      <c r="D656" s="11"/>
      <c r="E656" s="10" t="s">
        <v>15</v>
      </c>
      <c r="F656" s="10" t="s">
        <v>31</v>
      </c>
      <c r="G656" s="11">
        <v>50.0</v>
      </c>
      <c r="H656" s="10" t="s">
        <v>17</v>
      </c>
      <c r="I656" s="10" t="s">
        <v>34</v>
      </c>
      <c r="J656" s="10" t="s">
        <v>23</v>
      </c>
      <c r="K656" s="12">
        <v>7440000.0</v>
      </c>
      <c r="L656" s="1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hidden="1" customHeight="1">
      <c r="A657" s="8" t="s">
        <v>32</v>
      </c>
      <c r="B657" s="9">
        <v>1993.0</v>
      </c>
      <c r="C657" s="10" t="s">
        <v>14</v>
      </c>
      <c r="D657" s="11"/>
      <c r="E657" s="10" t="s">
        <v>15</v>
      </c>
      <c r="F657" s="10" t="s">
        <v>31</v>
      </c>
      <c r="G657" s="11">
        <v>50.0</v>
      </c>
      <c r="H657" s="10" t="s">
        <v>17</v>
      </c>
      <c r="I657" s="10" t="s">
        <v>18</v>
      </c>
      <c r="J657" s="10" t="s">
        <v>23</v>
      </c>
      <c r="K657" s="12">
        <v>310000.0</v>
      </c>
      <c r="L657" s="1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8" t="s">
        <v>32</v>
      </c>
      <c r="B658" s="9">
        <v>1992.0</v>
      </c>
      <c r="C658" s="10" t="s">
        <v>14</v>
      </c>
      <c r="D658" s="11"/>
      <c r="E658" s="10" t="s">
        <v>15</v>
      </c>
      <c r="F658" s="10" t="s">
        <v>16</v>
      </c>
      <c r="G658" s="11">
        <v>9.0</v>
      </c>
      <c r="H658" s="10" t="s">
        <v>17</v>
      </c>
      <c r="I658" s="10" t="s">
        <v>34</v>
      </c>
      <c r="J658" s="10" t="s">
        <v>23</v>
      </c>
      <c r="K658" s="12">
        <v>504000.0</v>
      </c>
      <c r="L658" s="1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hidden="1" customHeight="1">
      <c r="A659" s="8" t="s">
        <v>32</v>
      </c>
      <c r="B659" s="9">
        <v>1992.0</v>
      </c>
      <c r="C659" s="10" t="s">
        <v>14</v>
      </c>
      <c r="D659" s="11"/>
      <c r="E659" s="10" t="s">
        <v>15</v>
      </c>
      <c r="F659" s="10" t="s">
        <v>16</v>
      </c>
      <c r="G659" s="11">
        <v>9.0</v>
      </c>
      <c r="H659" s="10" t="s">
        <v>17</v>
      </c>
      <c r="I659" s="10" t="s">
        <v>18</v>
      </c>
      <c r="J659" s="10" t="s">
        <v>23</v>
      </c>
      <c r="K659" s="12">
        <v>12000.0</v>
      </c>
      <c r="L659" s="1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8" t="s">
        <v>32</v>
      </c>
      <c r="B660" s="9">
        <v>1992.0</v>
      </c>
      <c r="C660" s="10" t="s">
        <v>14</v>
      </c>
      <c r="D660" s="11"/>
      <c r="E660" s="10" t="s">
        <v>15</v>
      </c>
      <c r="F660" s="10" t="s">
        <v>24</v>
      </c>
      <c r="G660" s="11">
        <v>23.0</v>
      </c>
      <c r="H660" s="10" t="s">
        <v>17</v>
      </c>
      <c r="I660" s="10" t="s">
        <v>34</v>
      </c>
      <c r="J660" s="10" t="s">
        <v>23</v>
      </c>
      <c r="K660" s="12">
        <v>2433000.0</v>
      </c>
      <c r="L660" s="1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hidden="1" customHeight="1">
      <c r="A661" s="8" t="s">
        <v>32</v>
      </c>
      <c r="B661" s="9">
        <v>1992.0</v>
      </c>
      <c r="C661" s="10" t="s">
        <v>14</v>
      </c>
      <c r="D661" s="11"/>
      <c r="E661" s="10" t="s">
        <v>15</v>
      </c>
      <c r="F661" s="10" t="s">
        <v>24</v>
      </c>
      <c r="G661" s="11">
        <v>23.0</v>
      </c>
      <c r="H661" s="10" t="s">
        <v>17</v>
      </c>
      <c r="I661" s="10" t="s">
        <v>18</v>
      </c>
      <c r="J661" s="10" t="s">
        <v>23</v>
      </c>
      <c r="K661" s="12">
        <v>153000.0</v>
      </c>
      <c r="L661" s="1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8" t="s">
        <v>32</v>
      </c>
      <c r="B662" s="9">
        <v>1992.0</v>
      </c>
      <c r="C662" s="10" t="s">
        <v>14</v>
      </c>
      <c r="D662" s="11"/>
      <c r="E662" s="10" t="s">
        <v>15</v>
      </c>
      <c r="F662" s="10" t="s">
        <v>25</v>
      </c>
      <c r="G662" s="11">
        <v>25.0</v>
      </c>
      <c r="H662" s="10" t="s">
        <v>17</v>
      </c>
      <c r="I662" s="10" t="s">
        <v>34</v>
      </c>
      <c r="J662" s="10" t="s">
        <v>23</v>
      </c>
      <c r="K662" s="12">
        <v>1740000.0</v>
      </c>
      <c r="L662" s="1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hidden="1" customHeight="1">
      <c r="A663" s="8" t="s">
        <v>32</v>
      </c>
      <c r="B663" s="9">
        <v>1992.0</v>
      </c>
      <c r="C663" s="10" t="s">
        <v>14</v>
      </c>
      <c r="D663" s="11"/>
      <c r="E663" s="10" t="s">
        <v>15</v>
      </c>
      <c r="F663" s="10" t="s">
        <v>25</v>
      </c>
      <c r="G663" s="11">
        <v>25.0</v>
      </c>
      <c r="H663" s="10" t="s">
        <v>17</v>
      </c>
      <c r="I663" s="10" t="s">
        <v>18</v>
      </c>
      <c r="J663" s="10" t="s">
        <v>23</v>
      </c>
      <c r="K663" s="12">
        <v>50000.0</v>
      </c>
      <c r="L663" s="1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8" t="s">
        <v>32</v>
      </c>
      <c r="B664" s="9">
        <v>1992.0</v>
      </c>
      <c r="C664" s="10" t="s">
        <v>14</v>
      </c>
      <c r="D664" s="11"/>
      <c r="E664" s="10" t="s">
        <v>15</v>
      </c>
      <c r="F664" s="10" t="s">
        <v>26</v>
      </c>
      <c r="G664" s="11">
        <v>33.0</v>
      </c>
      <c r="H664" s="10" t="s">
        <v>17</v>
      </c>
      <c r="I664" s="10" t="s">
        <v>34</v>
      </c>
      <c r="J664" s="10" t="s">
        <v>23</v>
      </c>
      <c r="K664" s="12">
        <v>3093000.0</v>
      </c>
      <c r="L664" s="1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hidden="1" customHeight="1">
      <c r="A665" s="8" t="s">
        <v>32</v>
      </c>
      <c r="B665" s="9">
        <v>1992.0</v>
      </c>
      <c r="C665" s="10" t="s">
        <v>14</v>
      </c>
      <c r="D665" s="11"/>
      <c r="E665" s="10" t="s">
        <v>15</v>
      </c>
      <c r="F665" s="10" t="s">
        <v>26</v>
      </c>
      <c r="G665" s="11">
        <v>33.0</v>
      </c>
      <c r="H665" s="10" t="s">
        <v>17</v>
      </c>
      <c r="I665" s="10" t="s">
        <v>18</v>
      </c>
      <c r="J665" s="10" t="s">
        <v>23</v>
      </c>
      <c r="K665" s="12">
        <v>94000.0</v>
      </c>
      <c r="L665" s="1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8" t="s">
        <v>32</v>
      </c>
      <c r="B666" s="9">
        <v>1992.0</v>
      </c>
      <c r="C666" s="10" t="s">
        <v>14</v>
      </c>
      <c r="D666" s="11"/>
      <c r="E666" s="10" t="s">
        <v>15</v>
      </c>
      <c r="F666" s="10" t="s">
        <v>28</v>
      </c>
      <c r="G666" s="11">
        <v>36.0</v>
      </c>
      <c r="H666" s="10" t="s">
        <v>17</v>
      </c>
      <c r="I666" s="10" t="s">
        <v>34</v>
      </c>
      <c r="J666" s="10" t="s">
        <v>23</v>
      </c>
      <c r="K666" s="12">
        <v>9360000.0</v>
      </c>
      <c r="L666" s="1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hidden="1" customHeight="1">
      <c r="A667" s="8" t="s">
        <v>32</v>
      </c>
      <c r="B667" s="9">
        <v>1992.0</v>
      </c>
      <c r="C667" s="10" t="s">
        <v>14</v>
      </c>
      <c r="D667" s="11"/>
      <c r="E667" s="10" t="s">
        <v>15</v>
      </c>
      <c r="F667" s="10" t="s">
        <v>28</v>
      </c>
      <c r="G667" s="11">
        <v>36.0</v>
      </c>
      <c r="H667" s="10" t="s">
        <v>17</v>
      </c>
      <c r="I667" s="10" t="s">
        <v>18</v>
      </c>
      <c r="J667" s="10" t="s">
        <v>23</v>
      </c>
      <c r="K667" s="12">
        <v>400000.0</v>
      </c>
      <c r="L667" s="1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8" t="s">
        <v>32</v>
      </c>
      <c r="B668" s="9">
        <v>1992.0</v>
      </c>
      <c r="C668" s="10" t="s">
        <v>14</v>
      </c>
      <c r="D668" s="11"/>
      <c r="E668" s="10" t="s">
        <v>15</v>
      </c>
      <c r="F668" s="10" t="s">
        <v>29</v>
      </c>
      <c r="G668" s="11">
        <v>42.0</v>
      </c>
      <c r="H668" s="10" t="s">
        <v>17</v>
      </c>
      <c r="I668" s="10" t="s">
        <v>34</v>
      </c>
      <c r="J668" s="10" t="s">
        <v>23</v>
      </c>
      <c r="K668" s="12">
        <v>2337000.0</v>
      </c>
      <c r="L668" s="1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hidden="1" customHeight="1">
      <c r="A669" s="8" t="s">
        <v>32</v>
      </c>
      <c r="B669" s="9">
        <v>1992.0</v>
      </c>
      <c r="C669" s="10" t="s">
        <v>14</v>
      </c>
      <c r="D669" s="11"/>
      <c r="E669" s="10" t="s">
        <v>15</v>
      </c>
      <c r="F669" s="10" t="s">
        <v>29</v>
      </c>
      <c r="G669" s="11">
        <v>42.0</v>
      </c>
      <c r="H669" s="10" t="s">
        <v>17</v>
      </c>
      <c r="I669" s="10" t="s">
        <v>18</v>
      </c>
      <c r="J669" s="10" t="s">
        <v>23</v>
      </c>
      <c r="K669" s="12">
        <v>95000.0</v>
      </c>
      <c r="L669" s="1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8" t="s">
        <v>32</v>
      </c>
      <c r="B670" s="9">
        <v>1992.0</v>
      </c>
      <c r="C670" s="10" t="s">
        <v>14</v>
      </c>
      <c r="D670" s="11"/>
      <c r="E670" s="10" t="s">
        <v>15</v>
      </c>
      <c r="F670" s="10" t="s">
        <v>31</v>
      </c>
      <c r="G670" s="11">
        <v>50.0</v>
      </c>
      <c r="H670" s="10" t="s">
        <v>17</v>
      </c>
      <c r="I670" s="10" t="s">
        <v>34</v>
      </c>
      <c r="J670" s="10" t="s">
        <v>23</v>
      </c>
      <c r="K670" s="12">
        <v>1.2711E7</v>
      </c>
      <c r="L670" s="1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hidden="1" customHeight="1">
      <c r="A671" s="8" t="s">
        <v>32</v>
      </c>
      <c r="B671" s="9">
        <v>1992.0</v>
      </c>
      <c r="C671" s="10" t="s">
        <v>14</v>
      </c>
      <c r="D671" s="11"/>
      <c r="E671" s="10" t="s">
        <v>15</v>
      </c>
      <c r="F671" s="10" t="s">
        <v>31</v>
      </c>
      <c r="G671" s="11">
        <v>50.0</v>
      </c>
      <c r="H671" s="10" t="s">
        <v>17</v>
      </c>
      <c r="I671" s="10" t="s">
        <v>18</v>
      </c>
      <c r="J671" s="10" t="s">
        <v>23</v>
      </c>
      <c r="K671" s="12">
        <v>570000.0</v>
      </c>
      <c r="L671" s="1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L$671">
    <filterColumn colId="0">
      <filters>
        <filter val="SURVEY"/>
      </filters>
    </filterColumn>
    <filterColumn colId="2">
      <filters>
        <filter val="YEAR"/>
      </filters>
    </filterColumn>
    <filterColumn colId="8">
      <filters>
        <filter val="MAPLE SYRUP - PRODUCTION, MEASURED IN $"/>
      </filters>
    </filterColumn>
  </autoFilter>
  <mergeCells count="1">
    <mergeCell ref="A1:L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5.71"/>
    <col customWidth="1" min="7" max="7" width="10.71"/>
    <col customWidth="1" min="9" max="9" width="44.14"/>
    <col customWidth="1" min="10" max="10" width="7.29"/>
    <col customWidth="1" min="11" max="11" width="12.0"/>
    <col customWidth="1" min="12" max="26" width="10.71"/>
  </cols>
  <sheetData>
    <row r="1" ht="12.7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3" t="s">
        <v>12</v>
      </c>
    </row>
    <row r="2" ht="12.75" customHeight="1">
      <c r="A2" s="8" t="s">
        <v>32</v>
      </c>
      <c r="B2" s="9">
        <v>2019.0</v>
      </c>
      <c r="C2" s="10" t="s">
        <v>14</v>
      </c>
      <c r="D2" s="11"/>
      <c r="E2" s="10" t="s">
        <v>15</v>
      </c>
      <c r="F2" s="10" t="s">
        <v>24</v>
      </c>
      <c r="G2" s="11">
        <v>23.0</v>
      </c>
      <c r="H2" s="10" t="s">
        <v>17</v>
      </c>
      <c r="I2" s="10" t="s">
        <v>34</v>
      </c>
      <c r="J2" s="10" t="s">
        <v>23</v>
      </c>
      <c r="K2" s="12">
        <v>1.4664E7</v>
      </c>
      <c r="L2" s="14"/>
      <c r="M2" s="15">
        <f t="array" ref="M2">SUM(SUMIFS(K:K,B:B,N2,F:F,{"MAINE","NEW YORK","NEW HAMPSHIRE","PENNSYLVANIA","VERMONT"}))</f>
        <v>2433000</v>
      </c>
      <c r="N2" s="15">
        <v>1992.0</v>
      </c>
    </row>
    <row r="3" ht="12.75" customHeight="1">
      <c r="A3" s="8" t="s">
        <v>32</v>
      </c>
      <c r="B3" s="9">
        <v>2019.0</v>
      </c>
      <c r="C3" s="10" t="s">
        <v>14</v>
      </c>
      <c r="D3" s="11"/>
      <c r="E3" s="10" t="s">
        <v>15</v>
      </c>
      <c r="F3" s="10" t="s">
        <v>26</v>
      </c>
      <c r="G3" s="11">
        <v>33.0</v>
      </c>
      <c r="H3" s="10" t="s">
        <v>17</v>
      </c>
      <c r="I3" s="10" t="s">
        <v>34</v>
      </c>
      <c r="J3" s="10" t="s">
        <v>23</v>
      </c>
      <c r="K3" s="12">
        <v>6704000.0</v>
      </c>
      <c r="L3" s="14"/>
      <c r="M3" s="15">
        <f t="array" ref="M3">SUM(SUMIFS(K:K,B:B,N3,F:F,{"MAINE","NEW YORK","NEW HAMPSHIRE","PENNSYLVANIA","VERMONT"}))</f>
        <v>1616000</v>
      </c>
      <c r="N3" s="15">
        <v>1993.0</v>
      </c>
    </row>
    <row r="4" ht="12.75" customHeight="1">
      <c r="A4" s="8" t="s">
        <v>32</v>
      </c>
      <c r="B4" s="9">
        <v>2019.0</v>
      </c>
      <c r="C4" s="10" t="s">
        <v>14</v>
      </c>
      <c r="D4" s="11"/>
      <c r="E4" s="10" t="s">
        <v>15</v>
      </c>
      <c r="F4" s="10" t="s">
        <v>28</v>
      </c>
      <c r="G4" s="11">
        <v>36.0</v>
      </c>
      <c r="H4" s="10" t="s">
        <v>17</v>
      </c>
      <c r="I4" s="10" t="s">
        <v>34</v>
      </c>
      <c r="J4" s="10" t="s">
        <v>23</v>
      </c>
      <c r="K4" s="12">
        <v>2.6404E7</v>
      </c>
      <c r="L4" s="14"/>
      <c r="M4" s="15">
        <f t="array" ref="M4">SUM(SUMIFS(K:K,B:B,N4,F:F,{"MAINE","NEW YORK","NEW HAMPSHIRE","PENNSYLVANIA","VERMONT"}))</f>
        <v>2145000</v>
      </c>
      <c r="N4" s="15">
        <v>1994.0</v>
      </c>
    </row>
    <row r="5" ht="12.75" customHeight="1">
      <c r="A5" s="8" t="s">
        <v>32</v>
      </c>
      <c r="B5" s="9">
        <v>2019.0</v>
      </c>
      <c r="C5" s="10" t="s">
        <v>14</v>
      </c>
      <c r="D5" s="11"/>
      <c r="E5" s="10" t="s">
        <v>15</v>
      </c>
      <c r="F5" s="10" t="s">
        <v>29</v>
      </c>
      <c r="G5" s="11">
        <v>42.0</v>
      </c>
      <c r="H5" s="10" t="s">
        <v>17</v>
      </c>
      <c r="I5" s="10" t="s">
        <v>34</v>
      </c>
      <c r="J5" s="10" t="s">
        <v>23</v>
      </c>
      <c r="K5" s="12">
        <v>5495000.0</v>
      </c>
      <c r="L5" s="14"/>
      <c r="M5" s="15">
        <f t="array" ref="M5">SUM(SUMIFS(K:K,B:B,N5,F:F,{"MAINE","NEW YORK","NEW HAMPSHIRE","PENNSYLVANIA","VERMONT"}))</f>
        <v>2965000</v>
      </c>
      <c r="N5" s="15">
        <v>1995.0</v>
      </c>
    </row>
    <row r="6" ht="12.75" customHeight="1">
      <c r="A6" s="8" t="s">
        <v>32</v>
      </c>
      <c r="B6" s="9">
        <v>2019.0</v>
      </c>
      <c r="C6" s="10" t="s">
        <v>14</v>
      </c>
      <c r="D6" s="11"/>
      <c r="E6" s="10" t="s">
        <v>15</v>
      </c>
      <c r="F6" s="10" t="s">
        <v>31</v>
      </c>
      <c r="G6" s="11">
        <v>50.0</v>
      </c>
      <c r="H6" s="10" t="s">
        <v>17</v>
      </c>
      <c r="I6" s="10" t="s">
        <v>34</v>
      </c>
      <c r="J6" s="10" t="s">
        <v>23</v>
      </c>
      <c r="K6" s="12">
        <v>5.796E7</v>
      </c>
      <c r="L6" s="14"/>
      <c r="M6" s="15">
        <f t="array" ref="M6">SUM(SUMIFS(K:K,B:B,N6,F:F,{"MAINE","NEW YORK","NEW HAMPSHIRE","PENNSYLVANIA","VERMONT"}))</f>
        <v>3657000</v>
      </c>
      <c r="N6" s="15">
        <v>1996.0</v>
      </c>
    </row>
    <row r="7" ht="12.75" customHeight="1">
      <c r="A7" s="8" t="s">
        <v>32</v>
      </c>
      <c r="B7" s="9">
        <v>2018.0</v>
      </c>
      <c r="C7" s="10" t="s">
        <v>14</v>
      </c>
      <c r="D7" s="11"/>
      <c r="E7" s="10" t="s">
        <v>15</v>
      </c>
      <c r="F7" s="10" t="s">
        <v>16</v>
      </c>
      <c r="G7" s="11">
        <v>9.0</v>
      </c>
      <c r="H7" s="10" t="s">
        <v>17</v>
      </c>
      <c r="I7" s="10" t="s">
        <v>34</v>
      </c>
      <c r="J7" s="10" t="s">
        <v>23</v>
      </c>
      <c r="K7" s="12">
        <v>1368000.0</v>
      </c>
      <c r="L7" s="14"/>
      <c r="M7" s="15">
        <f t="array" ref="M7">SUM(SUMIFS(K:K,B:B,N7,F:F,{"MAINE","NEW YORK","NEW HAMPSHIRE","PENNSYLVANIA","VERMONT"}))</f>
        <v>3663000</v>
      </c>
      <c r="N7" s="15">
        <v>1997.0</v>
      </c>
    </row>
    <row r="8" ht="12.75" customHeight="1">
      <c r="A8" s="8" t="s">
        <v>32</v>
      </c>
      <c r="B8" s="9">
        <v>2018.0</v>
      </c>
      <c r="C8" s="10" t="s">
        <v>14</v>
      </c>
      <c r="D8" s="11"/>
      <c r="E8" s="10" t="s">
        <v>15</v>
      </c>
      <c r="F8" s="10" t="s">
        <v>24</v>
      </c>
      <c r="G8" s="11">
        <v>23.0</v>
      </c>
      <c r="H8" s="10" t="s">
        <v>17</v>
      </c>
      <c r="I8" s="10" t="s">
        <v>34</v>
      </c>
      <c r="J8" s="10" t="s">
        <v>23</v>
      </c>
      <c r="K8" s="12">
        <v>2.1668E7</v>
      </c>
      <c r="L8" s="14"/>
      <c r="M8" s="15">
        <f t="array" ref="M8">SUM(SUMIFS(K:K,B:B,N8,F:F,{"MAINE","NEW YORK","NEW HAMPSHIRE","PENNSYLVANIA","VERMONT"}))</f>
        <v>3090000</v>
      </c>
      <c r="N8" s="15">
        <v>1998.0</v>
      </c>
    </row>
    <row r="9" ht="12.75" customHeight="1">
      <c r="A9" s="8" t="s">
        <v>32</v>
      </c>
      <c r="B9" s="9">
        <v>2018.0</v>
      </c>
      <c r="C9" s="10" t="s">
        <v>14</v>
      </c>
      <c r="D9" s="11"/>
      <c r="E9" s="10" t="s">
        <v>15</v>
      </c>
      <c r="F9" s="10" t="s">
        <v>25</v>
      </c>
      <c r="G9" s="11">
        <v>25.0</v>
      </c>
      <c r="H9" s="10" t="s">
        <v>17</v>
      </c>
      <c r="I9" s="10" t="s">
        <v>34</v>
      </c>
      <c r="J9" s="10" t="s">
        <v>23</v>
      </c>
      <c r="K9" s="12">
        <v>3816000.0</v>
      </c>
      <c r="L9" s="14"/>
      <c r="M9" s="15">
        <f t="array" ref="M9">SUM(SUMIFS(K:K,B:B,N9,F:F,{"MAINE","NEW YORK","NEW HAMPSHIRE","PENNSYLVANIA","VERMONT"}))</f>
        <v>3686000</v>
      </c>
      <c r="N9" s="15">
        <v>1999.0</v>
      </c>
    </row>
    <row r="10" ht="12.75" customHeight="1">
      <c r="A10" s="8" t="s">
        <v>32</v>
      </c>
      <c r="B10" s="9">
        <v>2018.0</v>
      </c>
      <c r="C10" s="10" t="s">
        <v>14</v>
      </c>
      <c r="D10" s="11"/>
      <c r="E10" s="10" t="s">
        <v>15</v>
      </c>
      <c r="F10" s="10" t="s">
        <v>26</v>
      </c>
      <c r="G10" s="11">
        <v>33.0</v>
      </c>
      <c r="H10" s="10" t="s">
        <v>17</v>
      </c>
      <c r="I10" s="10" t="s">
        <v>34</v>
      </c>
      <c r="J10" s="10" t="s">
        <v>23</v>
      </c>
      <c r="K10" s="12">
        <v>9144000.0</v>
      </c>
      <c r="L10" s="14"/>
      <c r="M10" s="15">
        <f t="array" ref="M10">SUM(SUMIFS(K:K,B:B,N10,F:F,{"MAINE","NEW YORK","NEW HAMPSHIRE","PENNSYLVANIA","VERMONT"}))</f>
        <v>3834000</v>
      </c>
      <c r="N10" s="15">
        <v>2000.0</v>
      </c>
    </row>
    <row r="11" ht="12.75" customHeight="1">
      <c r="A11" s="8" t="s">
        <v>32</v>
      </c>
      <c r="B11" s="9">
        <v>2018.0</v>
      </c>
      <c r="C11" s="10" t="s">
        <v>14</v>
      </c>
      <c r="D11" s="11"/>
      <c r="E11" s="10" t="s">
        <v>15</v>
      </c>
      <c r="F11" s="10" t="s">
        <v>28</v>
      </c>
      <c r="G11" s="11">
        <v>36.0</v>
      </c>
      <c r="H11" s="10" t="s">
        <v>17</v>
      </c>
      <c r="I11" s="10" t="s">
        <v>34</v>
      </c>
      <c r="J11" s="10" t="s">
        <v>23</v>
      </c>
      <c r="K11" s="12">
        <v>2.6114E7</v>
      </c>
      <c r="L11" s="14"/>
      <c r="M11" s="15">
        <f t="array" ref="M11">SUM(SUMIFS(K:K,B:B,N11,F:F,{"MAINE","NEW YORK","NEW HAMPSHIRE","PENNSYLVANIA","VERMONT"}))</f>
        <v>4338000</v>
      </c>
      <c r="N11" s="15">
        <v>2001.0</v>
      </c>
    </row>
    <row r="12" ht="12.75" customHeight="1">
      <c r="A12" s="8" t="s">
        <v>32</v>
      </c>
      <c r="B12" s="9">
        <v>2018.0</v>
      </c>
      <c r="C12" s="10" t="s">
        <v>14</v>
      </c>
      <c r="D12" s="11"/>
      <c r="E12" s="10" t="s">
        <v>15</v>
      </c>
      <c r="F12" s="10" t="s">
        <v>29</v>
      </c>
      <c r="G12" s="11">
        <v>42.0</v>
      </c>
      <c r="H12" s="10" t="s">
        <v>17</v>
      </c>
      <c r="I12" s="10" t="s">
        <v>34</v>
      </c>
      <c r="J12" s="10" t="s">
        <v>23</v>
      </c>
      <c r="K12" s="12">
        <v>5538000.0</v>
      </c>
      <c r="L12" s="14"/>
      <c r="M12" s="15">
        <f t="array" ref="M12">SUM(SUMIFS(K:K,B:B,N12,F:F,{"MAINE","NEW YORK","NEW HAMPSHIRE","PENNSYLVANIA","VERMONT"}))</f>
        <v>5335000</v>
      </c>
      <c r="N12" s="15">
        <v>2002.0</v>
      </c>
    </row>
    <row r="13" ht="12.75" customHeight="1">
      <c r="A13" s="8" t="s">
        <v>32</v>
      </c>
      <c r="B13" s="9">
        <v>2018.0</v>
      </c>
      <c r="C13" s="10" t="s">
        <v>14</v>
      </c>
      <c r="D13" s="11"/>
      <c r="E13" s="10" t="s">
        <v>15</v>
      </c>
      <c r="F13" s="10" t="s">
        <v>31</v>
      </c>
      <c r="G13" s="11">
        <v>50.0</v>
      </c>
      <c r="H13" s="10" t="s">
        <v>17</v>
      </c>
      <c r="I13" s="10" t="s">
        <v>34</v>
      </c>
      <c r="J13" s="10" t="s">
        <v>23</v>
      </c>
      <c r="K13" s="12">
        <v>5.432E7</v>
      </c>
      <c r="L13" s="14"/>
      <c r="M13" s="15">
        <f t="array" ref="M13">SUM(SUMIFS(K:K,B:B,N13,F:F,{"MAINE","NEW YORK","NEW HAMPSHIRE","PENNSYLVANIA","VERMONT"}))</f>
        <v>6413000</v>
      </c>
      <c r="N13" s="15">
        <v>2003.0</v>
      </c>
    </row>
    <row r="14" ht="12.75" customHeight="1">
      <c r="A14" s="8" t="s">
        <v>32</v>
      </c>
      <c r="B14" s="9">
        <v>2017.0</v>
      </c>
      <c r="C14" s="10" t="s">
        <v>14</v>
      </c>
      <c r="D14" s="11"/>
      <c r="E14" s="10" t="s">
        <v>15</v>
      </c>
      <c r="F14" s="10" t="s">
        <v>16</v>
      </c>
      <c r="G14" s="11">
        <v>9.0</v>
      </c>
      <c r="H14" s="10" t="s">
        <v>17</v>
      </c>
      <c r="I14" s="10" t="s">
        <v>34</v>
      </c>
      <c r="J14" s="10" t="s">
        <v>23</v>
      </c>
      <c r="K14" s="12">
        <v>1120000.0</v>
      </c>
      <c r="L14" s="14"/>
      <c r="M14" s="15">
        <f t="array" ref="M14">SUM(SUMIFS(K:K,B:B,N14,F:F,{"MAINE","NEW YORK","NEW HAMPSHIRE","PENNSYLVANIA","VERMONT"}))</f>
        <v>5626000</v>
      </c>
      <c r="N14" s="15">
        <v>2004.0</v>
      </c>
    </row>
    <row r="15" ht="12.75" customHeight="1">
      <c r="A15" s="8" t="s">
        <v>32</v>
      </c>
      <c r="B15" s="9">
        <v>2017.0</v>
      </c>
      <c r="C15" s="10" t="s">
        <v>14</v>
      </c>
      <c r="D15" s="11"/>
      <c r="E15" s="10" t="s">
        <v>15</v>
      </c>
      <c r="F15" s="10" t="s">
        <v>24</v>
      </c>
      <c r="G15" s="11">
        <v>23.0</v>
      </c>
      <c r="H15" s="10" t="s">
        <v>17</v>
      </c>
      <c r="I15" s="10" t="s">
        <v>34</v>
      </c>
      <c r="J15" s="10" t="s">
        <v>23</v>
      </c>
      <c r="K15" s="12">
        <v>2.4096E7</v>
      </c>
      <c r="L15" s="14"/>
      <c r="M15" s="15">
        <f t="array" ref="M15">SUM(SUMIFS(K:K,B:B,N15,F:F,{"MAINE","NEW YORK","NEW HAMPSHIRE","PENNSYLVANIA","VERMONT"}))</f>
        <v>5698000</v>
      </c>
      <c r="N15" s="15">
        <v>2005.0</v>
      </c>
    </row>
    <row r="16" ht="12.75" customHeight="1">
      <c r="A16" s="8" t="s">
        <v>32</v>
      </c>
      <c r="B16" s="9">
        <v>2017.0</v>
      </c>
      <c r="C16" s="10" t="s">
        <v>14</v>
      </c>
      <c r="D16" s="11"/>
      <c r="E16" s="10" t="s">
        <v>15</v>
      </c>
      <c r="F16" s="10" t="s">
        <v>25</v>
      </c>
      <c r="G16" s="11">
        <v>25.0</v>
      </c>
      <c r="H16" s="10" t="s">
        <v>17</v>
      </c>
      <c r="I16" s="10" t="s">
        <v>34</v>
      </c>
      <c r="J16" s="10" t="s">
        <v>23</v>
      </c>
      <c r="K16" s="12">
        <v>4217000.0</v>
      </c>
      <c r="L16" s="14"/>
      <c r="M16" s="15">
        <f t="array" ref="M16">SUM(SUMIFS(K:K,B:B,N16,F:F,{"MAINE","NEW YORK","NEW HAMPSHIRE","PENNSYLVANIA","VERMONT"}))</f>
        <v>8384000</v>
      </c>
      <c r="N16" s="15">
        <v>2006.0</v>
      </c>
    </row>
    <row r="17" ht="12.75" customHeight="1">
      <c r="A17" s="8" t="s">
        <v>32</v>
      </c>
      <c r="B17" s="9">
        <v>2017.0</v>
      </c>
      <c r="C17" s="10" t="s">
        <v>14</v>
      </c>
      <c r="D17" s="11"/>
      <c r="E17" s="10" t="s">
        <v>15</v>
      </c>
      <c r="F17" s="10" t="s">
        <v>26</v>
      </c>
      <c r="G17" s="11">
        <v>33.0</v>
      </c>
      <c r="H17" s="10" t="s">
        <v>17</v>
      </c>
      <c r="I17" s="10" t="s">
        <v>34</v>
      </c>
      <c r="J17" s="10" t="s">
        <v>23</v>
      </c>
      <c r="K17" s="12">
        <v>6960000.0</v>
      </c>
      <c r="L17" s="14"/>
      <c r="M17" s="15">
        <f t="array" ref="M17">SUM(SUMIFS(K:K,B:B,N17,F:F,{"MAINE","NEW YORK","NEW HAMPSHIRE","PENNSYLVANIA","VERMONT"}))</f>
        <v>7525000</v>
      </c>
      <c r="N17" s="15">
        <v>2007.0</v>
      </c>
    </row>
    <row r="18" ht="12.75" customHeight="1">
      <c r="A18" s="8" t="s">
        <v>32</v>
      </c>
      <c r="B18" s="9">
        <v>2017.0</v>
      </c>
      <c r="C18" s="10" t="s">
        <v>14</v>
      </c>
      <c r="D18" s="11"/>
      <c r="E18" s="10" t="s">
        <v>15</v>
      </c>
      <c r="F18" s="10" t="s">
        <v>28</v>
      </c>
      <c r="G18" s="11">
        <v>36.0</v>
      </c>
      <c r="H18" s="10" t="s">
        <v>17</v>
      </c>
      <c r="I18" s="10" t="s">
        <v>34</v>
      </c>
      <c r="J18" s="10" t="s">
        <v>23</v>
      </c>
      <c r="K18" s="12">
        <v>2.964E7</v>
      </c>
      <c r="L18" s="14"/>
      <c r="M18" s="15">
        <f t="array" ref="M18">SUM(SUMIFS(K:K,B:B,N18,F:F,{"MAINE","NEW YORK","NEW HAMPSHIRE","PENNSYLVANIA","VERMONT"}))</f>
        <v>8832000</v>
      </c>
      <c r="N18" s="15">
        <v>2008.0</v>
      </c>
    </row>
    <row r="19" ht="12.75" customHeight="1">
      <c r="A19" s="8" t="s">
        <v>32</v>
      </c>
      <c r="B19" s="9">
        <v>2017.0</v>
      </c>
      <c r="C19" s="10" t="s">
        <v>14</v>
      </c>
      <c r="D19" s="11"/>
      <c r="E19" s="10" t="s">
        <v>15</v>
      </c>
      <c r="F19" s="10" t="s">
        <v>29</v>
      </c>
      <c r="G19" s="11">
        <v>42.0</v>
      </c>
      <c r="H19" s="10" t="s">
        <v>17</v>
      </c>
      <c r="I19" s="10" t="s">
        <v>34</v>
      </c>
      <c r="J19" s="10" t="s">
        <v>23</v>
      </c>
      <c r="K19" s="12">
        <v>5660000.0</v>
      </c>
      <c r="L19" s="14"/>
      <c r="M19" s="15">
        <f t="array" ref="M19">SUM(SUMIFS(K:K,B:B,N19,F:F,{"MAINE","NEW YORK","NEW HAMPSHIRE","PENNSYLVANIA","VERMONT"}))</f>
        <v>12996000</v>
      </c>
      <c r="N19" s="15">
        <v>2009.0</v>
      </c>
    </row>
    <row r="20" ht="12.75" customHeight="1">
      <c r="A20" s="8" t="s">
        <v>32</v>
      </c>
      <c r="B20" s="9">
        <v>2017.0</v>
      </c>
      <c r="C20" s="10" t="s">
        <v>14</v>
      </c>
      <c r="D20" s="11"/>
      <c r="E20" s="10" t="s">
        <v>15</v>
      </c>
      <c r="F20" s="10" t="s">
        <v>31</v>
      </c>
      <c r="G20" s="11">
        <v>50.0</v>
      </c>
      <c r="H20" s="10" t="s">
        <v>17</v>
      </c>
      <c r="I20" s="10" t="s">
        <v>34</v>
      </c>
      <c r="J20" s="10" t="s">
        <v>23</v>
      </c>
      <c r="K20" s="12">
        <v>5.4E7</v>
      </c>
      <c r="L20" s="14"/>
      <c r="M20" s="15">
        <f t="array" ref="M20">SUM(SUMIFS(K:K,B:B,N20,F:F,{"MAINE","NEW YORK","NEW HAMPSHIRE","PENNSYLVANIA","VERMONT"}))</f>
        <v>11223000</v>
      </c>
      <c r="N20" s="15">
        <v>2010.0</v>
      </c>
    </row>
    <row r="21" ht="12.75" customHeight="1">
      <c r="A21" s="8" t="s">
        <v>32</v>
      </c>
      <c r="B21" s="9">
        <v>2016.0</v>
      </c>
      <c r="C21" s="10" t="s">
        <v>14</v>
      </c>
      <c r="D21" s="11"/>
      <c r="E21" s="10" t="s">
        <v>15</v>
      </c>
      <c r="F21" s="10" t="s">
        <v>16</v>
      </c>
      <c r="G21" s="11">
        <v>9.0</v>
      </c>
      <c r="H21" s="10" t="s">
        <v>17</v>
      </c>
      <c r="I21" s="10" t="s">
        <v>34</v>
      </c>
      <c r="J21" s="10" t="s">
        <v>23</v>
      </c>
      <c r="K21" s="12">
        <v>1112000.0</v>
      </c>
      <c r="L21" s="14"/>
      <c r="M21" s="15">
        <f t="array" ref="M21">SUM(SUMIFS(K:K,B:B,N21,F:F,{"MAINE","NEW YORK","NEW HAMPSHIRE","PENNSYLVANIA","VERMONT"}))</f>
        <v>13940000</v>
      </c>
      <c r="N21" s="15">
        <v>2011.0</v>
      </c>
    </row>
    <row r="22" ht="12.75" customHeight="1">
      <c r="A22" s="8" t="s">
        <v>32</v>
      </c>
      <c r="B22" s="9">
        <v>2016.0</v>
      </c>
      <c r="C22" s="10" t="s">
        <v>14</v>
      </c>
      <c r="D22" s="11"/>
      <c r="E22" s="10" t="s">
        <v>15</v>
      </c>
      <c r="F22" s="10" t="s">
        <v>24</v>
      </c>
      <c r="G22" s="11">
        <v>23.0</v>
      </c>
      <c r="H22" s="10" t="s">
        <v>17</v>
      </c>
      <c r="I22" s="10" t="s">
        <v>34</v>
      </c>
      <c r="J22" s="10" t="s">
        <v>23</v>
      </c>
      <c r="K22" s="12">
        <v>2.025E7</v>
      </c>
      <c r="L22" s="14"/>
      <c r="M22" s="15">
        <f t="array" ref="M22">SUM(SUMIFS(K:K,B:B,N22,F:F,{"MAINE","NEW YORK","NEW HAMPSHIRE","PENNSYLVANIA","VERMONT"}))</f>
        <v>14685000</v>
      </c>
      <c r="N22" s="15">
        <v>2012.0</v>
      </c>
    </row>
    <row r="23" ht="12.75" customHeight="1">
      <c r="A23" s="8" t="s">
        <v>32</v>
      </c>
      <c r="B23" s="9">
        <v>2016.0</v>
      </c>
      <c r="C23" s="10" t="s">
        <v>14</v>
      </c>
      <c r="D23" s="11"/>
      <c r="E23" s="10" t="s">
        <v>15</v>
      </c>
      <c r="F23" s="10" t="s">
        <v>25</v>
      </c>
      <c r="G23" s="11">
        <v>25.0</v>
      </c>
      <c r="H23" s="10" t="s">
        <v>17</v>
      </c>
      <c r="I23" s="10" t="s">
        <v>34</v>
      </c>
      <c r="J23" s="10" t="s">
        <v>23</v>
      </c>
      <c r="K23" s="12">
        <v>4297000.0</v>
      </c>
      <c r="L23" s="14"/>
      <c r="M23" s="15">
        <f t="array" ref="M23">SUM(SUMIFS(K:K,B:B,N23,F:F,{"MAINE","NEW YORK","NEW HAMPSHIRE","PENNSYLVANIA","VERMONT"}))</f>
        <v>17920000</v>
      </c>
      <c r="N23" s="15">
        <v>2013.0</v>
      </c>
    </row>
    <row r="24" ht="12.75" customHeight="1">
      <c r="A24" s="8" t="s">
        <v>32</v>
      </c>
      <c r="B24" s="9">
        <v>2016.0</v>
      </c>
      <c r="C24" s="10" t="s">
        <v>14</v>
      </c>
      <c r="D24" s="11"/>
      <c r="E24" s="10" t="s">
        <v>15</v>
      </c>
      <c r="F24" s="10" t="s">
        <v>26</v>
      </c>
      <c r="G24" s="11">
        <v>33.0</v>
      </c>
      <c r="H24" s="10" t="s">
        <v>17</v>
      </c>
      <c r="I24" s="10" t="s">
        <v>34</v>
      </c>
      <c r="J24" s="10" t="s">
        <v>23</v>
      </c>
      <c r="K24" s="12">
        <v>9715000.0</v>
      </c>
      <c r="L24" s="14"/>
      <c r="M24" s="15">
        <f t="array" ref="M24">SUM(SUMIFS(K:K,B:B,N24,F:F,{"MAINE","NEW YORK","NEW HAMPSHIRE","PENNSYLVANIA","VERMONT"}))</f>
        <v>17168000</v>
      </c>
      <c r="N24" s="15">
        <v>2014.0</v>
      </c>
    </row>
    <row r="25" ht="12.75" customHeight="1">
      <c r="A25" s="8" t="s">
        <v>32</v>
      </c>
      <c r="B25" s="9">
        <v>2016.0</v>
      </c>
      <c r="C25" s="10" t="s">
        <v>14</v>
      </c>
      <c r="D25" s="11"/>
      <c r="E25" s="10" t="s">
        <v>15</v>
      </c>
      <c r="F25" s="10" t="s">
        <v>28</v>
      </c>
      <c r="G25" s="11">
        <v>36.0</v>
      </c>
      <c r="H25" s="10" t="s">
        <v>17</v>
      </c>
      <c r="I25" s="10" t="s">
        <v>34</v>
      </c>
      <c r="J25" s="10" t="s">
        <v>23</v>
      </c>
      <c r="K25" s="12">
        <v>3.132E7</v>
      </c>
      <c r="L25" s="14"/>
      <c r="M25" s="15">
        <f t="array" ref="M25">SUM(SUMIFS(K:K,B:B,N25,F:F,{"MAINE","NEW YORK","NEW HAMPSHIRE","PENNSYLVANIA","VERMONT"}))</f>
        <v>15484000</v>
      </c>
      <c r="N25" s="15">
        <v>2015.0</v>
      </c>
    </row>
    <row r="26" ht="12.75" customHeight="1">
      <c r="A26" s="8" t="s">
        <v>32</v>
      </c>
      <c r="B26" s="9">
        <v>2016.0</v>
      </c>
      <c r="C26" s="10" t="s">
        <v>14</v>
      </c>
      <c r="D26" s="11"/>
      <c r="E26" s="10" t="s">
        <v>15</v>
      </c>
      <c r="F26" s="10" t="s">
        <v>29</v>
      </c>
      <c r="G26" s="11">
        <v>42.0</v>
      </c>
      <c r="H26" s="10" t="s">
        <v>17</v>
      </c>
      <c r="I26" s="10" t="s">
        <v>34</v>
      </c>
      <c r="J26" s="10" t="s">
        <v>23</v>
      </c>
      <c r="K26" s="12">
        <v>5118000.0</v>
      </c>
      <c r="L26" s="14"/>
      <c r="M26" s="15">
        <f t="array" ref="M26">SUM(SUMIFS(K:K,B:B,N26,F:F,{"MAINE","NEW YORK","NEW HAMPSHIRE","PENNSYLVANIA","VERMONT"}))</f>
        <v>20250000</v>
      </c>
      <c r="N26" s="15">
        <v>2016.0</v>
      </c>
    </row>
    <row r="27" ht="12.75" customHeight="1">
      <c r="A27" s="8" t="s">
        <v>32</v>
      </c>
      <c r="B27" s="9">
        <v>2016.0</v>
      </c>
      <c r="C27" s="10" t="s">
        <v>14</v>
      </c>
      <c r="D27" s="11"/>
      <c r="E27" s="10" t="s">
        <v>15</v>
      </c>
      <c r="F27" s="10" t="s">
        <v>31</v>
      </c>
      <c r="G27" s="11">
        <v>50.0</v>
      </c>
      <c r="H27" s="10" t="s">
        <v>17</v>
      </c>
      <c r="I27" s="10" t="s">
        <v>34</v>
      </c>
      <c r="J27" s="10" t="s">
        <v>23</v>
      </c>
      <c r="K27" s="12">
        <v>5.7E7</v>
      </c>
      <c r="L27" s="14"/>
      <c r="M27" s="15">
        <f t="array" ref="M27">SUM(SUMIFS(K:K,B:B,N27,F:F,{"MAINE","NEW YORK","NEW HAMPSHIRE","PENNSYLVANIA","VERMONT"}))</f>
        <v>24096000</v>
      </c>
      <c r="N27" s="15">
        <v>2017.0</v>
      </c>
    </row>
    <row r="28" ht="12.75" customHeight="1">
      <c r="A28" s="8" t="s">
        <v>32</v>
      </c>
      <c r="B28" s="9">
        <v>2015.0</v>
      </c>
      <c r="C28" s="10" t="s">
        <v>14</v>
      </c>
      <c r="D28" s="11"/>
      <c r="E28" s="10" t="s">
        <v>15</v>
      </c>
      <c r="F28" s="10" t="s">
        <v>16</v>
      </c>
      <c r="G28" s="11">
        <v>9.0</v>
      </c>
      <c r="H28" s="10" t="s">
        <v>17</v>
      </c>
      <c r="I28" s="10" t="s">
        <v>34</v>
      </c>
      <c r="J28" s="10" t="s">
        <v>23</v>
      </c>
      <c r="K28" s="12">
        <v>1482000.0</v>
      </c>
      <c r="L28" s="14"/>
      <c r="M28" s="15">
        <f t="array" ref="M28">SUM(SUMIFS(K:K,B:B,N28,F:F,{"MAINE","NEW YORK","NEW HAMPSHIRE","PENNSYLVANIA","VERMONT"}))</f>
        <v>21668000</v>
      </c>
      <c r="N28" s="15">
        <v>2018.0</v>
      </c>
    </row>
    <row r="29" ht="12.75" customHeight="1">
      <c r="A29" s="8" t="s">
        <v>32</v>
      </c>
      <c r="B29" s="9">
        <v>2015.0</v>
      </c>
      <c r="C29" s="10" t="s">
        <v>14</v>
      </c>
      <c r="D29" s="11"/>
      <c r="E29" s="10" t="s">
        <v>15</v>
      </c>
      <c r="F29" s="10" t="s">
        <v>24</v>
      </c>
      <c r="G29" s="11">
        <v>23.0</v>
      </c>
      <c r="H29" s="10" t="s">
        <v>17</v>
      </c>
      <c r="I29" s="10" t="s">
        <v>34</v>
      </c>
      <c r="J29" s="10" t="s">
        <v>23</v>
      </c>
      <c r="K29" s="12">
        <v>1.5484E7</v>
      </c>
      <c r="L29" s="14"/>
      <c r="M29" s="15">
        <f t="array" ref="M29">SUM(SUMIFS(K:K,B:B,N29,F:F,{"MAINE","NEW YORK","NEW HAMPSHIRE","PENNSYLVANIA","VERMONT"}))</f>
        <v>14664000</v>
      </c>
      <c r="N29" s="15">
        <v>2019.0</v>
      </c>
    </row>
    <row r="30" ht="12.75" customHeight="1">
      <c r="A30" s="8" t="s">
        <v>32</v>
      </c>
      <c r="B30" s="9">
        <v>2015.0</v>
      </c>
      <c r="C30" s="10" t="s">
        <v>14</v>
      </c>
      <c r="D30" s="11"/>
      <c r="E30" s="10" t="s">
        <v>15</v>
      </c>
      <c r="F30" s="10" t="s">
        <v>25</v>
      </c>
      <c r="G30" s="11">
        <v>25.0</v>
      </c>
      <c r="H30" s="10" t="s">
        <v>17</v>
      </c>
      <c r="I30" s="10" t="s">
        <v>34</v>
      </c>
      <c r="J30" s="10" t="s">
        <v>23</v>
      </c>
      <c r="K30" s="12">
        <v>3788000.0</v>
      </c>
      <c r="L30" s="14"/>
      <c r="M30" s="15">
        <f t="array" ref="M30">SUM(SUMIFS(K:K,B:B,N30,F:F,{"MAINE","NEW YORK","NEW HAMPSHIRE","PENNSYLVANIA","VERMONT"}))</f>
        <v>0</v>
      </c>
      <c r="N30" s="15">
        <v>2020.0</v>
      </c>
    </row>
    <row r="31" ht="12.75" customHeight="1">
      <c r="A31" s="8" t="s">
        <v>32</v>
      </c>
      <c r="B31" s="9">
        <v>2015.0</v>
      </c>
      <c r="C31" s="10" t="s">
        <v>14</v>
      </c>
      <c r="D31" s="11"/>
      <c r="E31" s="10" t="s">
        <v>15</v>
      </c>
      <c r="F31" s="10" t="s">
        <v>26</v>
      </c>
      <c r="G31" s="11">
        <v>33.0</v>
      </c>
      <c r="H31" s="10" t="s">
        <v>17</v>
      </c>
      <c r="I31" s="10" t="s">
        <v>34</v>
      </c>
      <c r="J31" s="10" t="s">
        <v>23</v>
      </c>
      <c r="K31" s="12">
        <v>9148000.0</v>
      </c>
      <c r="L31" s="14"/>
      <c r="M31" s="15">
        <f t="array" ref="M31">SUM(SUMIFS(K:K,B:B,N31,F:F,{"MAINE","NEW YORK","NEW HAMPSHIRE","PENNSYLVANIA","VERMONT"}))</f>
        <v>0</v>
      </c>
      <c r="N31" s="15">
        <v>2021.0</v>
      </c>
    </row>
    <row r="32" ht="12.75" customHeight="1">
      <c r="A32" s="8" t="s">
        <v>32</v>
      </c>
      <c r="B32" s="9">
        <v>2015.0</v>
      </c>
      <c r="C32" s="10" t="s">
        <v>14</v>
      </c>
      <c r="D32" s="11"/>
      <c r="E32" s="10" t="s">
        <v>15</v>
      </c>
      <c r="F32" s="10" t="s">
        <v>28</v>
      </c>
      <c r="G32" s="11">
        <v>36.0</v>
      </c>
      <c r="H32" s="10" t="s">
        <v>17</v>
      </c>
      <c r="I32" s="10" t="s">
        <v>34</v>
      </c>
      <c r="J32" s="10" t="s">
        <v>23</v>
      </c>
      <c r="K32" s="12">
        <v>2.5242E7</v>
      </c>
      <c r="L32" s="14"/>
      <c r="M32" s="15">
        <f t="array" ref="M32">SUM(SUMIFS(K:K,B:B,N32,F:F,{"MAINE","NEW YORK","NEW HAMPSHIRE","PENNSYLVANIA","VERMONT"}))</f>
        <v>0</v>
      </c>
    </row>
    <row r="33" ht="12.75" customHeight="1">
      <c r="A33" s="8" t="s">
        <v>32</v>
      </c>
      <c r="B33" s="9">
        <v>2015.0</v>
      </c>
      <c r="C33" s="10" t="s">
        <v>14</v>
      </c>
      <c r="D33" s="11"/>
      <c r="E33" s="10" t="s">
        <v>15</v>
      </c>
      <c r="F33" s="10" t="s">
        <v>29</v>
      </c>
      <c r="G33" s="11">
        <v>42.0</v>
      </c>
      <c r="H33" s="10" t="s">
        <v>17</v>
      </c>
      <c r="I33" s="10" t="s">
        <v>34</v>
      </c>
      <c r="J33" s="10" t="s">
        <v>23</v>
      </c>
      <c r="K33" s="12">
        <v>5933000.0</v>
      </c>
      <c r="L33" s="14"/>
      <c r="M33" s="15">
        <f t="array" ref="M33">SUM(SUMIFS(K:K,B:B,N33,F:F,{"MAINE","NEW YORK","NEW HAMPSHIRE","PENNSYLVANIA","VERMONT"}))</f>
        <v>0</v>
      </c>
    </row>
    <row r="34" ht="12.75" customHeight="1">
      <c r="A34" s="8" t="s">
        <v>32</v>
      </c>
      <c r="B34" s="9">
        <v>2015.0</v>
      </c>
      <c r="C34" s="10" t="s">
        <v>14</v>
      </c>
      <c r="D34" s="11"/>
      <c r="E34" s="10" t="s">
        <v>15</v>
      </c>
      <c r="F34" s="10" t="s">
        <v>31</v>
      </c>
      <c r="G34" s="11">
        <v>50.0</v>
      </c>
      <c r="H34" s="10" t="s">
        <v>17</v>
      </c>
      <c r="I34" s="10" t="s">
        <v>34</v>
      </c>
      <c r="J34" s="10" t="s">
        <v>23</v>
      </c>
      <c r="K34" s="12">
        <v>4.653E7</v>
      </c>
      <c r="L34" s="14"/>
      <c r="M34" s="15">
        <f t="array" ref="M34">SUM(SUMIFS(K:K,B:B,N34,F:F,{"MAINE","NEW YORK","NEW HAMPSHIRE","PENNSYLVANIA","VERMONT"}))</f>
        <v>0</v>
      </c>
    </row>
    <row r="35" ht="12.75" customHeight="1">
      <c r="A35" s="8" t="s">
        <v>32</v>
      </c>
      <c r="B35" s="9">
        <v>2014.0</v>
      </c>
      <c r="C35" s="10" t="s">
        <v>14</v>
      </c>
      <c r="D35" s="11"/>
      <c r="E35" s="10" t="s">
        <v>15</v>
      </c>
      <c r="F35" s="10" t="s">
        <v>16</v>
      </c>
      <c r="G35" s="11">
        <v>9.0</v>
      </c>
      <c r="H35" s="10" t="s">
        <v>17</v>
      </c>
      <c r="I35" s="10" t="s">
        <v>34</v>
      </c>
      <c r="J35" s="10" t="s">
        <v>23</v>
      </c>
      <c r="K35" s="12">
        <v>1134000.0</v>
      </c>
      <c r="L35" s="14"/>
      <c r="M35" s="15">
        <f t="array" ref="M35">SUM(SUMIFS(K:K,B:B,N35,F:F,{"MAINE","NEW YORK","NEW HAMPSHIRE","PENNSYLVANIA","VERMONT"}))</f>
        <v>0</v>
      </c>
    </row>
    <row r="36" ht="12.75" customHeight="1">
      <c r="A36" s="8" t="s">
        <v>32</v>
      </c>
      <c r="B36" s="9">
        <v>2014.0</v>
      </c>
      <c r="C36" s="10" t="s">
        <v>14</v>
      </c>
      <c r="D36" s="11"/>
      <c r="E36" s="10" t="s">
        <v>15</v>
      </c>
      <c r="F36" s="10" t="s">
        <v>24</v>
      </c>
      <c r="G36" s="11">
        <v>23.0</v>
      </c>
      <c r="H36" s="10" t="s">
        <v>17</v>
      </c>
      <c r="I36" s="10" t="s">
        <v>34</v>
      </c>
      <c r="J36" s="10" t="s">
        <v>23</v>
      </c>
      <c r="K36" s="12">
        <v>1.7168E7</v>
      </c>
      <c r="L36" s="14"/>
      <c r="M36" s="15">
        <f t="array" ref="M36">SUM(SUMIFS(K:K,B:B,N36,F:F,{"MAINE","NEW YORK","NEW HAMPSHIRE","PENNSYLVANIA","VERMONT"}))</f>
        <v>0</v>
      </c>
    </row>
    <row r="37" ht="12.75" customHeight="1">
      <c r="A37" s="8" t="s">
        <v>32</v>
      </c>
      <c r="B37" s="9">
        <v>2014.0</v>
      </c>
      <c r="C37" s="10" t="s">
        <v>14</v>
      </c>
      <c r="D37" s="11"/>
      <c r="E37" s="10" t="s">
        <v>15</v>
      </c>
      <c r="F37" s="10" t="s">
        <v>25</v>
      </c>
      <c r="G37" s="11">
        <v>25.0</v>
      </c>
      <c r="H37" s="10" t="s">
        <v>17</v>
      </c>
      <c r="I37" s="10" t="s">
        <v>34</v>
      </c>
      <c r="J37" s="10" t="s">
        <v>23</v>
      </c>
      <c r="K37" s="12">
        <v>3434000.0</v>
      </c>
      <c r="L37" s="14"/>
      <c r="M37" s="15">
        <f t="array" ref="M37">SUM(SUMIFS(K:K,B:B,N37,F:F,{"MAINE","NEW YORK","NEW HAMPSHIRE","PENNSYLVANIA","VERMONT"}))</f>
        <v>0</v>
      </c>
    </row>
    <row r="38" ht="12.75" customHeight="1">
      <c r="A38" s="8" t="s">
        <v>32</v>
      </c>
      <c r="B38" s="9">
        <v>2014.0</v>
      </c>
      <c r="C38" s="10" t="s">
        <v>14</v>
      </c>
      <c r="D38" s="11"/>
      <c r="E38" s="10" t="s">
        <v>15</v>
      </c>
      <c r="F38" s="10" t="s">
        <v>26</v>
      </c>
      <c r="G38" s="11">
        <v>33.0</v>
      </c>
      <c r="H38" s="10" t="s">
        <v>17</v>
      </c>
      <c r="I38" s="10" t="s">
        <v>34</v>
      </c>
      <c r="J38" s="10" t="s">
        <v>23</v>
      </c>
      <c r="K38" s="12">
        <v>6994000.0</v>
      </c>
      <c r="L38" s="14"/>
      <c r="M38" s="15">
        <f t="array" ref="M38">SUM(SUMIFS(K:K,B:B,N38,F:F,{"MAINE","NEW YORK","NEW HAMPSHIRE","PENNSYLVANIA","VERMONT"}))</f>
        <v>0</v>
      </c>
    </row>
    <row r="39" ht="12.75" customHeight="1">
      <c r="A39" s="8" t="s">
        <v>32</v>
      </c>
      <c r="B39" s="9">
        <v>2014.0</v>
      </c>
      <c r="C39" s="10" t="s">
        <v>14</v>
      </c>
      <c r="D39" s="11"/>
      <c r="E39" s="10" t="s">
        <v>15</v>
      </c>
      <c r="F39" s="10" t="s">
        <v>28</v>
      </c>
      <c r="G39" s="11">
        <v>36.0</v>
      </c>
      <c r="H39" s="10" t="s">
        <v>17</v>
      </c>
      <c r="I39" s="10" t="s">
        <v>34</v>
      </c>
      <c r="J39" s="10" t="s">
        <v>23</v>
      </c>
      <c r="K39" s="12">
        <v>2.1676E7</v>
      </c>
      <c r="L39" s="14"/>
      <c r="M39" s="15">
        <f t="array" ref="M39">SUM(SUMIFS(K:K,B:B,N39,F:F,{"MAINE","NEW YORK","NEW HAMPSHIRE","PENNSYLVANIA","VERMONT"}))</f>
        <v>0</v>
      </c>
    </row>
    <row r="40" ht="12.75" customHeight="1">
      <c r="A40" s="8" t="s">
        <v>32</v>
      </c>
      <c r="B40" s="9">
        <v>2014.0</v>
      </c>
      <c r="C40" s="10" t="s">
        <v>14</v>
      </c>
      <c r="D40" s="11"/>
      <c r="E40" s="10" t="s">
        <v>15</v>
      </c>
      <c r="F40" s="10" t="s">
        <v>29</v>
      </c>
      <c r="G40" s="11">
        <v>42.0</v>
      </c>
      <c r="H40" s="10" t="s">
        <v>17</v>
      </c>
      <c r="I40" s="10" t="s">
        <v>34</v>
      </c>
      <c r="J40" s="10" t="s">
        <v>23</v>
      </c>
      <c r="K40" s="12">
        <v>5476000.0</v>
      </c>
      <c r="L40" s="14"/>
      <c r="M40" s="15">
        <f t="array" ref="M40">SUM(SUMIFS(K:K,B:B,N40,F:F,{"MAINE","NEW YORK","NEW HAMPSHIRE","PENNSYLVANIA","VERMONT"}))</f>
        <v>0</v>
      </c>
    </row>
    <row r="41" ht="12.75" customHeight="1">
      <c r="A41" s="8" t="s">
        <v>32</v>
      </c>
      <c r="B41" s="9">
        <v>2014.0</v>
      </c>
      <c r="C41" s="10" t="s">
        <v>14</v>
      </c>
      <c r="D41" s="11"/>
      <c r="E41" s="10" t="s">
        <v>15</v>
      </c>
      <c r="F41" s="10" t="s">
        <v>31</v>
      </c>
      <c r="G41" s="11">
        <v>50.0</v>
      </c>
      <c r="H41" s="10" t="s">
        <v>17</v>
      </c>
      <c r="I41" s="10" t="s">
        <v>34</v>
      </c>
      <c r="J41" s="10" t="s">
        <v>23</v>
      </c>
      <c r="K41" s="12">
        <v>4.455E7</v>
      </c>
      <c r="L41" s="14"/>
      <c r="M41" s="15">
        <f t="array" ref="M41">SUM(SUMIFS(K:K,B:B,N41,F:F,{"MAINE","NEW YORK","NEW HAMPSHIRE","PENNSYLVANIA","VERMONT"}))</f>
        <v>0</v>
      </c>
    </row>
    <row r="42" ht="12.75" customHeight="1">
      <c r="A42" s="8" t="s">
        <v>32</v>
      </c>
      <c r="B42" s="9">
        <v>2013.0</v>
      </c>
      <c r="C42" s="10" t="s">
        <v>14</v>
      </c>
      <c r="D42" s="11"/>
      <c r="E42" s="10" t="s">
        <v>15</v>
      </c>
      <c r="F42" s="10" t="s">
        <v>16</v>
      </c>
      <c r="G42" s="11">
        <v>9.0</v>
      </c>
      <c r="H42" s="10" t="s">
        <v>17</v>
      </c>
      <c r="I42" s="10" t="s">
        <v>34</v>
      </c>
      <c r="J42" s="10" t="s">
        <v>23</v>
      </c>
      <c r="K42" s="12">
        <v>1278000.0</v>
      </c>
      <c r="L42" s="14"/>
      <c r="M42" s="15">
        <f t="array" ref="M42">SUM(SUMIFS(K:K,B:B,N42,F:F,{"MAINE","NEW YORK","NEW HAMPSHIRE","PENNSYLVANIA","VERMONT"}))</f>
        <v>0</v>
      </c>
    </row>
    <row r="43" ht="12.75" customHeight="1">
      <c r="A43" s="8" t="s">
        <v>32</v>
      </c>
      <c r="B43" s="9">
        <v>2013.0</v>
      </c>
      <c r="C43" s="10" t="s">
        <v>14</v>
      </c>
      <c r="D43" s="11"/>
      <c r="E43" s="10" t="s">
        <v>15</v>
      </c>
      <c r="F43" s="10" t="s">
        <v>24</v>
      </c>
      <c r="G43" s="11">
        <v>23.0</v>
      </c>
      <c r="H43" s="10" t="s">
        <v>17</v>
      </c>
      <c r="I43" s="10" t="s">
        <v>34</v>
      </c>
      <c r="J43" s="10" t="s">
        <v>23</v>
      </c>
      <c r="K43" s="12">
        <v>1.792E7</v>
      </c>
      <c r="L43" s="14"/>
      <c r="M43" s="15">
        <f t="array" ref="M43">SUM(SUMIFS(K:K,B:B,N43,F:F,{"MAINE","NEW YORK","NEW HAMPSHIRE","PENNSYLVANIA","VERMONT"}))</f>
        <v>0</v>
      </c>
    </row>
    <row r="44" ht="12.75" customHeight="1">
      <c r="A44" s="8" t="s">
        <v>32</v>
      </c>
      <c r="B44" s="9">
        <v>2013.0</v>
      </c>
      <c r="C44" s="10" t="s">
        <v>14</v>
      </c>
      <c r="D44" s="11"/>
      <c r="E44" s="10" t="s">
        <v>15</v>
      </c>
      <c r="F44" s="10" t="s">
        <v>25</v>
      </c>
      <c r="G44" s="11">
        <v>25.0</v>
      </c>
      <c r="H44" s="10" t="s">
        <v>17</v>
      </c>
      <c r="I44" s="10" t="s">
        <v>34</v>
      </c>
      <c r="J44" s="10" t="s">
        <v>23</v>
      </c>
      <c r="K44" s="12">
        <v>3723000.0</v>
      </c>
      <c r="L44" s="14"/>
      <c r="M44" s="15">
        <f t="array" ref="M44">SUM(SUMIFS(K:K,B:B,N44,F:F,{"MAINE","NEW YORK","NEW HAMPSHIRE","PENNSYLVANIA","VERMONT"}))</f>
        <v>0</v>
      </c>
    </row>
    <row r="45" ht="12.75" customHeight="1">
      <c r="A45" s="8" t="s">
        <v>32</v>
      </c>
      <c r="B45" s="9">
        <v>2013.0</v>
      </c>
      <c r="C45" s="10" t="s">
        <v>14</v>
      </c>
      <c r="D45" s="11"/>
      <c r="E45" s="10" t="s">
        <v>15</v>
      </c>
      <c r="F45" s="10" t="s">
        <v>26</v>
      </c>
      <c r="G45" s="11">
        <v>33.0</v>
      </c>
      <c r="H45" s="10" t="s">
        <v>17</v>
      </c>
      <c r="I45" s="10" t="s">
        <v>34</v>
      </c>
      <c r="J45" s="10" t="s">
        <v>23</v>
      </c>
      <c r="K45" s="12">
        <v>7583000.0</v>
      </c>
      <c r="L45" s="14"/>
      <c r="M45" s="15">
        <f t="array" ref="M45">SUM(SUMIFS(K:K,B:B,N45,F:F,{"MAINE","NEW YORK","NEW HAMPSHIRE","PENNSYLVANIA","VERMONT"}))</f>
        <v>0</v>
      </c>
    </row>
    <row r="46" ht="12.75" customHeight="1">
      <c r="A46" s="8" t="s">
        <v>32</v>
      </c>
      <c r="B46" s="9">
        <v>2013.0</v>
      </c>
      <c r="C46" s="10" t="s">
        <v>14</v>
      </c>
      <c r="D46" s="11"/>
      <c r="E46" s="10" t="s">
        <v>15</v>
      </c>
      <c r="F46" s="10" t="s">
        <v>28</v>
      </c>
      <c r="G46" s="11">
        <v>36.0</v>
      </c>
      <c r="H46" s="10" t="s">
        <v>17</v>
      </c>
      <c r="I46" s="10" t="s">
        <v>34</v>
      </c>
      <c r="J46" s="10" t="s">
        <v>23</v>
      </c>
      <c r="K46" s="12">
        <v>2.5026E7</v>
      </c>
      <c r="L46" s="14"/>
      <c r="M46" s="15">
        <f t="array" ref="M46">SUM(SUMIFS(K:K,B:B,N46,F:F,{"MAINE","NEW YORK","NEW HAMPSHIRE","PENNSYLVANIA","VERMONT"}))</f>
        <v>0</v>
      </c>
    </row>
    <row r="47" ht="12.75" customHeight="1">
      <c r="A47" s="8" t="s">
        <v>32</v>
      </c>
      <c r="B47" s="9">
        <v>2013.0</v>
      </c>
      <c r="C47" s="10" t="s">
        <v>14</v>
      </c>
      <c r="D47" s="11"/>
      <c r="E47" s="10" t="s">
        <v>15</v>
      </c>
      <c r="F47" s="10" t="s">
        <v>29</v>
      </c>
      <c r="G47" s="11">
        <v>42.0</v>
      </c>
      <c r="H47" s="10" t="s">
        <v>17</v>
      </c>
      <c r="I47" s="10" t="s">
        <v>34</v>
      </c>
      <c r="J47" s="10" t="s">
        <v>23</v>
      </c>
      <c r="K47" s="12">
        <v>4770000.0</v>
      </c>
      <c r="L47" s="14"/>
      <c r="M47" s="15">
        <f t="array" ref="M47">SUM(SUMIFS(K:K,B:B,N47,F:F,{"MAINE","NEW YORK","NEW HAMPSHIRE","PENNSYLVANIA","VERMONT"}))</f>
        <v>0</v>
      </c>
    </row>
    <row r="48" ht="12.75" customHeight="1">
      <c r="A48" s="8" t="s">
        <v>32</v>
      </c>
      <c r="B48" s="9">
        <v>2013.0</v>
      </c>
      <c r="C48" s="10" t="s">
        <v>14</v>
      </c>
      <c r="D48" s="11"/>
      <c r="E48" s="10" t="s">
        <v>15</v>
      </c>
      <c r="F48" s="10" t="s">
        <v>31</v>
      </c>
      <c r="G48" s="11">
        <v>50.0</v>
      </c>
      <c r="H48" s="10" t="s">
        <v>17</v>
      </c>
      <c r="I48" s="10" t="s">
        <v>34</v>
      </c>
      <c r="J48" s="10" t="s">
        <v>23</v>
      </c>
      <c r="K48" s="12">
        <v>4.9432E7</v>
      </c>
      <c r="L48" s="14"/>
      <c r="M48" s="15">
        <f t="array" ref="M48">SUM(SUMIFS(K:K,B:B,N48,F:F,{"MAINE","NEW YORK","NEW HAMPSHIRE","PENNSYLVANIA","VERMONT"}))</f>
        <v>0</v>
      </c>
    </row>
    <row r="49" ht="12.75" customHeight="1">
      <c r="A49" s="8" t="s">
        <v>32</v>
      </c>
      <c r="B49" s="9">
        <v>2012.0</v>
      </c>
      <c r="C49" s="10" t="s">
        <v>14</v>
      </c>
      <c r="D49" s="11"/>
      <c r="E49" s="10" t="s">
        <v>15</v>
      </c>
      <c r="F49" s="10" t="s">
        <v>16</v>
      </c>
      <c r="G49" s="11">
        <v>9.0</v>
      </c>
      <c r="H49" s="10" t="s">
        <v>17</v>
      </c>
      <c r="I49" s="10" t="s">
        <v>34</v>
      </c>
      <c r="J49" s="10" t="s">
        <v>23</v>
      </c>
      <c r="K49" s="12">
        <v>634000.0</v>
      </c>
      <c r="L49" s="14"/>
      <c r="M49" s="15">
        <f t="array" ref="M49">SUM(SUMIFS(K:K,B:B,N49,F:F,{"MAINE","NEW YORK","NEW HAMPSHIRE","PENNSYLVANIA","VERMONT"}))</f>
        <v>0</v>
      </c>
    </row>
    <row r="50" ht="12.75" customHeight="1">
      <c r="A50" s="8" t="s">
        <v>32</v>
      </c>
      <c r="B50" s="9">
        <v>2012.0</v>
      </c>
      <c r="C50" s="10" t="s">
        <v>14</v>
      </c>
      <c r="D50" s="11"/>
      <c r="E50" s="10" t="s">
        <v>15</v>
      </c>
      <c r="F50" s="10" t="s">
        <v>24</v>
      </c>
      <c r="G50" s="11">
        <v>23.0</v>
      </c>
      <c r="H50" s="10" t="s">
        <v>17</v>
      </c>
      <c r="I50" s="10" t="s">
        <v>34</v>
      </c>
      <c r="J50" s="10" t="s">
        <v>23</v>
      </c>
      <c r="K50" s="12">
        <v>1.4685E7</v>
      </c>
      <c r="L50" s="14"/>
      <c r="M50" s="15">
        <f t="array" ref="M50">SUM(SUMIFS(K:K,B:B,N50,F:F,{"MAINE","NEW YORK","NEW HAMPSHIRE","PENNSYLVANIA","VERMONT"}))</f>
        <v>0</v>
      </c>
    </row>
    <row r="51" ht="12.75" customHeight="1">
      <c r="A51" s="8" t="s">
        <v>32</v>
      </c>
      <c r="B51" s="9">
        <v>2012.0</v>
      </c>
      <c r="C51" s="10" t="s">
        <v>14</v>
      </c>
      <c r="D51" s="11"/>
      <c r="E51" s="10" t="s">
        <v>15</v>
      </c>
      <c r="F51" s="10" t="s">
        <v>25</v>
      </c>
      <c r="G51" s="11">
        <v>25.0</v>
      </c>
      <c r="H51" s="10" t="s">
        <v>17</v>
      </c>
      <c r="I51" s="10" t="s">
        <v>34</v>
      </c>
      <c r="J51" s="10" t="s">
        <v>23</v>
      </c>
      <c r="K51" s="12">
        <v>2163000.0</v>
      </c>
      <c r="L51" s="14"/>
      <c r="M51" s="15">
        <f t="array" ref="M51">SUM(SUMIFS(K:K,B:B,N51,F:F,{"MAINE","NEW YORK","NEW HAMPSHIRE","PENNSYLVANIA","VERMONT"}))</f>
        <v>0</v>
      </c>
    </row>
    <row r="52" ht="12.75" customHeight="1">
      <c r="A52" s="8" t="s">
        <v>32</v>
      </c>
      <c r="B52" s="9">
        <v>2012.0</v>
      </c>
      <c r="C52" s="10" t="s">
        <v>14</v>
      </c>
      <c r="D52" s="11"/>
      <c r="E52" s="10" t="s">
        <v>15</v>
      </c>
      <c r="F52" s="10" t="s">
        <v>26</v>
      </c>
      <c r="G52" s="11">
        <v>33.0</v>
      </c>
      <c r="H52" s="10" t="s">
        <v>17</v>
      </c>
      <c r="I52" s="10" t="s">
        <v>34</v>
      </c>
      <c r="J52" s="10" t="s">
        <v>23</v>
      </c>
      <c r="K52" s="12">
        <v>4935000.0</v>
      </c>
      <c r="L52" s="14"/>
      <c r="M52" s="15">
        <f t="array" ref="M52">SUM(SUMIFS(K:K,B:B,N52,F:F,{"MAINE","NEW YORK","NEW HAMPSHIRE","PENNSYLVANIA","VERMONT"}))</f>
        <v>0</v>
      </c>
    </row>
    <row r="53" ht="12.75" customHeight="1">
      <c r="A53" s="8" t="s">
        <v>32</v>
      </c>
      <c r="B53" s="9">
        <v>2012.0</v>
      </c>
      <c r="C53" s="10" t="s">
        <v>14</v>
      </c>
      <c r="D53" s="11"/>
      <c r="E53" s="10" t="s">
        <v>15</v>
      </c>
      <c r="F53" s="10" t="s">
        <v>28</v>
      </c>
      <c r="G53" s="11">
        <v>36.0</v>
      </c>
      <c r="H53" s="10" t="s">
        <v>17</v>
      </c>
      <c r="I53" s="10" t="s">
        <v>34</v>
      </c>
      <c r="J53" s="10" t="s">
        <v>23</v>
      </c>
      <c r="K53" s="12">
        <v>1.566E7</v>
      </c>
      <c r="L53" s="14"/>
      <c r="M53" s="15">
        <f t="array" ref="M53">SUM(SUMIFS(K:K,B:B,N53,F:F,{"MAINE","NEW YORK","NEW HAMPSHIRE","PENNSYLVANIA","VERMONT"}))</f>
        <v>0</v>
      </c>
    </row>
    <row r="54" ht="12.75" customHeight="1">
      <c r="A54" s="8" t="s">
        <v>32</v>
      </c>
      <c r="B54" s="9">
        <v>2012.0</v>
      </c>
      <c r="C54" s="10" t="s">
        <v>14</v>
      </c>
      <c r="D54" s="11"/>
      <c r="E54" s="10" t="s">
        <v>15</v>
      </c>
      <c r="F54" s="10" t="s">
        <v>29</v>
      </c>
      <c r="G54" s="11">
        <v>42.0</v>
      </c>
      <c r="H54" s="10" t="s">
        <v>17</v>
      </c>
      <c r="I54" s="10" t="s">
        <v>34</v>
      </c>
      <c r="J54" s="10" t="s">
        <v>23</v>
      </c>
      <c r="K54" s="12">
        <v>3782000.0</v>
      </c>
      <c r="L54" s="14"/>
      <c r="M54" s="15">
        <f t="array" ref="M54">SUM(SUMIFS(K:K,B:B,N54,F:F,{"MAINE","NEW YORK","NEW HAMPSHIRE","PENNSYLVANIA","VERMONT"}))</f>
        <v>0</v>
      </c>
    </row>
    <row r="55" ht="12.75" customHeight="1">
      <c r="A55" s="8" t="s">
        <v>32</v>
      </c>
      <c r="B55" s="9">
        <v>2012.0</v>
      </c>
      <c r="C55" s="10" t="s">
        <v>14</v>
      </c>
      <c r="D55" s="11"/>
      <c r="E55" s="10" t="s">
        <v>15</v>
      </c>
      <c r="F55" s="10" t="s">
        <v>31</v>
      </c>
      <c r="G55" s="11">
        <v>50.0</v>
      </c>
      <c r="H55" s="10" t="s">
        <v>17</v>
      </c>
      <c r="I55" s="10" t="s">
        <v>34</v>
      </c>
      <c r="J55" s="10" t="s">
        <v>23</v>
      </c>
      <c r="K55" s="12">
        <v>3.5465E7</v>
      </c>
      <c r="L55" s="14"/>
      <c r="M55" s="15">
        <f t="array" ref="M55">SUM(SUMIFS(K:K,B:B,N55,F:F,{"MAINE","NEW YORK","NEW HAMPSHIRE","PENNSYLVANIA","VERMONT"}))</f>
        <v>0</v>
      </c>
    </row>
    <row r="56" ht="12.75" customHeight="1">
      <c r="A56" s="8" t="s">
        <v>32</v>
      </c>
      <c r="B56" s="9">
        <v>2011.0</v>
      </c>
      <c r="C56" s="10" t="s">
        <v>14</v>
      </c>
      <c r="D56" s="11"/>
      <c r="E56" s="10" t="s">
        <v>15</v>
      </c>
      <c r="F56" s="10" t="s">
        <v>16</v>
      </c>
      <c r="G56" s="11">
        <v>9.0</v>
      </c>
      <c r="H56" s="10" t="s">
        <v>17</v>
      </c>
      <c r="I56" s="10" t="s">
        <v>34</v>
      </c>
      <c r="J56" s="10" t="s">
        <v>23</v>
      </c>
      <c r="K56" s="12">
        <v>1241000.0</v>
      </c>
      <c r="L56" s="14"/>
      <c r="M56" s="15">
        <f t="array" ref="M56">SUM(SUMIFS(K:K,B:B,N56,F:F,{"MAINE","NEW YORK","NEW HAMPSHIRE","PENNSYLVANIA","VERMONT"}))</f>
        <v>0</v>
      </c>
    </row>
    <row r="57" ht="12.75" customHeight="1">
      <c r="A57" s="8" t="s">
        <v>32</v>
      </c>
      <c r="B57" s="9">
        <v>2011.0</v>
      </c>
      <c r="C57" s="10" t="s">
        <v>14</v>
      </c>
      <c r="D57" s="11"/>
      <c r="E57" s="10" t="s">
        <v>15</v>
      </c>
      <c r="F57" s="10" t="s">
        <v>24</v>
      </c>
      <c r="G57" s="11">
        <v>23.0</v>
      </c>
      <c r="H57" s="10" t="s">
        <v>17</v>
      </c>
      <c r="I57" s="10" t="s">
        <v>34</v>
      </c>
      <c r="J57" s="10" t="s">
        <v>23</v>
      </c>
      <c r="K57" s="12">
        <v>1.394E7</v>
      </c>
      <c r="L57" s="14"/>
      <c r="M57" s="15">
        <f t="array" ref="M57">SUM(SUMIFS(K:K,B:B,N57,F:F,{"MAINE","NEW YORK","NEW HAMPSHIRE","PENNSYLVANIA","VERMONT"}))</f>
        <v>0</v>
      </c>
    </row>
    <row r="58" ht="12.75" customHeight="1">
      <c r="A58" s="8" t="s">
        <v>32</v>
      </c>
      <c r="B58" s="9">
        <v>2011.0</v>
      </c>
      <c r="C58" s="10" t="s">
        <v>14</v>
      </c>
      <c r="D58" s="11"/>
      <c r="E58" s="10" t="s">
        <v>15</v>
      </c>
      <c r="F58" s="10" t="s">
        <v>25</v>
      </c>
      <c r="G58" s="11">
        <v>25.0</v>
      </c>
      <c r="H58" s="10" t="s">
        <v>17</v>
      </c>
      <c r="I58" s="10" t="s">
        <v>34</v>
      </c>
      <c r="J58" s="10" t="s">
        <v>23</v>
      </c>
      <c r="K58" s="12">
        <v>3534000.0</v>
      </c>
      <c r="L58" s="14"/>
      <c r="M58" s="15">
        <f t="array" ref="M58">SUM(SUMIFS(K:K,B:B,N58,F:F,{"MAINE","NEW YORK","NEW HAMPSHIRE","PENNSYLVANIA","VERMONT"}))</f>
        <v>0</v>
      </c>
    </row>
    <row r="59" ht="12.75" customHeight="1">
      <c r="A59" s="8" t="s">
        <v>32</v>
      </c>
      <c r="B59" s="9">
        <v>2011.0</v>
      </c>
      <c r="C59" s="10" t="s">
        <v>14</v>
      </c>
      <c r="D59" s="11"/>
      <c r="E59" s="10" t="s">
        <v>15</v>
      </c>
      <c r="F59" s="10" t="s">
        <v>26</v>
      </c>
      <c r="G59" s="11">
        <v>33.0</v>
      </c>
      <c r="H59" s="10" t="s">
        <v>17</v>
      </c>
      <c r="I59" s="10" t="s">
        <v>34</v>
      </c>
      <c r="J59" s="10" t="s">
        <v>23</v>
      </c>
      <c r="K59" s="12">
        <v>6174000.0</v>
      </c>
      <c r="L59" s="14"/>
      <c r="M59" s="15">
        <f t="array" ref="M59">SUM(SUMIFS(K:K,B:B,N59,F:F,{"MAINE","NEW YORK","NEW HAMPSHIRE","PENNSYLVANIA","VERMONT"}))</f>
        <v>0</v>
      </c>
    </row>
    <row r="60" ht="12.75" customHeight="1">
      <c r="A60" s="8" t="s">
        <v>32</v>
      </c>
      <c r="B60" s="9">
        <v>2011.0</v>
      </c>
      <c r="C60" s="10" t="s">
        <v>14</v>
      </c>
      <c r="D60" s="11"/>
      <c r="E60" s="10" t="s">
        <v>15</v>
      </c>
      <c r="F60" s="10" t="s">
        <v>28</v>
      </c>
      <c r="G60" s="11">
        <v>36.0</v>
      </c>
      <c r="H60" s="10" t="s">
        <v>17</v>
      </c>
      <c r="I60" s="10" t="s">
        <v>34</v>
      </c>
      <c r="J60" s="10" t="s">
        <v>23</v>
      </c>
      <c r="K60" s="12">
        <v>2.2052E7</v>
      </c>
      <c r="L60" s="14"/>
      <c r="M60" s="15">
        <f t="array" ref="M60">SUM(SUMIFS(K:K,B:B,N60,F:F,{"MAINE","NEW YORK","NEW HAMPSHIRE","PENNSYLVANIA","VERMONT"}))</f>
        <v>0</v>
      </c>
    </row>
    <row r="61" ht="12.75" customHeight="1">
      <c r="A61" s="8" t="s">
        <v>32</v>
      </c>
      <c r="B61" s="9">
        <v>2011.0</v>
      </c>
      <c r="C61" s="10" t="s">
        <v>14</v>
      </c>
      <c r="D61" s="11"/>
      <c r="E61" s="10" t="s">
        <v>15</v>
      </c>
      <c r="F61" s="10" t="s">
        <v>29</v>
      </c>
      <c r="G61" s="11">
        <v>42.0</v>
      </c>
      <c r="H61" s="10" t="s">
        <v>17</v>
      </c>
      <c r="I61" s="10" t="s">
        <v>34</v>
      </c>
      <c r="J61" s="10" t="s">
        <v>23</v>
      </c>
      <c r="K61" s="12">
        <v>5120000.0</v>
      </c>
      <c r="L61" s="14"/>
      <c r="M61" s="15">
        <f t="array" ref="M61">SUM(SUMIFS(K:K,B:B,N61,F:F,{"MAINE","NEW YORK","NEW HAMPSHIRE","PENNSYLVANIA","VERMONT"}))</f>
        <v>0</v>
      </c>
    </row>
    <row r="62" ht="12.75" customHeight="1">
      <c r="A62" s="8" t="s">
        <v>32</v>
      </c>
      <c r="B62" s="9">
        <v>2011.0</v>
      </c>
      <c r="C62" s="10" t="s">
        <v>14</v>
      </c>
      <c r="D62" s="11"/>
      <c r="E62" s="10" t="s">
        <v>15</v>
      </c>
      <c r="F62" s="10" t="s">
        <v>31</v>
      </c>
      <c r="G62" s="11">
        <v>50.0</v>
      </c>
      <c r="H62" s="10" t="s">
        <v>17</v>
      </c>
      <c r="I62" s="10" t="s">
        <v>34</v>
      </c>
      <c r="J62" s="10" t="s">
        <v>23</v>
      </c>
      <c r="K62" s="12">
        <v>4.305E7</v>
      </c>
      <c r="L62" s="14"/>
      <c r="M62" s="15">
        <f t="array" ref="M62">SUM(SUMIFS(K:K,B:B,N62,F:F,{"MAINE","NEW YORK","NEW HAMPSHIRE","PENNSYLVANIA","VERMONT"}))</f>
        <v>0</v>
      </c>
    </row>
    <row r="63" ht="12.75" customHeight="1">
      <c r="A63" s="8" t="s">
        <v>32</v>
      </c>
      <c r="B63" s="9">
        <v>2010.0</v>
      </c>
      <c r="C63" s="10" t="s">
        <v>14</v>
      </c>
      <c r="D63" s="11"/>
      <c r="E63" s="10" t="s">
        <v>15</v>
      </c>
      <c r="F63" s="10" t="s">
        <v>16</v>
      </c>
      <c r="G63" s="11">
        <v>9.0</v>
      </c>
      <c r="H63" s="10" t="s">
        <v>17</v>
      </c>
      <c r="I63" s="10" t="s">
        <v>34</v>
      </c>
      <c r="J63" s="10" t="s">
        <v>23</v>
      </c>
      <c r="K63" s="12">
        <v>630000.0</v>
      </c>
      <c r="L63" s="14"/>
      <c r="M63" s="15">
        <f t="array" ref="M63">SUM(SUMIFS(K:K,B:B,N63,F:F,{"MAINE","NEW YORK","NEW HAMPSHIRE","PENNSYLVANIA","VERMONT"}))</f>
        <v>0</v>
      </c>
    </row>
    <row r="64" ht="12.75" customHeight="1">
      <c r="A64" s="8" t="s">
        <v>32</v>
      </c>
      <c r="B64" s="9">
        <v>2010.0</v>
      </c>
      <c r="C64" s="10" t="s">
        <v>14</v>
      </c>
      <c r="D64" s="11"/>
      <c r="E64" s="10" t="s">
        <v>15</v>
      </c>
      <c r="F64" s="10" t="s">
        <v>24</v>
      </c>
      <c r="G64" s="11">
        <v>23.0</v>
      </c>
      <c r="H64" s="10" t="s">
        <v>17</v>
      </c>
      <c r="I64" s="10" t="s">
        <v>34</v>
      </c>
      <c r="J64" s="10" t="s">
        <v>23</v>
      </c>
      <c r="K64" s="12">
        <v>1.1223E7</v>
      </c>
      <c r="L64" s="14"/>
      <c r="M64" s="15">
        <f t="array" ref="M64">SUM(SUMIFS(K:K,B:B,N64,F:F,{"MAINE","NEW YORK","NEW HAMPSHIRE","PENNSYLVANIA","VERMONT"}))</f>
        <v>0</v>
      </c>
    </row>
    <row r="65" ht="12.75" customHeight="1">
      <c r="A65" s="8" t="s">
        <v>32</v>
      </c>
      <c r="B65" s="9">
        <v>2010.0</v>
      </c>
      <c r="C65" s="10" t="s">
        <v>14</v>
      </c>
      <c r="D65" s="11"/>
      <c r="E65" s="10" t="s">
        <v>15</v>
      </c>
      <c r="F65" s="10" t="s">
        <v>25</v>
      </c>
      <c r="G65" s="11">
        <v>25.0</v>
      </c>
      <c r="H65" s="10" t="s">
        <v>17</v>
      </c>
      <c r="I65" s="10" t="s">
        <v>34</v>
      </c>
      <c r="J65" s="10" t="s">
        <v>23</v>
      </c>
      <c r="K65" s="12">
        <v>1639000.0</v>
      </c>
      <c r="L65" s="14"/>
      <c r="M65" s="15">
        <f t="array" ref="M65">SUM(SUMIFS(K:K,B:B,N65,F:F,{"MAINE","NEW YORK","NEW HAMPSHIRE","PENNSYLVANIA","VERMONT"}))</f>
        <v>0</v>
      </c>
    </row>
    <row r="66" ht="12.75" customHeight="1">
      <c r="A66" s="8" t="s">
        <v>32</v>
      </c>
      <c r="B66" s="9">
        <v>2010.0</v>
      </c>
      <c r="C66" s="10" t="s">
        <v>14</v>
      </c>
      <c r="D66" s="11"/>
      <c r="E66" s="10" t="s">
        <v>15</v>
      </c>
      <c r="F66" s="10" t="s">
        <v>26</v>
      </c>
      <c r="G66" s="11">
        <v>33.0</v>
      </c>
      <c r="H66" s="10" t="s">
        <v>17</v>
      </c>
      <c r="I66" s="10" t="s">
        <v>34</v>
      </c>
      <c r="J66" s="10" t="s">
        <v>23</v>
      </c>
      <c r="K66" s="12">
        <v>4820000.0</v>
      </c>
      <c r="L66" s="14"/>
      <c r="M66" s="15">
        <f t="array" ref="M66">SUM(SUMIFS(K:K,B:B,N66,F:F,{"MAINE","NEW YORK","NEW HAMPSHIRE","PENNSYLVANIA","VERMONT"}))</f>
        <v>0</v>
      </c>
    </row>
    <row r="67" ht="12.75" customHeight="1">
      <c r="A67" s="8" t="s">
        <v>32</v>
      </c>
      <c r="B67" s="9">
        <v>2010.0</v>
      </c>
      <c r="C67" s="10" t="s">
        <v>14</v>
      </c>
      <c r="D67" s="11"/>
      <c r="E67" s="10" t="s">
        <v>15</v>
      </c>
      <c r="F67" s="10" t="s">
        <v>28</v>
      </c>
      <c r="G67" s="11">
        <v>36.0</v>
      </c>
      <c r="H67" s="10" t="s">
        <v>17</v>
      </c>
      <c r="I67" s="10" t="s">
        <v>34</v>
      </c>
      <c r="J67" s="10" t="s">
        <v>23</v>
      </c>
      <c r="K67" s="12">
        <v>1.2293E7</v>
      </c>
      <c r="L67" s="14"/>
      <c r="M67" s="15">
        <f t="array" ref="M67">SUM(SUMIFS(K:K,B:B,N67,F:F,{"MAINE","NEW YORK","NEW HAMPSHIRE","PENNSYLVANIA","VERMONT"}))</f>
        <v>0</v>
      </c>
    </row>
    <row r="68" ht="12.75" customHeight="1">
      <c r="A68" s="8" t="s">
        <v>32</v>
      </c>
      <c r="B68" s="9">
        <v>2010.0</v>
      </c>
      <c r="C68" s="10" t="s">
        <v>14</v>
      </c>
      <c r="D68" s="11"/>
      <c r="E68" s="10" t="s">
        <v>15</v>
      </c>
      <c r="F68" s="10" t="s">
        <v>29</v>
      </c>
      <c r="G68" s="11">
        <v>42.0</v>
      </c>
      <c r="H68" s="10" t="s">
        <v>17</v>
      </c>
      <c r="I68" s="10" t="s">
        <v>34</v>
      </c>
      <c r="J68" s="10" t="s">
        <v>23</v>
      </c>
      <c r="K68" s="12">
        <v>2268000.0</v>
      </c>
      <c r="L68" s="14"/>
      <c r="M68" s="15">
        <f t="array" ref="M68">SUM(SUMIFS(K:K,B:B,N68,F:F,{"MAINE","NEW YORK","NEW HAMPSHIRE","PENNSYLVANIA","VERMONT"}))</f>
        <v>0</v>
      </c>
    </row>
    <row r="69" ht="12.75" customHeight="1">
      <c r="A69" s="8" t="s">
        <v>32</v>
      </c>
      <c r="B69" s="9">
        <v>2010.0</v>
      </c>
      <c r="C69" s="10" t="s">
        <v>14</v>
      </c>
      <c r="D69" s="11"/>
      <c r="E69" s="10" t="s">
        <v>15</v>
      </c>
      <c r="F69" s="10" t="s">
        <v>31</v>
      </c>
      <c r="G69" s="11">
        <v>50.0</v>
      </c>
      <c r="H69" s="10" t="s">
        <v>17</v>
      </c>
      <c r="I69" s="10" t="s">
        <v>34</v>
      </c>
      <c r="J69" s="10" t="s">
        <v>23</v>
      </c>
      <c r="K69" s="12">
        <v>3.128E7</v>
      </c>
      <c r="L69" s="14"/>
      <c r="M69" s="15">
        <f t="array" ref="M69">SUM(SUMIFS(K:K,B:B,N69,F:F,{"MAINE","NEW YORK","NEW HAMPSHIRE","PENNSYLVANIA","VERMONT"}))</f>
        <v>0</v>
      </c>
    </row>
    <row r="70" ht="12.75" customHeight="1">
      <c r="A70" s="8" t="s">
        <v>32</v>
      </c>
      <c r="B70" s="9">
        <v>2009.0</v>
      </c>
      <c r="C70" s="10" t="s">
        <v>14</v>
      </c>
      <c r="D70" s="11"/>
      <c r="E70" s="10" t="s">
        <v>15</v>
      </c>
      <c r="F70" s="10" t="s">
        <v>16</v>
      </c>
      <c r="G70" s="11">
        <v>9.0</v>
      </c>
      <c r="H70" s="10" t="s">
        <v>17</v>
      </c>
      <c r="I70" s="10" t="s">
        <v>34</v>
      </c>
      <c r="J70" s="10" t="s">
        <v>23</v>
      </c>
      <c r="K70" s="12">
        <v>832000.0</v>
      </c>
      <c r="L70" s="14"/>
      <c r="M70" s="15">
        <f t="array" ref="M70">SUM(SUMIFS(K:K,B:B,N70,F:F,{"MAINE","NEW YORK","NEW HAMPSHIRE","PENNSYLVANIA","VERMONT"}))</f>
        <v>0</v>
      </c>
    </row>
    <row r="71" ht="12.75" customHeight="1">
      <c r="A71" s="8" t="s">
        <v>32</v>
      </c>
      <c r="B71" s="9">
        <v>2009.0</v>
      </c>
      <c r="C71" s="10" t="s">
        <v>14</v>
      </c>
      <c r="D71" s="11"/>
      <c r="E71" s="10" t="s">
        <v>15</v>
      </c>
      <c r="F71" s="10" t="s">
        <v>24</v>
      </c>
      <c r="G71" s="11">
        <v>23.0</v>
      </c>
      <c r="H71" s="10" t="s">
        <v>17</v>
      </c>
      <c r="I71" s="10" t="s">
        <v>34</v>
      </c>
      <c r="J71" s="10" t="s">
        <v>23</v>
      </c>
      <c r="K71" s="12">
        <v>1.2996E7</v>
      </c>
      <c r="L71" s="14"/>
      <c r="M71" s="15">
        <f t="array" ref="M71">SUM(SUMIFS(K:K,B:B,N71,F:F,{"MAINE","NEW YORK","NEW HAMPSHIRE","PENNSYLVANIA","VERMONT"}))</f>
        <v>0</v>
      </c>
    </row>
    <row r="72" ht="12.75" customHeight="1">
      <c r="A72" s="8" t="s">
        <v>32</v>
      </c>
      <c r="B72" s="9">
        <v>2009.0</v>
      </c>
      <c r="C72" s="10" t="s">
        <v>14</v>
      </c>
      <c r="D72" s="11"/>
      <c r="E72" s="10" t="s">
        <v>15</v>
      </c>
      <c r="F72" s="10" t="s">
        <v>25</v>
      </c>
      <c r="G72" s="11">
        <v>25.0</v>
      </c>
      <c r="H72" s="10" t="s">
        <v>17</v>
      </c>
      <c r="I72" s="10" t="s">
        <v>34</v>
      </c>
      <c r="J72" s="10" t="s">
        <v>23</v>
      </c>
      <c r="K72" s="12">
        <v>2466000.0</v>
      </c>
      <c r="L72" s="14"/>
      <c r="M72" s="15">
        <f t="array" ref="M72">SUM(SUMIFS(K:K,B:B,N72,F:F,{"MAINE","NEW YORK","NEW HAMPSHIRE","PENNSYLVANIA","VERMONT"}))</f>
        <v>0</v>
      </c>
    </row>
    <row r="73" ht="12.75" customHeight="1">
      <c r="A73" s="8" t="s">
        <v>32</v>
      </c>
      <c r="B73" s="9">
        <v>2009.0</v>
      </c>
      <c r="C73" s="10" t="s">
        <v>14</v>
      </c>
      <c r="D73" s="11"/>
      <c r="E73" s="10" t="s">
        <v>15</v>
      </c>
      <c r="F73" s="10" t="s">
        <v>26</v>
      </c>
      <c r="G73" s="11">
        <v>33.0</v>
      </c>
      <c r="H73" s="10" t="s">
        <v>17</v>
      </c>
      <c r="I73" s="10" t="s">
        <v>34</v>
      </c>
      <c r="J73" s="10" t="s">
        <v>23</v>
      </c>
      <c r="K73" s="12">
        <v>5029000.0</v>
      </c>
      <c r="L73" s="14"/>
      <c r="M73" s="15">
        <f t="array" ref="M73">SUM(SUMIFS(K:K,B:B,N73,F:F,{"MAINE","NEW YORK","NEW HAMPSHIRE","PENNSYLVANIA","VERMONT"}))</f>
        <v>0</v>
      </c>
    </row>
    <row r="74" ht="12.75" customHeight="1">
      <c r="A74" s="8" t="s">
        <v>32</v>
      </c>
      <c r="B74" s="9">
        <v>2009.0</v>
      </c>
      <c r="C74" s="10" t="s">
        <v>14</v>
      </c>
      <c r="D74" s="11"/>
      <c r="E74" s="10" t="s">
        <v>15</v>
      </c>
      <c r="F74" s="10" t="s">
        <v>28</v>
      </c>
      <c r="G74" s="11">
        <v>36.0</v>
      </c>
      <c r="H74" s="10" t="s">
        <v>17</v>
      </c>
      <c r="I74" s="10" t="s">
        <v>34</v>
      </c>
      <c r="J74" s="10" t="s">
        <v>23</v>
      </c>
      <c r="K74" s="12">
        <v>1.7823E7</v>
      </c>
      <c r="L74" s="14"/>
      <c r="M74" s="15">
        <f t="array" ref="M74">SUM(SUMIFS(K:K,B:B,N74,F:F,{"MAINE","NEW YORK","NEW HAMPSHIRE","PENNSYLVANIA","VERMONT"}))</f>
        <v>0</v>
      </c>
    </row>
    <row r="75" ht="12.75" customHeight="1">
      <c r="A75" s="8" t="s">
        <v>32</v>
      </c>
      <c r="B75" s="9">
        <v>2009.0</v>
      </c>
      <c r="C75" s="10" t="s">
        <v>14</v>
      </c>
      <c r="D75" s="11"/>
      <c r="E75" s="10" t="s">
        <v>15</v>
      </c>
      <c r="F75" s="10" t="s">
        <v>29</v>
      </c>
      <c r="G75" s="11">
        <v>42.0</v>
      </c>
      <c r="H75" s="10" t="s">
        <v>17</v>
      </c>
      <c r="I75" s="10" t="s">
        <v>34</v>
      </c>
      <c r="J75" s="10" t="s">
        <v>23</v>
      </c>
      <c r="K75" s="12">
        <v>3505000.0</v>
      </c>
      <c r="L75" s="14"/>
      <c r="M75" s="15">
        <f t="array" ref="M75">SUM(SUMIFS(K:K,B:B,N75,F:F,{"MAINE","NEW YORK","NEW HAMPSHIRE","PENNSYLVANIA","VERMONT"}))</f>
        <v>0</v>
      </c>
    </row>
    <row r="76" ht="12.75" customHeight="1">
      <c r="A76" s="8" t="s">
        <v>32</v>
      </c>
      <c r="B76" s="9">
        <v>2009.0</v>
      </c>
      <c r="C76" s="10" t="s">
        <v>14</v>
      </c>
      <c r="D76" s="11"/>
      <c r="E76" s="10" t="s">
        <v>15</v>
      </c>
      <c r="F76" s="10" t="s">
        <v>31</v>
      </c>
      <c r="G76" s="11">
        <v>50.0</v>
      </c>
      <c r="H76" s="10" t="s">
        <v>17</v>
      </c>
      <c r="I76" s="10" t="s">
        <v>34</v>
      </c>
      <c r="J76" s="10" t="s">
        <v>23</v>
      </c>
      <c r="K76" s="12">
        <v>3.2292E7</v>
      </c>
      <c r="L76" s="14"/>
      <c r="M76" s="15">
        <f t="array" ref="M76">SUM(SUMIFS(K:K,B:B,N76,F:F,{"MAINE","NEW YORK","NEW HAMPSHIRE","PENNSYLVANIA","VERMONT"}))</f>
        <v>0</v>
      </c>
    </row>
    <row r="77" ht="12.75" customHeight="1">
      <c r="A77" s="8" t="s">
        <v>32</v>
      </c>
      <c r="B77" s="9">
        <v>2008.0</v>
      </c>
      <c r="C77" s="10" t="s">
        <v>14</v>
      </c>
      <c r="D77" s="11"/>
      <c r="E77" s="10" t="s">
        <v>15</v>
      </c>
      <c r="F77" s="10" t="s">
        <v>16</v>
      </c>
      <c r="G77" s="11">
        <v>9.0</v>
      </c>
      <c r="H77" s="10" t="s">
        <v>17</v>
      </c>
      <c r="I77" s="10" t="s">
        <v>34</v>
      </c>
      <c r="J77" s="10" t="s">
        <v>23</v>
      </c>
      <c r="K77" s="12">
        <v>1184000.0</v>
      </c>
      <c r="L77" s="14"/>
      <c r="M77" s="15">
        <f t="array" ref="M77">SUM(SUMIFS(K:K,B:B,N77,F:F,{"MAINE","NEW YORK","NEW HAMPSHIRE","PENNSYLVANIA","VERMONT"}))</f>
        <v>0</v>
      </c>
    </row>
    <row r="78" ht="12.75" customHeight="1">
      <c r="A78" s="8" t="s">
        <v>32</v>
      </c>
      <c r="B78" s="9">
        <v>2008.0</v>
      </c>
      <c r="C78" s="10" t="s">
        <v>14</v>
      </c>
      <c r="D78" s="11"/>
      <c r="E78" s="10" t="s">
        <v>15</v>
      </c>
      <c r="F78" s="10" t="s">
        <v>24</v>
      </c>
      <c r="G78" s="11">
        <v>23.0</v>
      </c>
      <c r="H78" s="10" t="s">
        <v>17</v>
      </c>
      <c r="I78" s="10" t="s">
        <v>34</v>
      </c>
      <c r="J78" s="10" t="s">
        <v>23</v>
      </c>
      <c r="K78" s="12">
        <v>8832000.0</v>
      </c>
      <c r="L78" s="14"/>
      <c r="M78" s="15">
        <f t="array" ref="M78">SUM(SUMIFS(K:K,B:B,N78,F:F,{"MAINE","NEW YORK","NEW HAMPSHIRE","PENNSYLVANIA","VERMONT"}))</f>
        <v>0</v>
      </c>
    </row>
    <row r="79" ht="12.75" customHeight="1">
      <c r="A79" s="8" t="s">
        <v>32</v>
      </c>
      <c r="B79" s="9">
        <v>2008.0</v>
      </c>
      <c r="C79" s="10" t="s">
        <v>14</v>
      </c>
      <c r="D79" s="11"/>
      <c r="E79" s="10" t="s">
        <v>15</v>
      </c>
      <c r="F79" s="10" t="s">
        <v>25</v>
      </c>
      <c r="G79" s="11">
        <v>25.0</v>
      </c>
      <c r="H79" s="10" t="s">
        <v>17</v>
      </c>
      <c r="I79" s="10" t="s">
        <v>34</v>
      </c>
      <c r="J79" s="10" t="s">
        <v>23</v>
      </c>
      <c r="K79" s="12">
        <v>3023000.0</v>
      </c>
      <c r="L79" s="14"/>
      <c r="M79" s="15">
        <f t="array" ref="M79">SUM(SUMIFS(K:K,B:B,N79,F:F,{"MAINE","NEW YORK","NEW HAMPSHIRE","PENNSYLVANIA","VERMONT"}))</f>
        <v>0</v>
      </c>
    </row>
    <row r="80" ht="12.75" customHeight="1">
      <c r="A80" s="8" t="s">
        <v>32</v>
      </c>
      <c r="B80" s="9">
        <v>2008.0</v>
      </c>
      <c r="C80" s="10" t="s">
        <v>14</v>
      </c>
      <c r="D80" s="11"/>
      <c r="E80" s="10" t="s">
        <v>15</v>
      </c>
      <c r="F80" s="10" t="s">
        <v>26</v>
      </c>
      <c r="G80" s="11">
        <v>33.0</v>
      </c>
      <c r="H80" s="10" t="s">
        <v>17</v>
      </c>
      <c r="I80" s="10" t="s">
        <v>34</v>
      </c>
      <c r="J80" s="10" t="s">
        <v>23</v>
      </c>
      <c r="K80" s="12">
        <v>5111000.0</v>
      </c>
      <c r="L80" s="14"/>
      <c r="M80" s="15">
        <f t="array" ref="M80">SUM(SUMIFS(K:K,B:B,N80,F:F,{"MAINE","NEW YORK","NEW HAMPSHIRE","PENNSYLVANIA","VERMONT"}))</f>
        <v>0</v>
      </c>
    </row>
    <row r="81" ht="12.75" customHeight="1">
      <c r="A81" s="8" t="s">
        <v>32</v>
      </c>
      <c r="B81" s="9">
        <v>2008.0</v>
      </c>
      <c r="C81" s="10" t="s">
        <v>14</v>
      </c>
      <c r="D81" s="11"/>
      <c r="E81" s="10" t="s">
        <v>15</v>
      </c>
      <c r="F81" s="10" t="s">
        <v>28</v>
      </c>
      <c r="G81" s="11">
        <v>36.0</v>
      </c>
      <c r="H81" s="10" t="s">
        <v>17</v>
      </c>
      <c r="I81" s="10" t="s">
        <v>34</v>
      </c>
      <c r="J81" s="10" t="s">
        <v>23</v>
      </c>
      <c r="K81" s="12">
        <v>1.3907E7</v>
      </c>
      <c r="L81" s="14"/>
      <c r="M81" s="15">
        <f t="array" ref="M81">SUM(SUMIFS(K:K,B:B,N81,F:F,{"MAINE","NEW YORK","NEW HAMPSHIRE","PENNSYLVANIA","VERMONT"}))</f>
        <v>0</v>
      </c>
    </row>
    <row r="82" ht="12.75" customHeight="1">
      <c r="A82" s="8" t="s">
        <v>32</v>
      </c>
      <c r="B82" s="9">
        <v>2008.0</v>
      </c>
      <c r="C82" s="10" t="s">
        <v>14</v>
      </c>
      <c r="D82" s="11"/>
      <c r="E82" s="10" t="s">
        <v>15</v>
      </c>
      <c r="F82" s="10" t="s">
        <v>29</v>
      </c>
      <c r="G82" s="11">
        <v>42.0</v>
      </c>
      <c r="H82" s="10" t="s">
        <v>17</v>
      </c>
      <c r="I82" s="10" t="s">
        <v>34</v>
      </c>
      <c r="J82" s="10" t="s">
        <v>23</v>
      </c>
      <c r="K82" s="12">
        <v>3830000.0</v>
      </c>
      <c r="L82" s="14"/>
      <c r="M82" s="15">
        <f t="array" ref="M82">SUM(SUMIFS(K:K,B:B,N82,F:F,{"MAINE","NEW YORK","NEW HAMPSHIRE","PENNSYLVANIA","VERMONT"}))</f>
        <v>0</v>
      </c>
    </row>
    <row r="83" ht="12.75" customHeight="1">
      <c r="A83" s="8" t="s">
        <v>32</v>
      </c>
      <c r="B83" s="9">
        <v>2008.0</v>
      </c>
      <c r="C83" s="10" t="s">
        <v>14</v>
      </c>
      <c r="D83" s="11"/>
      <c r="E83" s="10" t="s">
        <v>15</v>
      </c>
      <c r="F83" s="10" t="s">
        <v>31</v>
      </c>
      <c r="G83" s="11">
        <v>50.0</v>
      </c>
      <c r="H83" s="10" t="s">
        <v>17</v>
      </c>
      <c r="I83" s="10" t="s">
        <v>34</v>
      </c>
      <c r="J83" s="10" t="s">
        <v>23</v>
      </c>
      <c r="K83" s="12">
        <v>2.8045E7</v>
      </c>
      <c r="L83" s="14"/>
      <c r="M83" s="15">
        <f t="array" ref="M83">SUM(SUMIFS(K:K,B:B,N83,F:F,{"MAINE","NEW YORK","NEW HAMPSHIRE","PENNSYLVANIA","VERMONT"}))</f>
        <v>0</v>
      </c>
    </row>
    <row r="84" ht="12.75" customHeight="1">
      <c r="A84" s="8" t="s">
        <v>32</v>
      </c>
      <c r="B84" s="9">
        <v>2007.0</v>
      </c>
      <c r="C84" s="10" t="s">
        <v>14</v>
      </c>
      <c r="D84" s="11"/>
      <c r="E84" s="10" t="s">
        <v>15</v>
      </c>
      <c r="F84" s="10" t="s">
        <v>16</v>
      </c>
      <c r="G84" s="11">
        <v>9.0</v>
      </c>
      <c r="H84" s="10" t="s">
        <v>17</v>
      </c>
      <c r="I84" s="10" t="s">
        <v>34</v>
      </c>
      <c r="J84" s="10" t="s">
        <v>23</v>
      </c>
      <c r="K84" s="12">
        <v>593000.0</v>
      </c>
      <c r="L84" s="14"/>
      <c r="M84" s="15">
        <f t="array" ref="M84">SUM(SUMIFS(K:K,B:B,N84,F:F,{"MAINE","NEW YORK","NEW HAMPSHIRE","PENNSYLVANIA","VERMONT"}))</f>
        <v>0</v>
      </c>
    </row>
    <row r="85" ht="12.75" customHeight="1">
      <c r="A85" s="8" t="s">
        <v>32</v>
      </c>
      <c r="B85" s="9">
        <v>2007.0</v>
      </c>
      <c r="C85" s="10" t="s">
        <v>14</v>
      </c>
      <c r="D85" s="11"/>
      <c r="E85" s="10" t="s">
        <v>15</v>
      </c>
      <c r="F85" s="10" t="s">
        <v>24</v>
      </c>
      <c r="G85" s="11">
        <v>23.0</v>
      </c>
      <c r="H85" s="10" t="s">
        <v>17</v>
      </c>
      <c r="I85" s="10" t="s">
        <v>34</v>
      </c>
      <c r="J85" s="10" t="s">
        <v>23</v>
      </c>
      <c r="K85" s="12">
        <v>7525000.0</v>
      </c>
      <c r="L85" s="14"/>
      <c r="M85" s="15">
        <f t="array" ref="M85">SUM(SUMIFS(K:K,B:B,N85,F:F,{"MAINE","NEW YORK","NEW HAMPSHIRE","PENNSYLVANIA","VERMONT"}))</f>
        <v>0</v>
      </c>
    </row>
    <row r="86" ht="12.75" customHeight="1">
      <c r="A86" s="8" t="s">
        <v>32</v>
      </c>
      <c r="B86" s="9">
        <v>2007.0</v>
      </c>
      <c r="C86" s="10" t="s">
        <v>14</v>
      </c>
      <c r="D86" s="11"/>
      <c r="E86" s="10" t="s">
        <v>15</v>
      </c>
      <c r="F86" s="10" t="s">
        <v>25</v>
      </c>
      <c r="G86" s="11">
        <v>25.0</v>
      </c>
      <c r="H86" s="10" t="s">
        <v>17</v>
      </c>
      <c r="I86" s="10" t="s">
        <v>34</v>
      </c>
      <c r="J86" s="10" t="s">
        <v>23</v>
      </c>
      <c r="K86" s="12">
        <v>1844000.0</v>
      </c>
      <c r="L86" s="14"/>
      <c r="M86" s="15">
        <f t="array" ref="M86">SUM(SUMIFS(K:K,B:B,N86,F:F,{"MAINE","NEW YORK","NEW HAMPSHIRE","PENNSYLVANIA","VERMONT"}))</f>
        <v>0</v>
      </c>
    </row>
    <row r="87" ht="12.75" customHeight="1">
      <c r="A87" s="8" t="s">
        <v>32</v>
      </c>
      <c r="B87" s="9">
        <v>2007.0</v>
      </c>
      <c r="C87" s="10" t="s">
        <v>14</v>
      </c>
      <c r="D87" s="11"/>
      <c r="E87" s="10" t="s">
        <v>15</v>
      </c>
      <c r="F87" s="10" t="s">
        <v>26</v>
      </c>
      <c r="G87" s="11">
        <v>33.0</v>
      </c>
      <c r="H87" s="10" t="s">
        <v>17</v>
      </c>
      <c r="I87" s="10" t="s">
        <v>34</v>
      </c>
      <c r="J87" s="10" t="s">
        <v>23</v>
      </c>
      <c r="K87" s="12">
        <v>3276000.0</v>
      </c>
      <c r="L87" s="14"/>
      <c r="M87" s="15">
        <f t="array" ref="M87">SUM(SUMIFS(K:K,B:B,N87,F:F,{"MAINE","NEW YORK","NEW HAMPSHIRE","PENNSYLVANIA","VERMONT"}))</f>
        <v>0</v>
      </c>
    </row>
    <row r="88" ht="12.75" customHeight="1">
      <c r="A88" s="8" t="s">
        <v>32</v>
      </c>
      <c r="B88" s="9">
        <v>2007.0</v>
      </c>
      <c r="C88" s="10" t="s">
        <v>14</v>
      </c>
      <c r="D88" s="11"/>
      <c r="E88" s="10" t="s">
        <v>15</v>
      </c>
      <c r="F88" s="10" t="s">
        <v>28</v>
      </c>
      <c r="G88" s="11">
        <v>36.0</v>
      </c>
      <c r="H88" s="10" t="s">
        <v>17</v>
      </c>
      <c r="I88" s="10" t="s">
        <v>34</v>
      </c>
      <c r="J88" s="10" t="s">
        <v>23</v>
      </c>
      <c r="K88" s="12">
        <v>7638000.0</v>
      </c>
      <c r="L88" s="14"/>
      <c r="M88" s="15">
        <f t="array" ref="M88">SUM(SUMIFS(K:K,B:B,N88,F:F,{"MAINE","NEW YORK","NEW HAMPSHIRE","PENNSYLVANIA","VERMONT"}))</f>
        <v>0</v>
      </c>
    </row>
    <row r="89" ht="12.75" customHeight="1">
      <c r="A89" s="8" t="s">
        <v>32</v>
      </c>
      <c r="B89" s="9">
        <v>2007.0</v>
      </c>
      <c r="C89" s="10" t="s">
        <v>14</v>
      </c>
      <c r="D89" s="11"/>
      <c r="E89" s="10" t="s">
        <v>15</v>
      </c>
      <c r="F89" s="10" t="s">
        <v>29</v>
      </c>
      <c r="G89" s="11">
        <v>42.0</v>
      </c>
      <c r="H89" s="10" t="s">
        <v>17</v>
      </c>
      <c r="I89" s="10" t="s">
        <v>34</v>
      </c>
      <c r="J89" s="10" t="s">
        <v>23</v>
      </c>
      <c r="K89" s="12">
        <v>1738000.0</v>
      </c>
      <c r="L89" s="14"/>
      <c r="M89" s="15">
        <f t="array" ref="M89">SUM(SUMIFS(K:K,B:B,N89,F:F,{"MAINE","NEW YORK","NEW HAMPSHIRE","PENNSYLVANIA","VERMONT"}))</f>
        <v>0</v>
      </c>
    </row>
    <row r="90" ht="12.75" customHeight="1">
      <c r="A90" s="8" t="s">
        <v>32</v>
      </c>
      <c r="B90" s="9">
        <v>2007.0</v>
      </c>
      <c r="C90" s="10" t="s">
        <v>14</v>
      </c>
      <c r="D90" s="11"/>
      <c r="E90" s="10" t="s">
        <v>15</v>
      </c>
      <c r="F90" s="10" t="s">
        <v>31</v>
      </c>
      <c r="G90" s="11">
        <v>50.0</v>
      </c>
      <c r="H90" s="10" t="s">
        <v>17</v>
      </c>
      <c r="I90" s="10" t="s">
        <v>34</v>
      </c>
      <c r="J90" s="10" t="s">
        <v>23</v>
      </c>
      <c r="K90" s="12">
        <v>1.8624E7</v>
      </c>
      <c r="L90" s="14"/>
      <c r="M90" s="15">
        <f t="array" ref="M90">SUM(SUMIFS(K:K,B:B,N90,F:F,{"MAINE","NEW YORK","NEW HAMPSHIRE","PENNSYLVANIA","VERMONT"}))</f>
        <v>0</v>
      </c>
    </row>
    <row r="91" ht="12.75" customHeight="1">
      <c r="A91" s="8" t="s">
        <v>32</v>
      </c>
      <c r="B91" s="9">
        <v>2006.0</v>
      </c>
      <c r="C91" s="10" t="s">
        <v>14</v>
      </c>
      <c r="D91" s="11"/>
      <c r="E91" s="10" t="s">
        <v>15</v>
      </c>
      <c r="F91" s="10" t="s">
        <v>16</v>
      </c>
      <c r="G91" s="11">
        <v>9.0</v>
      </c>
      <c r="H91" s="10" t="s">
        <v>17</v>
      </c>
      <c r="I91" s="10" t="s">
        <v>34</v>
      </c>
      <c r="J91" s="10" t="s">
        <v>23</v>
      </c>
      <c r="K91" s="12">
        <v>640000.0</v>
      </c>
      <c r="L91" s="14"/>
      <c r="M91" s="15">
        <f t="array" ref="M91">SUM(SUMIFS(K:K,B:B,N91,F:F,{"MAINE","NEW YORK","NEW HAMPSHIRE","PENNSYLVANIA","VERMONT"}))</f>
        <v>0</v>
      </c>
    </row>
    <row r="92" ht="12.75" customHeight="1">
      <c r="A92" s="8" t="s">
        <v>32</v>
      </c>
      <c r="B92" s="9">
        <v>2006.0</v>
      </c>
      <c r="C92" s="10" t="s">
        <v>14</v>
      </c>
      <c r="D92" s="11"/>
      <c r="E92" s="10" t="s">
        <v>15</v>
      </c>
      <c r="F92" s="10" t="s">
        <v>24</v>
      </c>
      <c r="G92" s="11">
        <v>23.0</v>
      </c>
      <c r="H92" s="10" t="s">
        <v>17</v>
      </c>
      <c r="I92" s="10" t="s">
        <v>34</v>
      </c>
      <c r="J92" s="10" t="s">
        <v>23</v>
      </c>
      <c r="K92" s="12">
        <v>8384000.0</v>
      </c>
      <c r="L92" s="14"/>
      <c r="M92" s="15">
        <f t="array" ref="M92">SUM(SUMIFS(K:K,B:B,N92,F:F,{"MAINE","NEW YORK","NEW HAMPSHIRE","PENNSYLVANIA","VERMONT"}))</f>
        <v>0</v>
      </c>
    </row>
    <row r="93" ht="12.75" customHeight="1">
      <c r="A93" s="8" t="s">
        <v>32</v>
      </c>
      <c r="B93" s="9">
        <v>2006.0</v>
      </c>
      <c r="C93" s="10" t="s">
        <v>14</v>
      </c>
      <c r="D93" s="11"/>
      <c r="E93" s="10" t="s">
        <v>15</v>
      </c>
      <c r="F93" s="10" t="s">
        <v>25</v>
      </c>
      <c r="G93" s="11">
        <v>25.0</v>
      </c>
      <c r="H93" s="10" t="s">
        <v>17</v>
      </c>
      <c r="I93" s="10" t="s">
        <v>34</v>
      </c>
      <c r="J93" s="10" t="s">
        <v>23</v>
      </c>
      <c r="K93" s="12">
        <v>1916000.0</v>
      </c>
      <c r="L93" s="14"/>
      <c r="M93" s="15">
        <f t="array" ref="M93">SUM(SUMIFS(K:K,B:B,N93,F:F,{"MAINE","NEW YORK","NEW HAMPSHIRE","PENNSYLVANIA","VERMONT"}))</f>
        <v>0</v>
      </c>
    </row>
    <row r="94" ht="12.75" customHeight="1">
      <c r="A94" s="8" t="s">
        <v>32</v>
      </c>
      <c r="B94" s="9">
        <v>2006.0</v>
      </c>
      <c r="C94" s="10" t="s">
        <v>14</v>
      </c>
      <c r="D94" s="11"/>
      <c r="E94" s="10" t="s">
        <v>15</v>
      </c>
      <c r="F94" s="10" t="s">
        <v>26</v>
      </c>
      <c r="G94" s="11">
        <v>33.0</v>
      </c>
      <c r="H94" s="10" t="s">
        <v>17</v>
      </c>
      <c r="I94" s="10" t="s">
        <v>34</v>
      </c>
      <c r="J94" s="10" t="s">
        <v>23</v>
      </c>
      <c r="K94" s="12">
        <v>2810000.0</v>
      </c>
      <c r="L94" s="14"/>
      <c r="M94" s="15">
        <f t="array" ref="M94">SUM(SUMIFS(K:K,B:B,N94,F:F,{"MAINE","NEW YORK","NEW HAMPSHIRE","PENNSYLVANIA","VERMONT"}))</f>
        <v>0</v>
      </c>
    </row>
    <row r="95" ht="12.75" customHeight="1">
      <c r="A95" s="8" t="s">
        <v>32</v>
      </c>
      <c r="B95" s="9">
        <v>2006.0</v>
      </c>
      <c r="C95" s="10" t="s">
        <v>14</v>
      </c>
      <c r="D95" s="11"/>
      <c r="E95" s="10" t="s">
        <v>15</v>
      </c>
      <c r="F95" s="10" t="s">
        <v>28</v>
      </c>
      <c r="G95" s="11">
        <v>36.0</v>
      </c>
      <c r="H95" s="10" t="s">
        <v>17</v>
      </c>
      <c r="I95" s="10" t="s">
        <v>34</v>
      </c>
      <c r="J95" s="10" t="s">
        <v>23</v>
      </c>
      <c r="K95" s="12">
        <v>8020000.0</v>
      </c>
      <c r="L95" s="14"/>
      <c r="M95" s="15">
        <f t="array" ref="M95">SUM(SUMIFS(K:K,B:B,N95,F:F,{"MAINE","NEW YORK","NEW HAMPSHIRE","PENNSYLVANIA","VERMONT"}))</f>
        <v>0</v>
      </c>
    </row>
    <row r="96" ht="12.75" customHeight="1">
      <c r="A96" s="8" t="s">
        <v>32</v>
      </c>
      <c r="B96" s="9">
        <v>2006.0</v>
      </c>
      <c r="C96" s="10" t="s">
        <v>14</v>
      </c>
      <c r="D96" s="11"/>
      <c r="E96" s="10" t="s">
        <v>15</v>
      </c>
      <c r="F96" s="10" t="s">
        <v>29</v>
      </c>
      <c r="G96" s="11">
        <v>42.0</v>
      </c>
      <c r="H96" s="10" t="s">
        <v>17</v>
      </c>
      <c r="I96" s="10" t="s">
        <v>34</v>
      </c>
      <c r="J96" s="10" t="s">
        <v>23</v>
      </c>
      <c r="K96" s="12">
        <v>2145000.0</v>
      </c>
      <c r="L96" s="14"/>
      <c r="M96" s="15">
        <f t="array" ref="M96">SUM(SUMIFS(K:K,B:B,N96,F:F,{"MAINE","NEW YORK","NEW HAMPSHIRE","PENNSYLVANIA","VERMONT"}))</f>
        <v>0</v>
      </c>
    </row>
    <row r="97" ht="12.75" customHeight="1">
      <c r="A97" s="8" t="s">
        <v>32</v>
      </c>
      <c r="B97" s="9">
        <v>2006.0</v>
      </c>
      <c r="C97" s="10" t="s">
        <v>14</v>
      </c>
      <c r="D97" s="11"/>
      <c r="E97" s="10" t="s">
        <v>15</v>
      </c>
      <c r="F97" s="10" t="s">
        <v>31</v>
      </c>
      <c r="G97" s="11">
        <v>50.0</v>
      </c>
      <c r="H97" s="10" t="s">
        <v>17</v>
      </c>
      <c r="I97" s="10" t="s">
        <v>34</v>
      </c>
      <c r="J97" s="10" t="s">
        <v>23</v>
      </c>
      <c r="K97" s="12">
        <v>1.963E7</v>
      </c>
      <c r="L97" s="14"/>
      <c r="M97" s="15">
        <f t="array" ref="M97">SUM(SUMIFS(K:K,B:B,N97,F:F,{"MAINE","NEW YORK","NEW HAMPSHIRE","PENNSYLVANIA","VERMONT"}))</f>
        <v>0</v>
      </c>
    </row>
    <row r="98" ht="12.75" customHeight="1">
      <c r="A98" s="8" t="s">
        <v>32</v>
      </c>
      <c r="B98" s="9">
        <v>2005.0</v>
      </c>
      <c r="C98" s="10" t="s">
        <v>14</v>
      </c>
      <c r="D98" s="11"/>
      <c r="E98" s="10" t="s">
        <v>15</v>
      </c>
      <c r="F98" s="10" t="s">
        <v>16</v>
      </c>
      <c r="G98" s="11">
        <v>9.0</v>
      </c>
      <c r="H98" s="10" t="s">
        <v>17</v>
      </c>
      <c r="I98" s="10" t="s">
        <v>34</v>
      </c>
      <c r="J98" s="10" t="s">
        <v>23</v>
      </c>
      <c r="K98" s="12">
        <v>550000.0</v>
      </c>
      <c r="L98" s="14"/>
      <c r="M98" s="15">
        <f t="array" ref="M98">SUM(SUMIFS(K:K,B:B,N98,F:F,{"MAINE","NEW YORK","NEW HAMPSHIRE","PENNSYLVANIA","VERMONT"}))</f>
        <v>0</v>
      </c>
    </row>
    <row r="99" ht="12.75" customHeight="1">
      <c r="A99" s="8" t="s">
        <v>32</v>
      </c>
      <c r="B99" s="9">
        <v>2005.0</v>
      </c>
      <c r="C99" s="10" t="s">
        <v>14</v>
      </c>
      <c r="D99" s="11"/>
      <c r="E99" s="10" t="s">
        <v>15</v>
      </c>
      <c r="F99" s="10" t="s">
        <v>24</v>
      </c>
      <c r="G99" s="11">
        <v>23.0</v>
      </c>
      <c r="H99" s="10" t="s">
        <v>17</v>
      </c>
      <c r="I99" s="10" t="s">
        <v>34</v>
      </c>
      <c r="J99" s="10" t="s">
        <v>23</v>
      </c>
      <c r="K99" s="12">
        <v>5698000.0</v>
      </c>
      <c r="L99" s="14"/>
      <c r="M99" s="15">
        <f t="array" ref="M99">SUM(SUMIFS(K:K,B:B,N99,F:F,{"MAINE","NEW YORK","NEW HAMPSHIRE","PENNSYLVANIA","VERMONT"}))</f>
        <v>0</v>
      </c>
    </row>
    <row r="100" ht="12.75" customHeight="1">
      <c r="A100" s="8" t="s">
        <v>32</v>
      </c>
      <c r="B100" s="9">
        <v>2005.0</v>
      </c>
      <c r="C100" s="10" t="s">
        <v>14</v>
      </c>
      <c r="D100" s="11"/>
      <c r="E100" s="10" t="s">
        <v>15</v>
      </c>
      <c r="F100" s="10" t="s">
        <v>25</v>
      </c>
      <c r="G100" s="11">
        <v>25.0</v>
      </c>
      <c r="H100" s="10" t="s">
        <v>17</v>
      </c>
      <c r="I100" s="10" t="s">
        <v>34</v>
      </c>
      <c r="J100" s="10" t="s">
        <v>23</v>
      </c>
      <c r="K100" s="12">
        <v>2048000.0</v>
      </c>
      <c r="L100" s="14"/>
      <c r="M100" s="15">
        <f t="array" ref="M100">SUM(SUMIFS(K:K,B:B,N100,F:F,{"MAINE","NEW YORK","NEW HAMPSHIRE","PENNSYLVANIA","VERMONT"}))</f>
        <v>0</v>
      </c>
    </row>
    <row r="101" ht="12.75" customHeight="1">
      <c r="A101" s="8" t="s">
        <v>32</v>
      </c>
      <c r="B101" s="9">
        <v>2005.0</v>
      </c>
      <c r="C101" s="10" t="s">
        <v>14</v>
      </c>
      <c r="D101" s="11"/>
      <c r="E101" s="10" t="s">
        <v>15</v>
      </c>
      <c r="F101" s="10" t="s">
        <v>26</v>
      </c>
      <c r="G101" s="11">
        <v>33.0</v>
      </c>
      <c r="H101" s="10" t="s">
        <v>17</v>
      </c>
      <c r="I101" s="10" t="s">
        <v>34</v>
      </c>
      <c r="J101" s="10" t="s">
        <v>23</v>
      </c>
      <c r="K101" s="12">
        <v>2354000.0</v>
      </c>
      <c r="L101" s="14"/>
      <c r="M101" s="15">
        <f t="array" ref="M101">SUM(SUMIFS(K:K,B:B,N101,F:F,{"MAINE","NEW YORK","NEW HAMPSHIRE","PENNSYLVANIA","VERMONT"}))</f>
        <v>0</v>
      </c>
    </row>
    <row r="102" ht="12.75" customHeight="1">
      <c r="A102" s="8" t="s">
        <v>32</v>
      </c>
      <c r="B102" s="9">
        <v>2005.0</v>
      </c>
      <c r="C102" s="10" t="s">
        <v>14</v>
      </c>
      <c r="D102" s="11"/>
      <c r="E102" s="10" t="s">
        <v>15</v>
      </c>
      <c r="F102" s="10" t="s">
        <v>28</v>
      </c>
      <c r="G102" s="11">
        <v>36.0</v>
      </c>
      <c r="H102" s="10" t="s">
        <v>17</v>
      </c>
      <c r="I102" s="10" t="s">
        <v>34</v>
      </c>
      <c r="J102" s="10" t="s">
        <v>23</v>
      </c>
      <c r="K102" s="12">
        <v>7037000.0</v>
      </c>
      <c r="L102" s="14"/>
      <c r="M102" s="15">
        <f t="array" ref="M102">SUM(SUMIFS(K:K,B:B,N102,F:F,{"MAINE","NEW YORK","NEW HAMPSHIRE","PENNSYLVANIA","VERMONT"}))</f>
        <v>0</v>
      </c>
    </row>
    <row r="103" ht="12.75" customHeight="1">
      <c r="A103" s="8" t="s">
        <v>32</v>
      </c>
      <c r="B103" s="9">
        <v>2005.0</v>
      </c>
      <c r="C103" s="10" t="s">
        <v>14</v>
      </c>
      <c r="D103" s="11"/>
      <c r="E103" s="10" t="s">
        <v>15</v>
      </c>
      <c r="F103" s="10" t="s">
        <v>29</v>
      </c>
      <c r="G103" s="11">
        <v>42.0</v>
      </c>
      <c r="H103" s="10" t="s">
        <v>17</v>
      </c>
      <c r="I103" s="10" t="s">
        <v>34</v>
      </c>
      <c r="J103" s="10" t="s">
        <v>23</v>
      </c>
      <c r="K103" s="12">
        <v>1922000.0</v>
      </c>
      <c r="L103" s="14"/>
      <c r="M103" s="15">
        <f t="array" ref="M103">SUM(SUMIFS(K:K,B:B,N103,F:F,{"MAINE","NEW YORK","NEW HAMPSHIRE","PENNSYLVANIA","VERMONT"}))</f>
        <v>0</v>
      </c>
    </row>
    <row r="104" ht="12.75" customHeight="1">
      <c r="A104" s="8" t="s">
        <v>32</v>
      </c>
      <c r="B104" s="9">
        <v>2005.0</v>
      </c>
      <c r="C104" s="10" t="s">
        <v>14</v>
      </c>
      <c r="D104" s="11"/>
      <c r="E104" s="10" t="s">
        <v>15</v>
      </c>
      <c r="F104" s="10" t="s">
        <v>31</v>
      </c>
      <c r="G104" s="11">
        <v>50.0</v>
      </c>
      <c r="H104" s="10" t="s">
        <v>17</v>
      </c>
      <c r="I104" s="10" t="s">
        <v>34</v>
      </c>
      <c r="J104" s="10" t="s">
        <v>23</v>
      </c>
      <c r="K104" s="12">
        <v>1.4178E7</v>
      </c>
      <c r="L104" s="14"/>
      <c r="M104" s="15">
        <f t="array" ref="M104">SUM(SUMIFS(K:K,B:B,N104,F:F,{"MAINE","NEW YORK","NEW HAMPSHIRE","PENNSYLVANIA","VERMONT"}))</f>
        <v>0</v>
      </c>
    </row>
    <row r="105" ht="12.75" customHeight="1">
      <c r="A105" s="8" t="s">
        <v>32</v>
      </c>
      <c r="B105" s="9">
        <v>2004.0</v>
      </c>
      <c r="C105" s="10" t="s">
        <v>14</v>
      </c>
      <c r="D105" s="11"/>
      <c r="E105" s="10" t="s">
        <v>15</v>
      </c>
      <c r="F105" s="10" t="s">
        <v>16</v>
      </c>
      <c r="G105" s="11">
        <v>9.0</v>
      </c>
      <c r="H105" s="10" t="s">
        <v>17</v>
      </c>
      <c r="I105" s="10" t="s">
        <v>34</v>
      </c>
      <c r="J105" s="10" t="s">
        <v>23</v>
      </c>
      <c r="K105" s="12">
        <v>569000.0</v>
      </c>
      <c r="L105" s="14"/>
      <c r="M105" s="15">
        <f t="array" ref="M105">SUM(SUMIFS(K:K,B:B,N105,F:F,{"MAINE","NEW YORK","NEW HAMPSHIRE","PENNSYLVANIA","VERMONT"}))</f>
        <v>0</v>
      </c>
    </row>
    <row r="106" ht="12.75" customHeight="1">
      <c r="A106" s="8" t="s">
        <v>32</v>
      </c>
      <c r="B106" s="9">
        <v>2004.0</v>
      </c>
      <c r="C106" s="10" t="s">
        <v>14</v>
      </c>
      <c r="D106" s="11"/>
      <c r="E106" s="10" t="s">
        <v>15</v>
      </c>
      <c r="F106" s="10" t="s">
        <v>24</v>
      </c>
      <c r="G106" s="11">
        <v>23.0</v>
      </c>
      <c r="H106" s="10" t="s">
        <v>17</v>
      </c>
      <c r="I106" s="10" t="s">
        <v>34</v>
      </c>
      <c r="J106" s="10" t="s">
        <v>23</v>
      </c>
      <c r="K106" s="12">
        <v>5626000.0</v>
      </c>
      <c r="L106" s="14"/>
      <c r="M106" s="15">
        <f t="array" ref="M106">SUM(SUMIFS(K:K,B:B,N106,F:F,{"MAINE","NEW YORK","NEW HAMPSHIRE","PENNSYLVANIA","VERMONT"}))</f>
        <v>0</v>
      </c>
    </row>
    <row r="107" ht="12.75" customHeight="1">
      <c r="A107" s="8" t="s">
        <v>32</v>
      </c>
      <c r="B107" s="9">
        <v>2004.0</v>
      </c>
      <c r="C107" s="10" t="s">
        <v>14</v>
      </c>
      <c r="D107" s="11"/>
      <c r="E107" s="10" t="s">
        <v>15</v>
      </c>
      <c r="F107" s="10" t="s">
        <v>25</v>
      </c>
      <c r="G107" s="11">
        <v>25.0</v>
      </c>
      <c r="H107" s="10" t="s">
        <v>17</v>
      </c>
      <c r="I107" s="10" t="s">
        <v>34</v>
      </c>
      <c r="J107" s="10" t="s">
        <v>23</v>
      </c>
      <c r="K107" s="12">
        <v>2315000.0</v>
      </c>
      <c r="L107" s="14"/>
      <c r="M107" s="15">
        <f t="array" ref="M107">SUM(SUMIFS(K:K,B:B,N107,F:F,{"MAINE","NEW YORK","NEW HAMPSHIRE","PENNSYLVANIA","VERMONT"}))</f>
        <v>0</v>
      </c>
    </row>
    <row r="108" ht="12.75" customHeight="1">
      <c r="A108" s="8" t="s">
        <v>32</v>
      </c>
      <c r="B108" s="9">
        <v>2004.0</v>
      </c>
      <c r="C108" s="10" t="s">
        <v>14</v>
      </c>
      <c r="D108" s="11"/>
      <c r="E108" s="10" t="s">
        <v>15</v>
      </c>
      <c r="F108" s="10" t="s">
        <v>26</v>
      </c>
      <c r="G108" s="11">
        <v>33.0</v>
      </c>
      <c r="H108" s="10" t="s">
        <v>17</v>
      </c>
      <c r="I108" s="10" t="s">
        <v>34</v>
      </c>
      <c r="J108" s="10" t="s">
        <v>23</v>
      </c>
      <c r="K108" s="12">
        <v>2938000.0</v>
      </c>
      <c r="L108" s="14"/>
      <c r="M108" s="15">
        <f t="array" ref="M108">SUM(SUMIFS(K:K,B:B,N108,F:F,{"MAINE","NEW YORK","NEW HAMPSHIRE","PENNSYLVANIA","VERMONT"}))</f>
        <v>0</v>
      </c>
    </row>
    <row r="109" ht="12.75" customHeight="1">
      <c r="A109" s="8" t="s">
        <v>32</v>
      </c>
      <c r="B109" s="9">
        <v>2004.0</v>
      </c>
      <c r="C109" s="10" t="s">
        <v>14</v>
      </c>
      <c r="D109" s="11"/>
      <c r="E109" s="10" t="s">
        <v>15</v>
      </c>
      <c r="F109" s="10" t="s">
        <v>28</v>
      </c>
      <c r="G109" s="11">
        <v>36.0</v>
      </c>
      <c r="H109" s="10" t="s">
        <v>17</v>
      </c>
      <c r="I109" s="10" t="s">
        <v>34</v>
      </c>
      <c r="J109" s="10" t="s">
        <v>23</v>
      </c>
      <c r="K109" s="12">
        <v>7191000.0</v>
      </c>
      <c r="L109" s="14"/>
      <c r="M109" s="15">
        <f t="array" ref="M109">SUM(SUMIFS(K:K,B:B,N109,F:F,{"MAINE","NEW YORK","NEW HAMPSHIRE","PENNSYLVANIA","VERMONT"}))</f>
        <v>0</v>
      </c>
    </row>
    <row r="110" ht="12.75" customHeight="1">
      <c r="A110" s="8" t="s">
        <v>32</v>
      </c>
      <c r="B110" s="9">
        <v>2004.0</v>
      </c>
      <c r="C110" s="10" t="s">
        <v>14</v>
      </c>
      <c r="D110" s="11"/>
      <c r="E110" s="10" t="s">
        <v>15</v>
      </c>
      <c r="F110" s="10" t="s">
        <v>29</v>
      </c>
      <c r="G110" s="11">
        <v>42.0</v>
      </c>
      <c r="H110" s="10" t="s">
        <v>17</v>
      </c>
      <c r="I110" s="10" t="s">
        <v>34</v>
      </c>
      <c r="J110" s="10" t="s">
        <v>23</v>
      </c>
      <c r="K110" s="12">
        <v>1740000.0</v>
      </c>
      <c r="L110" s="14"/>
      <c r="M110" s="15">
        <f t="array" ref="M110">SUM(SUMIFS(K:K,B:B,N110,F:F,{"MAINE","NEW YORK","NEW HAMPSHIRE","PENNSYLVANIA","VERMONT"}))</f>
        <v>0</v>
      </c>
    </row>
    <row r="111" ht="12.75" customHeight="1">
      <c r="A111" s="8" t="s">
        <v>32</v>
      </c>
      <c r="B111" s="9">
        <v>2004.0</v>
      </c>
      <c r="C111" s="10" t="s">
        <v>14</v>
      </c>
      <c r="D111" s="11"/>
      <c r="E111" s="10" t="s">
        <v>15</v>
      </c>
      <c r="F111" s="10" t="s">
        <v>31</v>
      </c>
      <c r="G111" s="11">
        <v>50.0</v>
      </c>
      <c r="H111" s="10" t="s">
        <v>17</v>
      </c>
      <c r="I111" s="10" t="s">
        <v>34</v>
      </c>
      <c r="J111" s="10" t="s">
        <v>23</v>
      </c>
      <c r="K111" s="12">
        <v>1.5015E7</v>
      </c>
      <c r="L111" s="14"/>
      <c r="M111" s="15">
        <f t="array" ref="M111">SUM(SUMIFS(K:K,B:B,N111,F:F,{"MAINE","NEW YORK","NEW HAMPSHIRE","PENNSYLVANIA","VERMONT"}))</f>
        <v>0</v>
      </c>
    </row>
    <row r="112" ht="12.75" customHeight="1">
      <c r="A112" s="8" t="s">
        <v>32</v>
      </c>
      <c r="B112" s="9">
        <v>2003.0</v>
      </c>
      <c r="C112" s="10" t="s">
        <v>14</v>
      </c>
      <c r="D112" s="11"/>
      <c r="E112" s="10" t="s">
        <v>15</v>
      </c>
      <c r="F112" s="10" t="s">
        <v>16</v>
      </c>
      <c r="G112" s="11">
        <v>9.0</v>
      </c>
      <c r="H112" s="10" t="s">
        <v>17</v>
      </c>
      <c r="I112" s="10" t="s">
        <v>34</v>
      </c>
      <c r="J112" s="10" t="s">
        <v>23</v>
      </c>
      <c r="K112" s="12">
        <v>486000.0</v>
      </c>
      <c r="L112" s="14"/>
      <c r="M112" s="15">
        <f t="array" ref="M112">SUM(SUMIFS(K:K,B:B,N112,F:F,{"MAINE","NEW YORK","NEW HAMPSHIRE","PENNSYLVANIA","VERMONT"}))</f>
        <v>0</v>
      </c>
    </row>
    <row r="113" ht="12.75" customHeight="1">
      <c r="A113" s="8" t="s">
        <v>32</v>
      </c>
      <c r="B113" s="9">
        <v>2003.0</v>
      </c>
      <c r="C113" s="10" t="s">
        <v>14</v>
      </c>
      <c r="D113" s="11"/>
      <c r="E113" s="10" t="s">
        <v>15</v>
      </c>
      <c r="F113" s="10" t="s">
        <v>24</v>
      </c>
      <c r="G113" s="11">
        <v>23.0</v>
      </c>
      <c r="H113" s="10" t="s">
        <v>17</v>
      </c>
      <c r="I113" s="10" t="s">
        <v>34</v>
      </c>
      <c r="J113" s="10" t="s">
        <v>23</v>
      </c>
      <c r="K113" s="12">
        <v>6413000.0</v>
      </c>
      <c r="L113" s="14"/>
      <c r="M113" s="15">
        <f t="array" ref="M113">SUM(SUMIFS(K:K,B:B,N113,F:F,{"MAINE","NEW YORK","NEW HAMPSHIRE","PENNSYLVANIA","VERMONT"}))</f>
        <v>0</v>
      </c>
    </row>
    <row r="114" ht="12.75" customHeight="1">
      <c r="A114" s="8" t="s">
        <v>32</v>
      </c>
      <c r="B114" s="9">
        <v>2003.0</v>
      </c>
      <c r="C114" s="10" t="s">
        <v>14</v>
      </c>
      <c r="D114" s="11"/>
      <c r="E114" s="10" t="s">
        <v>15</v>
      </c>
      <c r="F114" s="10" t="s">
        <v>25</v>
      </c>
      <c r="G114" s="11">
        <v>25.0</v>
      </c>
      <c r="H114" s="10" t="s">
        <v>17</v>
      </c>
      <c r="I114" s="10" t="s">
        <v>34</v>
      </c>
      <c r="J114" s="10" t="s">
        <v>23</v>
      </c>
      <c r="K114" s="12">
        <v>1550000.0</v>
      </c>
      <c r="L114" s="14"/>
      <c r="M114" s="15">
        <f t="array" ref="M114">SUM(SUMIFS(K:K,B:B,N114,F:F,{"MAINE","NEW YORK","NEW HAMPSHIRE","PENNSYLVANIA","VERMONT"}))</f>
        <v>0</v>
      </c>
    </row>
    <row r="115" ht="12.75" customHeight="1">
      <c r="A115" s="8" t="s">
        <v>32</v>
      </c>
      <c r="B115" s="9">
        <v>2003.0</v>
      </c>
      <c r="C115" s="10" t="s">
        <v>14</v>
      </c>
      <c r="D115" s="11"/>
      <c r="E115" s="10" t="s">
        <v>15</v>
      </c>
      <c r="F115" s="10" t="s">
        <v>26</v>
      </c>
      <c r="G115" s="11">
        <v>33.0</v>
      </c>
      <c r="H115" s="10" t="s">
        <v>17</v>
      </c>
      <c r="I115" s="10" t="s">
        <v>34</v>
      </c>
      <c r="J115" s="10" t="s">
        <v>23</v>
      </c>
      <c r="K115" s="12">
        <v>2580000.0</v>
      </c>
      <c r="L115" s="14"/>
      <c r="M115" s="15">
        <f t="array" ref="M115">SUM(SUMIFS(K:K,B:B,N115,F:F,{"MAINE","NEW YORK","NEW HAMPSHIRE","PENNSYLVANIA","VERMONT"}))</f>
        <v>0</v>
      </c>
    </row>
    <row r="116" ht="12.75" customHeight="1">
      <c r="A116" s="8" t="s">
        <v>32</v>
      </c>
      <c r="B116" s="9">
        <v>2003.0</v>
      </c>
      <c r="C116" s="10" t="s">
        <v>14</v>
      </c>
      <c r="D116" s="11"/>
      <c r="E116" s="10" t="s">
        <v>15</v>
      </c>
      <c r="F116" s="10" t="s">
        <v>28</v>
      </c>
      <c r="G116" s="11">
        <v>36.0</v>
      </c>
      <c r="H116" s="10" t="s">
        <v>17</v>
      </c>
      <c r="I116" s="10" t="s">
        <v>34</v>
      </c>
      <c r="J116" s="10" t="s">
        <v>23</v>
      </c>
      <c r="K116" s="12">
        <v>5628000.0</v>
      </c>
      <c r="L116" s="14"/>
      <c r="M116" s="15">
        <f t="array" ref="M116">SUM(SUMIFS(K:K,B:B,N116,F:F,{"MAINE","NEW YORK","NEW HAMPSHIRE","PENNSYLVANIA","VERMONT"}))</f>
        <v>0</v>
      </c>
    </row>
    <row r="117" ht="12.75" customHeight="1">
      <c r="A117" s="8" t="s">
        <v>32</v>
      </c>
      <c r="B117" s="9">
        <v>2003.0</v>
      </c>
      <c r="C117" s="10" t="s">
        <v>14</v>
      </c>
      <c r="D117" s="11"/>
      <c r="E117" s="10" t="s">
        <v>15</v>
      </c>
      <c r="F117" s="10" t="s">
        <v>29</v>
      </c>
      <c r="G117" s="11">
        <v>42.0</v>
      </c>
      <c r="H117" s="10" t="s">
        <v>17</v>
      </c>
      <c r="I117" s="10" t="s">
        <v>34</v>
      </c>
      <c r="J117" s="10" t="s">
        <v>23</v>
      </c>
      <c r="K117" s="12">
        <v>1425000.0</v>
      </c>
      <c r="L117" s="14"/>
      <c r="M117" s="15">
        <f t="array" ref="M117">SUM(SUMIFS(K:K,B:B,N117,F:F,{"MAINE","NEW YORK","NEW HAMPSHIRE","PENNSYLVANIA","VERMONT"}))</f>
        <v>0</v>
      </c>
    </row>
    <row r="118" ht="12.75" customHeight="1">
      <c r="A118" s="8" t="s">
        <v>32</v>
      </c>
      <c r="B118" s="9">
        <v>2003.0</v>
      </c>
      <c r="C118" s="10" t="s">
        <v>14</v>
      </c>
      <c r="D118" s="11"/>
      <c r="E118" s="10" t="s">
        <v>15</v>
      </c>
      <c r="F118" s="10" t="s">
        <v>31</v>
      </c>
      <c r="G118" s="11">
        <v>50.0</v>
      </c>
      <c r="H118" s="10" t="s">
        <v>17</v>
      </c>
      <c r="I118" s="10" t="s">
        <v>34</v>
      </c>
      <c r="J118" s="10" t="s">
        <v>23</v>
      </c>
      <c r="K118" s="12">
        <v>1.2788E7</v>
      </c>
      <c r="L118" s="14"/>
      <c r="M118" s="15">
        <f t="array" ref="M118">SUM(SUMIFS(K:K,B:B,N118,F:F,{"MAINE","NEW YORK","NEW HAMPSHIRE","PENNSYLVANIA","VERMONT"}))</f>
        <v>0</v>
      </c>
    </row>
    <row r="119" ht="12.75" customHeight="1">
      <c r="A119" s="8" t="s">
        <v>32</v>
      </c>
      <c r="B119" s="9">
        <v>2002.0</v>
      </c>
      <c r="C119" s="10" t="s">
        <v>14</v>
      </c>
      <c r="D119" s="11"/>
      <c r="E119" s="10" t="s">
        <v>15</v>
      </c>
      <c r="F119" s="10" t="s">
        <v>16</v>
      </c>
      <c r="G119" s="11">
        <v>9.0</v>
      </c>
      <c r="H119" s="10" t="s">
        <v>17</v>
      </c>
      <c r="I119" s="10" t="s">
        <v>34</v>
      </c>
      <c r="J119" s="10" t="s">
        <v>23</v>
      </c>
      <c r="K119" s="12">
        <v>472000.0</v>
      </c>
      <c r="L119" s="14"/>
      <c r="M119" s="15">
        <f t="array" ref="M119">SUM(SUMIFS(K:K,B:B,N119,F:F,{"MAINE","NEW YORK","NEW HAMPSHIRE","PENNSYLVANIA","VERMONT"}))</f>
        <v>0</v>
      </c>
    </row>
    <row r="120" ht="12.75" customHeight="1">
      <c r="A120" s="8" t="s">
        <v>32</v>
      </c>
      <c r="B120" s="9">
        <v>2002.0</v>
      </c>
      <c r="C120" s="10" t="s">
        <v>14</v>
      </c>
      <c r="D120" s="11"/>
      <c r="E120" s="10" t="s">
        <v>15</v>
      </c>
      <c r="F120" s="10" t="s">
        <v>24</v>
      </c>
      <c r="G120" s="11">
        <v>23.0</v>
      </c>
      <c r="H120" s="10" t="s">
        <v>17</v>
      </c>
      <c r="I120" s="10" t="s">
        <v>34</v>
      </c>
      <c r="J120" s="10" t="s">
        <v>23</v>
      </c>
      <c r="K120" s="12">
        <v>5335000.0</v>
      </c>
      <c r="L120" s="14"/>
      <c r="M120" s="15">
        <f t="array" ref="M120">SUM(SUMIFS(K:K,B:B,N120,F:F,{"MAINE","NEW YORK","NEW HAMPSHIRE","PENNSYLVANIA","VERMONT"}))</f>
        <v>0</v>
      </c>
    </row>
    <row r="121" ht="12.75" customHeight="1">
      <c r="A121" s="8" t="s">
        <v>32</v>
      </c>
      <c r="B121" s="9">
        <v>2002.0</v>
      </c>
      <c r="C121" s="10" t="s">
        <v>14</v>
      </c>
      <c r="D121" s="11"/>
      <c r="E121" s="10" t="s">
        <v>15</v>
      </c>
      <c r="F121" s="10" t="s">
        <v>25</v>
      </c>
      <c r="G121" s="11">
        <v>25.0</v>
      </c>
      <c r="H121" s="10" t="s">
        <v>17</v>
      </c>
      <c r="I121" s="10" t="s">
        <v>34</v>
      </c>
      <c r="J121" s="10" t="s">
        <v>23</v>
      </c>
      <c r="K121" s="12">
        <v>1896000.0</v>
      </c>
      <c r="L121" s="14"/>
      <c r="M121" s="15">
        <f t="array" ref="M121">SUM(SUMIFS(K:K,B:B,N121,F:F,{"MAINE","NEW YORK","NEW HAMPSHIRE","PENNSYLVANIA","VERMONT"}))</f>
        <v>0</v>
      </c>
    </row>
    <row r="122" ht="12.75" customHeight="1">
      <c r="A122" s="8" t="s">
        <v>32</v>
      </c>
      <c r="B122" s="9">
        <v>2002.0</v>
      </c>
      <c r="C122" s="10" t="s">
        <v>14</v>
      </c>
      <c r="D122" s="11"/>
      <c r="E122" s="10" t="s">
        <v>15</v>
      </c>
      <c r="F122" s="10" t="s">
        <v>26</v>
      </c>
      <c r="G122" s="11">
        <v>33.0</v>
      </c>
      <c r="H122" s="10" t="s">
        <v>17</v>
      </c>
      <c r="I122" s="10" t="s">
        <v>34</v>
      </c>
      <c r="J122" s="10" t="s">
        <v>23</v>
      </c>
      <c r="K122" s="12">
        <v>3411000.0</v>
      </c>
      <c r="L122" s="14"/>
      <c r="M122" s="15">
        <f t="array" ref="M122">SUM(SUMIFS(K:K,B:B,N122,F:F,{"MAINE","NEW YORK","NEW HAMPSHIRE","PENNSYLVANIA","VERMONT"}))</f>
        <v>0</v>
      </c>
    </row>
    <row r="123" ht="12.75" customHeight="1">
      <c r="A123" s="8" t="s">
        <v>32</v>
      </c>
      <c r="B123" s="9">
        <v>2002.0</v>
      </c>
      <c r="C123" s="10" t="s">
        <v>14</v>
      </c>
      <c r="D123" s="11"/>
      <c r="E123" s="10" t="s">
        <v>15</v>
      </c>
      <c r="F123" s="10" t="s">
        <v>28</v>
      </c>
      <c r="G123" s="11">
        <v>36.0</v>
      </c>
      <c r="H123" s="10" t="s">
        <v>17</v>
      </c>
      <c r="I123" s="10" t="s">
        <v>34</v>
      </c>
      <c r="J123" s="10" t="s">
        <v>23</v>
      </c>
      <c r="K123" s="12">
        <v>6838000.0</v>
      </c>
      <c r="L123" s="14"/>
      <c r="M123" s="15">
        <f t="array" ref="M123">SUM(SUMIFS(K:K,B:B,N123,F:F,{"MAINE","NEW YORK","NEW HAMPSHIRE","PENNSYLVANIA","VERMONT"}))</f>
        <v>0</v>
      </c>
    </row>
    <row r="124" ht="12.75" customHeight="1">
      <c r="A124" s="8" t="s">
        <v>32</v>
      </c>
      <c r="B124" s="9">
        <v>2002.0</v>
      </c>
      <c r="C124" s="10" t="s">
        <v>14</v>
      </c>
      <c r="D124" s="11"/>
      <c r="E124" s="10" t="s">
        <v>15</v>
      </c>
      <c r="F124" s="10" t="s">
        <v>29</v>
      </c>
      <c r="G124" s="11">
        <v>42.0</v>
      </c>
      <c r="H124" s="10" t="s">
        <v>17</v>
      </c>
      <c r="I124" s="10" t="s">
        <v>34</v>
      </c>
      <c r="J124" s="10" t="s">
        <v>23</v>
      </c>
      <c r="K124" s="12">
        <v>1602000.0</v>
      </c>
      <c r="L124" s="14"/>
      <c r="M124" s="15">
        <f t="array" ref="M124">SUM(SUMIFS(K:K,B:B,N124,F:F,{"MAINE","NEW YORK","NEW HAMPSHIRE","PENNSYLVANIA","VERMONT"}))</f>
        <v>0</v>
      </c>
    </row>
    <row r="125" ht="12.75" customHeight="1">
      <c r="A125" s="8" t="s">
        <v>32</v>
      </c>
      <c r="B125" s="9">
        <v>2002.0</v>
      </c>
      <c r="C125" s="10" t="s">
        <v>14</v>
      </c>
      <c r="D125" s="11"/>
      <c r="E125" s="10" t="s">
        <v>15</v>
      </c>
      <c r="F125" s="10" t="s">
        <v>31</v>
      </c>
      <c r="G125" s="11">
        <v>50.0</v>
      </c>
      <c r="H125" s="10" t="s">
        <v>17</v>
      </c>
      <c r="I125" s="10" t="s">
        <v>34</v>
      </c>
      <c r="J125" s="10" t="s">
        <v>23</v>
      </c>
      <c r="K125" s="12">
        <v>1.377E7</v>
      </c>
      <c r="L125" s="14"/>
      <c r="M125" s="15">
        <f t="array" ref="M125">SUM(SUMIFS(K:K,B:B,N125,F:F,{"MAINE","NEW YORK","NEW HAMPSHIRE","PENNSYLVANIA","VERMONT"}))</f>
        <v>0</v>
      </c>
    </row>
    <row r="126" ht="12.75" customHeight="1">
      <c r="A126" s="8" t="s">
        <v>32</v>
      </c>
      <c r="B126" s="9">
        <v>2001.0</v>
      </c>
      <c r="C126" s="10" t="s">
        <v>14</v>
      </c>
      <c r="D126" s="11"/>
      <c r="E126" s="10" t="s">
        <v>15</v>
      </c>
      <c r="F126" s="10" t="s">
        <v>16</v>
      </c>
      <c r="G126" s="11">
        <v>9.0</v>
      </c>
      <c r="H126" s="10" t="s">
        <v>17</v>
      </c>
      <c r="I126" s="10" t="s">
        <v>34</v>
      </c>
      <c r="J126" s="10" t="s">
        <v>23</v>
      </c>
      <c r="K126" s="12">
        <v>457000.0</v>
      </c>
      <c r="L126" s="14"/>
      <c r="M126" s="15">
        <f t="array" ref="M126">SUM(SUMIFS(K:K,B:B,N126,F:F,{"MAINE","NEW YORK","NEW HAMPSHIRE","PENNSYLVANIA","VERMONT"}))</f>
        <v>0</v>
      </c>
    </row>
    <row r="127" ht="12.75" customHeight="1">
      <c r="A127" s="8" t="s">
        <v>32</v>
      </c>
      <c r="B127" s="9">
        <v>2001.0</v>
      </c>
      <c r="C127" s="10" t="s">
        <v>14</v>
      </c>
      <c r="D127" s="11"/>
      <c r="E127" s="10" t="s">
        <v>15</v>
      </c>
      <c r="F127" s="10" t="s">
        <v>24</v>
      </c>
      <c r="G127" s="11">
        <v>23.0</v>
      </c>
      <c r="H127" s="10" t="s">
        <v>17</v>
      </c>
      <c r="I127" s="10" t="s">
        <v>34</v>
      </c>
      <c r="J127" s="10" t="s">
        <v>23</v>
      </c>
      <c r="K127" s="12">
        <v>4338000.0</v>
      </c>
      <c r="L127" s="14"/>
      <c r="M127" s="15">
        <f t="array" ref="M127">SUM(SUMIFS(K:K,B:B,N127,F:F,{"MAINE","NEW YORK","NEW HAMPSHIRE","PENNSYLVANIA","VERMONT"}))</f>
        <v>0</v>
      </c>
    </row>
    <row r="128" ht="12.75" customHeight="1">
      <c r="A128" s="8" t="s">
        <v>32</v>
      </c>
      <c r="B128" s="9">
        <v>2001.0</v>
      </c>
      <c r="C128" s="10" t="s">
        <v>14</v>
      </c>
      <c r="D128" s="11"/>
      <c r="E128" s="10" t="s">
        <v>15</v>
      </c>
      <c r="F128" s="10" t="s">
        <v>25</v>
      </c>
      <c r="G128" s="11">
        <v>25.0</v>
      </c>
      <c r="H128" s="10" t="s">
        <v>17</v>
      </c>
      <c r="I128" s="10" t="s">
        <v>34</v>
      </c>
      <c r="J128" s="10" t="s">
        <v>23</v>
      </c>
      <c r="K128" s="12">
        <v>1502000.0</v>
      </c>
      <c r="L128" s="14"/>
      <c r="M128" s="15">
        <f t="array" ref="M128">SUM(SUMIFS(K:K,B:B,N128,F:F,{"MAINE","NEW YORK","NEW HAMPSHIRE","PENNSYLVANIA","VERMONT"}))</f>
        <v>0</v>
      </c>
    </row>
    <row r="129" ht="12.75" customHeight="1">
      <c r="A129" s="8" t="s">
        <v>32</v>
      </c>
      <c r="B129" s="9">
        <v>2001.0</v>
      </c>
      <c r="C129" s="10" t="s">
        <v>14</v>
      </c>
      <c r="D129" s="11"/>
      <c r="E129" s="10" t="s">
        <v>15</v>
      </c>
      <c r="F129" s="10" t="s">
        <v>26</v>
      </c>
      <c r="G129" s="11">
        <v>33.0</v>
      </c>
      <c r="H129" s="10" t="s">
        <v>17</v>
      </c>
      <c r="I129" s="10" t="s">
        <v>34</v>
      </c>
      <c r="J129" s="10" t="s">
        <v>23</v>
      </c>
      <c r="K129" s="12">
        <v>2000000.0</v>
      </c>
      <c r="L129" s="14"/>
      <c r="M129" s="15">
        <f t="array" ref="M129">SUM(SUMIFS(K:K,B:B,N129,F:F,{"MAINE","NEW YORK","NEW HAMPSHIRE","PENNSYLVANIA","VERMONT"}))</f>
        <v>0</v>
      </c>
    </row>
    <row r="130" ht="12.75" customHeight="1">
      <c r="A130" s="8" t="s">
        <v>32</v>
      </c>
      <c r="B130" s="9">
        <v>2001.0</v>
      </c>
      <c r="C130" s="10" t="s">
        <v>14</v>
      </c>
      <c r="D130" s="11"/>
      <c r="E130" s="10" t="s">
        <v>15</v>
      </c>
      <c r="F130" s="10" t="s">
        <v>28</v>
      </c>
      <c r="G130" s="11">
        <v>36.0</v>
      </c>
      <c r="H130" s="10" t="s">
        <v>17</v>
      </c>
      <c r="I130" s="10" t="s">
        <v>34</v>
      </c>
      <c r="J130" s="10" t="s">
        <v>23</v>
      </c>
      <c r="K130" s="12">
        <v>6490000.0</v>
      </c>
      <c r="L130" s="14"/>
      <c r="M130" s="15">
        <f t="array" ref="M130">SUM(SUMIFS(K:K,B:B,N130,F:F,{"MAINE","NEW YORK","NEW HAMPSHIRE","PENNSYLVANIA","VERMONT"}))</f>
        <v>0</v>
      </c>
    </row>
    <row r="131" ht="12.75" customHeight="1">
      <c r="A131" s="8" t="s">
        <v>32</v>
      </c>
      <c r="B131" s="9">
        <v>2001.0</v>
      </c>
      <c r="C131" s="10" t="s">
        <v>14</v>
      </c>
      <c r="D131" s="11"/>
      <c r="E131" s="10" t="s">
        <v>15</v>
      </c>
      <c r="F131" s="10" t="s">
        <v>29</v>
      </c>
      <c r="G131" s="11">
        <v>42.0</v>
      </c>
      <c r="H131" s="10" t="s">
        <v>17</v>
      </c>
      <c r="I131" s="10" t="s">
        <v>34</v>
      </c>
      <c r="J131" s="10" t="s">
        <v>23</v>
      </c>
      <c r="K131" s="12">
        <v>1746000.0</v>
      </c>
      <c r="L131" s="14"/>
      <c r="M131" s="15">
        <f t="array" ref="M131">SUM(SUMIFS(K:K,B:B,N131,F:F,{"MAINE","NEW YORK","NEW HAMPSHIRE","PENNSYLVANIA","VERMONT"}))</f>
        <v>0</v>
      </c>
    </row>
    <row r="132" ht="12.75" customHeight="1">
      <c r="A132" s="8" t="s">
        <v>32</v>
      </c>
      <c r="B132" s="9">
        <v>2001.0</v>
      </c>
      <c r="C132" s="10" t="s">
        <v>14</v>
      </c>
      <c r="D132" s="11"/>
      <c r="E132" s="10" t="s">
        <v>15</v>
      </c>
      <c r="F132" s="10" t="s">
        <v>31</v>
      </c>
      <c r="G132" s="11">
        <v>50.0</v>
      </c>
      <c r="H132" s="10" t="s">
        <v>17</v>
      </c>
      <c r="I132" s="10" t="s">
        <v>34</v>
      </c>
      <c r="J132" s="10" t="s">
        <v>23</v>
      </c>
      <c r="K132" s="12">
        <v>8932000.0</v>
      </c>
      <c r="L132" s="14"/>
      <c r="M132" s="15">
        <f t="array" ref="M132">SUM(SUMIFS(K:K,B:B,N132,F:F,{"MAINE","NEW YORK","NEW HAMPSHIRE","PENNSYLVANIA","VERMONT"}))</f>
        <v>0</v>
      </c>
    </row>
    <row r="133" ht="12.75" customHeight="1">
      <c r="A133" s="8" t="s">
        <v>32</v>
      </c>
      <c r="B133" s="9">
        <v>2000.0</v>
      </c>
      <c r="C133" s="10" t="s">
        <v>14</v>
      </c>
      <c r="D133" s="11"/>
      <c r="E133" s="10" t="s">
        <v>15</v>
      </c>
      <c r="F133" s="10" t="s">
        <v>16</v>
      </c>
      <c r="G133" s="11">
        <v>9.0</v>
      </c>
      <c r="H133" s="10" t="s">
        <v>17</v>
      </c>
      <c r="I133" s="10" t="s">
        <v>34</v>
      </c>
      <c r="J133" s="10" t="s">
        <v>23</v>
      </c>
      <c r="K133" s="12">
        <v>307000.0</v>
      </c>
      <c r="L133" s="14"/>
      <c r="M133" s="15">
        <f t="array" ref="M133">SUM(SUMIFS(K:K,B:B,N133,F:F,{"MAINE","NEW YORK","NEW HAMPSHIRE","PENNSYLVANIA","VERMONT"}))</f>
        <v>0</v>
      </c>
    </row>
    <row r="134" ht="12.75" customHeight="1">
      <c r="A134" s="8" t="s">
        <v>32</v>
      </c>
      <c r="B134" s="9">
        <v>2000.0</v>
      </c>
      <c r="C134" s="10" t="s">
        <v>14</v>
      </c>
      <c r="D134" s="11"/>
      <c r="E134" s="10" t="s">
        <v>15</v>
      </c>
      <c r="F134" s="10" t="s">
        <v>24</v>
      </c>
      <c r="G134" s="11">
        <v>23.0</v>
      </c>
      <c r="H134" s="10" t="s">
        <v>17</v>
      </c>
      <c r="I134" s="10" t="s">
        <v>34</v>
      </c>
      <c r="J134" s="10" t="s">
        <v>23</v>
      </c>
      <c r="K134" s="12">
        <v>3834000.0</v>
      </c>
      <c r="L134" s="14"/>
      <c r="M134" s="15">
        <f t="array" ref="M134">SUM(SUMIFS(K:K,B:B,N134,F:F,{"MAINE","NEW YORK","NEW HAMPSHIRE","PENNSYLVANIA","VERMONT"}))</f>
        <v>0</v>
      </c>
    </row>
    <row r="135" ht="12.75" customHeight="1">
      <c r="A135" s="8" t="s">
        <v>32</v>
      </c>
      <c r="B135" s="9">
        <v>2000.0</v>
      </c>
      <c r="C135" s="10" t="s">
        <v>14</v>
      </c>
      <c r="D135" s="11"/>
      <c r="E135" s="10" t="s">
        <v>15</v>
      </c>
      <c r="F135" s="10" t="s">
        <v>25</v>
      </c>
      <c r="G135" s="11">
        <v>25.0</v>
      </c>
      <c r="H135" s="10" t="s">
        <v>17</v>
      </c>
      <c r="I135" s="10" t="s">
        <v>34</v>
      </c>
      <c r="J135" s="10" t="s">
        <v>23</v>
      </c>
      <c r="K135" s="12">
        <v>1550000.0</v>
      </c>
      <c r="L135" s="14"/>
      <c r="M135" s="15">
        <f t="array" ref="M135">SUM(SUMIFS(K:K,B:B,N135,F:F,{"MAINE","NEW YORK","NEW HAMPSHIRE","PENNSYLVANIA","VERMONT"}))</f>
        <v>0</v>
      </c>
    </row>
    <row r="136" ht="12.75" customHeight="1">
      <c r="A136" s="8" t="s">
        <v>32</v>
      </c>
      <c r="B136" s="9">
        <v>2000.0</v>
      </c>
      <c r="C136" s="10" t="s">
        <v>14</v>
      </c>
      <c r="D136" s="11"/>
      <c r="E136" s="10" t="s">
        <v>15</v>
      </c>
      <c r="F136" s="10" t="s">
        <v>26</v>
      </c>
      <c r="G136" s="11">
        <v>33.0</v>
      </c>
      <c r="H136" s="10" t="s">
        <v>17</v>
      </c>
      <c r="I136" s="10" t="s">
        <v>34</v>
      </c>
      <c r="J136" s="10" t="s">
        <v>23</v>
      </c>
      <c r="K136" s="12">
        <v>3048000.0</v>
      </c>
      <c r="L136" s="14"/>
      <c r="M136" s="15">
        <f t="array" ref="M136">SUM(SUMIFS(K:K,B:B,N136,F:F,{"MAINE","NEW YORK","NEW HAMPSHIRE","PENNSYLVANIA","VERMONT"}))</f>
        <v>0</v>
      </c>
    </row>
    <row r="137" ht="12.75" customHeight="1">
      <c r="A137" s="8" t="s">
        <v>32</v>
      </c>
      <c r="B137" s="9">
        <v>2000.0</v>
      </c>
      <c r="C137" s="10" t="s">
        <v>14</v>
      </c>
      <c r="D137" s="11"/>
      <c r="E137" s="10" t="s">
        <v>15</v>
      </c>
      <c r="F137" s="10" t="s">
        <v>28</v>
      </c>
      <c r="G137" s="11">
        <v>36.0</v>
      </c>
      <c r="H137" s="10" t="s">
        <v>17</v>
      </c>
      <c r="I137" s="10" t="s">
        <v>34</v>
      </c>
      <c r="J137" s="10" t="s">
        <v>23</v>
      </c>
      <c r="K137" s="12">
        <v>6931000.0</v>
      </c>
      <c r="L137" s="14"/>
      <c r="M137" s="15">
        <f t="array" ref="M137">SUM(SUMIFS(K:K,B:B,N137,F:F,{"MAINE","NEW YORK","NEW HAMPSHIRE","PENNSYLVANIA","VERMONT"}))</f>
        <v>0</v>
      </c>
    </row>
    <row r="138" ht="12.75" customHeight="1">
      <c r="A138" s="8" t="s">
        <v>32</v>
      </c>
      <c r="B138" s="9">
        <v>2000.0</v>
      </c>
      <c r="C138" s="10" t="s">
        <v>14</v>
      </c>
      <c r="D138" s="11"/>
      <c r="E138" s="10" t="s">
        <v>15</v>
      </c>
      <c r="F138" s="10" t="s">
        <v>29</v>
      </c>
      <c r="G138" s="11">
        <v>42.0</v>
      </c>
      <c r="H138" s="10" t="s">
        <v>17</v>
      </c>
      <c r="I138" s="10" t="s">
        <v>34</v>
      </c>
      <c r="J138" s="10" t="s">
        <v>23</v>
      </c>
      <c r="K138" s="12">
        <v>1335000.0</v>
      </c>
      <c r="L138" s="14"/>
      <c r="M138" s="15">
        <f t="array" ref="M138">SUM(SUMIFS(K:K,B:B,N138,F:F,{"MAINE","NEW YORK","NEW HAMPSHIRE","PENNSYLVANIA","VERMONT"}))</f>
        <v>0</v>
      </c>
    </row>
    <row r="139" ht="12.75" customHeight="1">
      <c r="A139" s="8" t="s">
        <v>32</v>
      </c>
      <c r="B139" s="9">
        <v>2000.0</v>
      </c>
      <c r="C139" s="10" t="s">
        <v>14</v>
      </c>
      <c r="D139" s="11"/>
      <c r="E139" s="10" t="s">
        <v>15</v>
      </c>
      <c r="F139" s="10" t="s">
        <v>31</v>
      </c>
      <c r="G139" s="11">
        <v>50.0</v>
      </c>
      <c r="H139" s="10" t="s">
        <v>17</v>
      </c>
      <c r="I139" s="10" t="s">
        <v>34</v>
      </c>
      <c r="J139" s="10" t="s">
        <v>23</v>
      </c>
      <c r="K139" s="12">
        <v>1.44E7</v>
      </c>
      <c r="L139" s="14"/>
      <c r="M139" s="15">
        <f t="array" ref="M139">SUM(SUMIFS(K:K,B:B,N139,F:F,{"MAINE","NEW YORK","NEW HAMPSHIRE","PENNSYLVANIA","VERMONT"}))</f>
        <v>0</v>
      </c>
    </row>
    <row r="140" ht="12.75" customHeight="1">
      <c r="A140" s="8" t="s">
        <v>32</v>
      </c>
      <c r="B140" s="9">
        <v>1999.0</v>
      </c>
      <c r="C140" s="10" t="s">
        <v>14</v>
      </c>
      <c r="D140" s="11"/>
      <c r="E140" s="10" t="s">
        <v>15</v>
      </c>
      <c r="F140" s="10" t="s">
        <v>16</v>
      </c>
      <c r="G140" s="11">
        <v>9.0</v>
      </c>
      <c r="H140" s="10" t="s">
        <v>17</v>
      </c>
      <c r="I140" s="10" t="s">
        <v>34</v>
      </c>
      <c r="J140" s="10" t="s">
        <v>23</v>
      </c>
      <c r="K140" s="12">
        <v>599000.0</v>
      </c>
      <c r="L140" s="14"/>
      <c r="M140" s="15">
        <f t="array" ref="M140">SUM(SUMIFS(K:K,B:B,N140,F:F,{"MAINE","NEW YORK","NEW HAMPSHIRE","PENNSYLVANIA","VERMONT"}))</f>
        <v>0</v>
      </c>
    </row>
    <row r="141" ht="12.75" customHeight="1">
      <c r="A141" s="8" t="s">
        <v>32</v>
      </c>
      <c r="B141" s="9">
        <v>1999.0</v>
      </c>
      <c r="C141" s="10" t="s">
        <v>14</v>
      </c>
      <c r="D141" s="11"/>
      <c r="E141" s="10" t="s">
        <v>15</v>
      </c>
      <c r="F141" s="10" t="s">
        <v>24</v>
      </c>
      <c r="G141" s="11">
        <v>23.0</v>
      </c>
      <c r="H141" s="10" t="s">
        <v>17</v>
      </c>
      <c r="I141" s="10" t="s">
        <v>34</v>
      </c>
      <c r="J141" s="10" t="s">
        <v>23</v>
      </c>
      <c r="K141" s="12">
        <v>3686000.0</v>
      </c>
      <c r="L141" s="14"/>
      <c r="M141" s="15">
        <f t="array" ref="M141">SUM(SUMIFS(K:K,B:B,N141,F:F,{"MAINE","NEW YORK","NEW HAMPSHIRE","PENNSYLVANIA","VERMONT"}))</f>
        <v>0</v>
      </c>
    </row>
    <row r="142" ht="12.75" customHeight="1">
      <c r="A142" s="8" t="s">
        <v>32</v>
      </c>
      <c r="B142" s="9">
        <v>1999.0</v>
      </c>
      <c r="C142" s="10" t="s">
        <v>14</v>
      </c>
      <c r="D142" s="11"/>
      <c r="E142" s="10" t="s">
        <v>15</v>
      </c>
      <c r="F142" s="10" t="s">
        <v>25</v>
      </c>
      <c r="G142" s="11">
        <v>25.0</v>
      </c>
      <c r="H142" s="10" t="s">
        <v>17</v>
      </c>
      <c r="I142" s="10" t="s">
        <v>34</v>
      </c>
      <c r="J142" s="10" t="s">
        <v>23</v>
      </c>
      <c r="K142" s="12">
        <v>1824000.0</v>
      </c>
      <c r="L142" s="14"/>
      <c r="M142" s="15">
        <f t="array" ref="M142">SUM(SUMIFS(K:K,B:B,N142,F:F,{"MAINE","NEW YORK","NEW HAMPSHIRE","PENNSYLVANIA","VERMONT"}))</f>
        <v>0</v>
      </c>
    </row>
    <row r="143" ht="12.75" customHeight="1">
      <c r="A143" s="8" t="s">
        <v>32</v>
      </c>
      <c r="B143" s="9">
        <v>1999.0</v>
      </c>
      <c r="C143" s="10" t="s">
        <v>14</v>
      </c>
      <c r="D143" s="11"/>
      <c r="E143" s="10" t="s">
        <v>15</v>
      </c>
      <c r="F143" s="10" t="s">
        <v>26</v>
      </c>
      <c r="G143" s="11">
        <v>33.0</v>
      </c>
      <c r="H143" s="10" t="s">
        <v>17</v>
      </c>
      <c r="I143" s="10" t="s">
        <v>34</v>
      </c>
      <c r="J143" s="10" t="s">
        <v>23</v>
      </c>
      <c r="K143" s="12">
        <v>2356000.0</v>
      </c>
      <c r="L143" s="14"/>
      <c r="M143" s="15">
        <f t="array" ref="M143">SUM(SUMIFS(K:K,B:B,N143,F:F,{"MAINE","NEW YORK","NEW HAMPSHIRE","PENNSYLVANIA","VERMONT"}))</f>
        <v>0</v>
      </c>
    </row>
    <row r="144" ht="12.75" customHeight="1">
      <c r="A144" s="8" t="s">
        <v>32</v>
      </c>
      <c r="B144" s="9">
        <v>1999.0</v>
      </c>
      <c r="C144" s="10" t="s">
        <v>14</v>
      </c>
      <c r="D144" s="11"/>
      <c r="E144" s="10" t="s">
        <v>15</v>
      </c>
      <c r="F144" s="10" t="s">
        <v>28</v>
      </c>
      <c r="G144" s="11">
        <v>36.0</v>
      </c>
      <c r="H144" s="10" t="s">
        <v>17</v>
      </c>
      <c r="I144" s="10" t="s">
        <v>34</v>
      </c>
      <c r="J144" s="10" t="s">
        <v>23</v>
      </c>
      <c r="K144" s="12">
        <v>6061000.0</v>
      </c>
      <c r="L144" s="14"/>
      <c r="M144" s="15">
        <f t="array" ref="M144">SUM(SUMIFS(K:K,B:B,N144,F:F,{"MAINE","NEW YORK","NEW HAMPSHIRE","PENNSYLVANIA","VERMONT"}))</f>
        <v>0</v>
      </c>
    </row>
    <row r="145" ht="12.75" customHeight="1">
      <c r="A145" s="8" t="s">
        <v>32</v>
      </c>
      <c r="B145" s="9">
        <v>1999.0</v>
      </c>
      <c r="C145" s="10" t="s">
        <v>14</v>
      </c>
      <c r="D145" s="11"/>
      <c r="E145" s="10" t="s">
        <v>15</v>
      </c>
      <c r="F145" s="10" t="s">
        <v>29</v>
      </c>
      <c r="G145" s="11">
        <v>42.0</v>
      </c>
      <c r="H145" s="10" t="s">
        <v>17</v>
      </c>
      <c r="I145" s="10" t="s">
        <v>34</v>
      </c>
      <c r="J145" s="10" t="s">
        <v>23</v>
      </c>
      <c r="K145" s="12">
        <v>1742000.0</v>
      </c>
      <c r="L145" s="14"/>
      <c r="M145" s="15">
        <f t="array" ref="M145">SUM(SUMIFS(K:K,B:B,N145,F:F,{"MAINE","NEW YORK","NEW HAMPSHIRE","PENNSYLVANIA","VERMONT"}))</f>
        <v>0</v>
      </c>
    </row>
    <row r="146" ht="12.75" customHeight="1">
      <c r="A146" s="8" t="s">
        <v>32</v>
      </c>
      <c r="B146" s="9">
        <v>1999.0</v>
      </c>
      <c r="C146" s="10" t="s">
        <v>14</v>
      </c>
      <c r="D146" s="11"/>
      <c r="E146" s="10" t="s">
        <v>15</v>
      </c>
      <c r="F146" s="10" t="s">
        <v>31</v>
      </c>
      <c r="G146" s="11">
        <v>50.0</v>
      </c>
      <c r="H146" s="10" t="s">
        <v>17</v>
      </c>
      <c r="I146" s="10" t="s">
        <v>34</v>
      </c>
      <c r="J146" s="10" t="s">
        <v>23</v>
      </c>
      <c r="K146" s="12">
        <v>1.073E7</v>
      </c>
      <c r="L146" s="14"/>
      <c r="M146" s="15">
        <f t="array" ref="M146">SUM(SUMIFS(K:K,B:B,N146,F:F,{"MAINE","NEW YORK","NEW HAMPSHIRE","PENNSYLVANIA","VERMONT"}))</f>
        <v>0</v>
      </c>
    </row>
    <row r="147" ht="12.75" customHeight="1">
      <c r="A147" s="8" t="s">
        <v>32</v>
      </c>
      <c r="B147" s="9">
        <v>1998.0</v>
      </c>
      <c r="C147" s="10" t="s">
        <v>14</v>
      </c>
      <c r="D147" s="11"/>
      <c r="E147" s="10" t="s">
        <v>15</v>
      </c>
      <c r="F147" s="10" t="s">
        <v>16</v>
      </c>
      <c r="G147" s="11">
        <v>9.0</v>
      </c>
      <c r="H147" s="10" t="s">
        <v>17</v>
      </c>
      <c r="I147" s="10" t="s">
        <v>34</v>
      </c>
      <c r="J147" s="10" t="s">
        <v>23</v>
      </c>
      <c r="K147" s="12">
        <v>370000.0</v>
      </c>
      <c r="L147" s="14"/>
      <c r="M147" s="15">
        <f t="array" ref="M147">SUM(SUMIFS(K:K,B:B,N147,F:F,{"MAINE","NEW YORK","NEW HAMPSHIRE","PENNSYLVANIA","VERMONT"}))</f>
        <v>0</v>
      </c>
    </row>
    <row r="148" ht="12.75" customHeight="1">
      <c r="A148" s="8" t="s">
        <v>32</v>
      </c>
      <c r="B148" s="9">
        <v>1998.0</v>
      </c>
      <c r="C148" s="10" t="s">
        <v>14</v>
      </c>
      <c r="D148" s="11"/>
      <c r="E148" s="10" t="s">
        <v>15</v>
      </c>
      <c r="F148" s="10" t="s">
        <v>24</v>
      </c>
      <c r="G148" s="11">
        <v>23.0</v>
      </c>
      <c r="H148" s="10" t="s">
        <v>17</v>
      </c>
      <c r="I148" s="10" t="s">
        <v>34</v>
      </c>
      <c r="J148" s="10" t="s">
        <v>23</v>
      </c>
      <c r="K148" s="12">
        <v>3090000.0</v>
      </c>
      <c r="L148" s="14"/>
      <c r="M148" s="15">
        <f t="array" ref="M148">SUM(SUMIFS(K:K,B:B,N148,F:F,{"MAINE","NEW YORK","NEW HAMPSHIRE","PENNSYLVANIA","VERMONT"}))</f>
        <v>0</v>
      </c>
    </row>
    <row r="149" ht="12.75" customHeight="1">
      <c r="A149" s="8" t="s">
        <v>32</v>
      </c>
      <c r="B149" s="9">
        <v>1998.0</v>
      </c>
      <c r="C149" s="10" t="s">
        <v>14</v>
      </c>
      <c r="D149" s="11"/>
      <c r="E149" s="10" t="s">
        <v>15</v>
      </c>
      <c r="F149" s="10" t="s">
        <v>25</v>
      </c>
      <c r="G149" s="11">
        <v>25.0</v>
      </c>
      <c r="H149" s="10" t="s">
        <v>17</v>
      </c>
      <c r="I149" s="10" t="s">
        <v>34</v>
      </c>
      <c r="J149" s="10" t="s">
        <v>23</v>
      </c>
      <c r="K149" s="12">
        <v>1882000.0</v>
      </c>
      <c r="L149" s="14"/>
      <c r="M149" s="15">
        <f t="array" ref="M149">SUM(SUMIFS(K:K,B:B,N149,F:F,{"MAINE","NEW YORK","NEW HAMPSHIRE","PENNSYLVANIA","VERMONT"}))</f>
        <v>0</v>
      </c>
    </row>
    <row r="150" ht="12.75" customHeight="1">
      <c r="A150" s="8" t="s">
        <v>32</v>
      </c>
      <c r="B150" s="9">
        <v>1998.0</v>
      </c>
      <c r="C150" s="10" t="s">
        <v>14</v>
      </c>
      <c r="D150" s="11"/>
      <c r="E150" s="10" t="s">
        <v>15</v>
      </c>
      <c r="F150" s="10" t="s">
        <v>26</v>
      </c>
      <c r="G150" s="11">
        <v>33.0</v>
      </c>
      <c r="H150" s="10" t="s">
        <v>17</v>
      </c>
      <c r="I150" s="10" t="s">
        <v>34</v>
      </c>
      <c r="J150" s="10" t="s">
        <v>23</v>
      </c>
      <c r="K150" s="12">
        <v>2534000.0</v>
      </c>
      <c r="L150" s="14"/>
      <c r="M150" s="15">
        <f t="array" ref="M150">SUM(SUMIFS(K:K,B:B,N150,F:F,{"MAINE","NEW YORK","NEW HAMPSHIRE","PENNSYLVANIA","VERMONT"}))</f>
        <v>0</v>
      </c>
    </row>
    <row r="151" ht="12.75" customHeight="1">
      <c r="A151" s="8" t="s">
        <v>32</v>
      </c>
      <c r="B151" s="9">
        <v>1998.0</v>
      </c>
      <c r="C151" s="10" t="s">
        <v>14</v>
      </c>
      <c r="D151" s="11"/>
      <c r="E151" s="10" t="s">
        <v>15</v>
      </c>
      <c r="F151" s="10" t="s">
        <v>28</v>
      </c>
      <c r="G151" s="11">
        <v>36.0</v>
      </c>
      <c r="H151" s="10" t="s">
        <v>17</v>
      </c>
      <c r="I151" s="10" t="s">
        <v>34</v>
      </c>
      <c r="J151" s="10" t="s">
        <v>23</v>
      </c>
      <c r="K151" s="12">
        <v>7062000.0</v>
      </c>
      <c r="L151" s="14"/>
      <c r="M151" s="15">
        <f t="array" ref="M151">SUM(SUMIFS(K:K,B:B,N151,F:F,{"MAINE","NEW YORK","NEW HAMPSHIRE","PENNSYLVANIA","VERMONT"}))</f>
        <v>0</v>
      </c>
    </row>
    <row r="152" ht="12.75" customHeight="1">
      <c r="A152" s="8" t="s">
        <v>32</v>
      </c>
      <c r="B152" s="9">
        <v>1998.0</v>
      </c>
      <c r="C152" s="10" t="s">
        <v>14</v>
      </c>
      <c r="D152" s="11"/>
      <c r="E152" s="10" t="s">
        <v>15</v>
      </c>
      <c r="F152" s="10" t="s">
        <v>29</v>
      </c>
      <c r="G152" s="11">
        <v>42.0</v>
      </c>
      <c r="H152" s="10" t="s">
        <v>17</v>
      </c>
      <c r="I152" s="10" t="s">
        <v>34</v>
      </c>
      <c r="J152" s="10" t="s">
        <v>23</v>
      </c>
      <c r="K152" s="12">
        <v>1872000.0</v>
      </c>
      <c r="L152" s="14"/>
      <c r="M152" s="15">
        <f t="array" ref="M152">SUM(SUMIFS(K:K,B:B,N152,F:F,{"MAINE","NEW YORK","NEW HAMPSHIRE","PENNSYLVANIA","VERMONT"}))</f>
        <v>0</v>
      </c>
    </row>
    <row r="153" ht="12.75" customHeight="1">
      <c r="A153" s="8" t="s">
        <v>32</v>
      </c>
      <c r="B153" s="9">
        <v>1998.0</v>
      </c>
      <c r="C153" s="10" t="s">
        <v>14</v>
      </c>
      <c r="D153" s="11"/>
      <c r="E153" s="10" t="s">
        <v>15</v>
      </c>
      <c r="F153" s="10" t="s">
        <v>31</v>
      </c>
      <c r="G153" s="11">
        <v>50.0</v>
      </c>
      <c r="H153" s="10" t="s">
        <v>17</v>
      </c>
      <c r="I153" s="10" t="s">
        <v>34</v>
      </c>
      <c r="J153" s="10" t="s">
        <v>23</v>
      </c>
      <c r="K153" s="12">
        <v>1.0875E7</v>
      </c>
      <c r="L153" s="14"/>
      <c r="M153" s="15">
        <f t="array" ref="M153">SUM(SUMIFS(K:K,B:B,N153,F:F,{"MAINE","NEW YORK","NEW HAMPSHIRE","PENNSYLVANIA","VERMONT"}))</f>
        <v>0</v>
      </c>
    </row>
    <row r="154" ht="12.75" customHeight="1">
      <c r="A154" s="8" t="s">
        <v>32</v>
      </c>
      <c r="B154" s="9">
        <v>1997.0</v>
      </c>
      <c r="C154" s="10" t="s">
        <v>14</v>
      </c>
      <c r="D154" s="11"/>
      <c r="E154" s="10" t="s">
        <v>15</v>
      </c>
      <c r="F154" s="10" t="s">
        <v>16</v>
      </c>
      <c r="G154" s="11">
        <v>9.0</v>
      </c>
      <c r="H154" s="10" t="s">
        <v>17</v>
      </c>
      <c r="I154" s="10" t="s">
        <v>34</v>
      </c>
      <c r="J154" s="10" t="s">
        <v>23</v>
      </c>
      <c r="K154" s="12">
        <v>375000.0</v>
      </c>
      <c r="L154" s="14"/>
      <c r="M154" s="15">
        <f t="array" ref="M154">SUM(SUMIFS(K:K,B:B,N154,F:F,{"MAINE","NEW YORK","NEW HAMPSHIRE","PENNSYLVANIA","VERMONT"}))</f>
        <v>0</v>
      </c>
    </row>
    <row r="155" ht="12.75" customHeight="1">
      <c r="A155" s="8" t="s">
        <v>32</v>
      </c>
      <c r="B155" s="9">
        <v>1997.0</v>
      </c>
      <c r="C155" s="10" t="s">
        <v>14</v>
      </c>
      <c r="D155" s="11"/>
      <c r="E155" s="10" t="s">
        <v>15</v>
      </c>
      <c r="F155" s="10" t="s">
        <v>24</v>
      </c>
      <c r="G155" s="11">
        <v>23.0</v>
      </c>
      <c r="H155" s="10" t="s">
        <v>17</v>
      </c>
      <c r="I155" s="10" t="s">
        <v>34</v>
      </c>
      <c r="J155" s="10" t="s">
        <v>23</v>
      </c>
      <c r="K155" s="12">
        <v>3663000.0</v>
      </c>
      <c r="L155" s="14"/>
      <c r="M155" s="15">
        <f t="array" ref="M155">SUM(SUMIFS(K:K,B:B,N155,F:F,{"MAINE","NEW YORK","NEW HAMPSHIRE","PENNSYLVANIA","VERMONT"}))</f>
        <v>0</v>
      </c>
    </row>
    <row r="156" ht="12.75" customHeight="1">
      <c r="A156" s="8" t="s">
        <v>32</v>
      </c>
      <c r="B156" s="9">
        <v>1997.0</v>
      </c>
      <c r="C156" s="10" t="s">
        <v>14</v>
      </c>
      <c r="D156" s="11"/>
      <c r="E156" s="10" t="s">
        <v>15</v>
      </c>
      <c r="F156" s="10" t="s">
        <v>25</v>
      </c>
      <c r="G156" s="11">
        <v>25.0</v>
      </c>
      <c r="H156" s="10" t="s">
        <v>17</v>
      </c>
      <c r="I156" s="10" t="s">
        <v>34</v>
      </c>
      <c r="J156" s="10" t="s">
        <v>23</v>
      </c>
      <c r="K156" s="12">
        <v>1637000.0</v>
      </c>
      <c r="L156" s="14"/>
      <c r="M156" s="15">
        <f t="array" ref="M156">SUM(SUMIFS(K:K,B:B,N156,F:F,{"MAINE","NEW YORK","NEW HAMPSHIRE","PENNSYLVANIA","VERMONT"}))</f>
        <v>0</v>
      </c>
    </row>
    <row r="157" ht="12.75" customHeight="1">
      <c r="A157" s="8" t="s">
        <v>32</v>
      </c>
      <c r="B157" s="9">
        <v>1997.0</v>
      </c>
      <c r="C157" s="10" t="s">
        <v>14</v>
      </c>
      <c r="D157" s="11"/>
      <c r="E157" s="10" t="s">
        <v>15</v>
      </c>
      <c r="F157" s="10" t="s">
        <v>26</v>
      </c>
      <c r="G157" s="11">
        <v>33.0</v>
      </c>
      <c r="H157" s="10" t="s">
        <v>17</v>
      </c>
      <c r="I157" s="10" t="s">
        <v>34</v>
      </c>
      <c r="J157" s="10" t="s">
        <v>23</v>
      </c>
      <c r="K157" s="12">
        <v>3055000.0</v>
      </c>
      <c r="L157" s="14"/>
      <c r="M157" s="15">
        <f t="array" ref="M157">SUM(SUMIFS(K:K,B:B,N157,F:F,{"MAINE","NEW YORK","NEW HAMPSHIRE","PENNSYLVANIA","VERMONT"}))</f>
        <v>0</v>
      </c>
    </row>
    <row r="158" ht="12.75" customHeight="1">
      <c r="A158" s="8" t="s">
        <v>32</v>
      </c>
      <c r="B158" s="9">
        <v>1997.0</v>
      </c>
      <c r="C158" s="10" t="s">
        <v>14</v>
      </c>
      <c r="D158" s="11"/>
      <c r="E158" s="10" t="s">
        <v>15</v>
      </c>
      <c r="F158" s="10" t="s">
        <v>28</v>
      </c>
      <c r="G158" s="11">
        <v>36.0</v>
      </c>
      <c r="H158" s="10" t="s">
        <v>17</v>
      </c>
      <c r="I158" s="10" t="s">
        <v>34</v>
      </c>
      <c r="J158" s="10" t="s">
        <v>23</v>
      </c>
      <c r="K158" s="12">
        <v>6752000.0</v>
      </c>
      <c r="L158" s="14"/>
      <c r="M158" s="15">
        <f t="array" ref="M158">SUM(SUMIFS(K:K,B:B,N158,F:F,{"MAINE","NEW YORK","NEW HAMPSHIRE","PENNSYLVANIA","VERMONT"}))</f>
        <v>0</v>
      </c>
    </row>
    <row r="159" ht="12.75" customHeight="1">
      <c r="A159" s="8" t="s">
        <v>32</v>
      </c>
      <c r="B159" s="9">
        <v>1997.0</v>
      </c>
      <c r="C159" s="10" t="s">
        <v>14</v>
      </c>
      <c r="D159" s="11"/>
      <c r="E159" s="10" t="s">
        <v>15</v>
      </c>
      <c r="F159" s="10" t="s">
        <v>29</v>
      </c>
      <c r="G159" s="11">
        <v>42.0</v>
      </c>
      <c r="H159" s="10" t="s">
        <v>17</v>
      </c>
      <c r="I159" s="10" t="s">
        <v>34</v>
      </c>
      <c r="J159" s="10" t="s">
        <v>23</v>
      </c>
      <c r="K159" s="12">
        <v>1638000.0</v>
      </c>
      <c r="L159" s="14"/>
      <c r="M159" s="15">
        <f t="array" ref="M159">SUM(SUMIFS(K:K,B:B,N159,F:F,{"MAINE","NEW YORK","NEW HAMPSHIRE","PENNSYLVANIA","VERMONT"}))</f>
        <v>0</v>
      </c>
    </row>
    <row r="160" ht="12.75" customHeight="1">
      <c r="A160" s="8" t="s">
        <v>32</v>
      </c>
      <c r="B160" s="9">
        <v>1997.0</v>
      </c>
      <c r="C160" s="10" t="s">
        <v>14</v>
      </c>
      <c r="D160" s="11"/>
      <c r="E160" s="10" t="s">
        <v>15</v>
      </c>
      <c r="F160" s="10" t="s">
        <v>31</v>
      </c>
      <c r="G160" s="11">
        <v>50.0</v>
      </c>
      <c r="H160" s="10" t="s">
        <v>17</v>
      </c>
      <c r="I160" s="10" t="s">
        <v>34</v>
      </c>
      <c r="J160" s="10" t="s">
        <v>23</v>
      </c>
      <c r="K160" s="12">
        <v>1.0902E7</v>
      </c>
      <c r="L160" s="14"/>
      <c r="M160" s="15">
        <f t="array" ref="M160">SUM(SUMIFS(K:K,B:B,N160,F:F,{"MAINE","NEW YORK","NEW HAMPSHIRE","PENNSYLVANIA","VERMONT"}))</f>
        <v>0</v>
      </c>
    </row>
    <row r="161" ht="12.75" customHeight="1">
      <c r="A161" s="8" t="s">
        <v>32</v>
      </c>
      <c r="B161" s="9">
        <v>1996.0</v>
      </c>
      <c r="C161" s="10" t="s">
        <v>14</v>
      </c>
      <c r="D161" s="11"/>
      <c r="E161" s="10" t="s">
        <v>15</v>
      </c>
      <c r="F161" s="10" t="s">
        <v>16</v>
      </c>
      <c r="G161" s="11">
        <v>9.0</v>
      </c>
      <c r="H161" s="10" t="s">
        <v>17</v>
      </c>
      <c r="I161" s="10" t="s">
        <v>34</v>
      </c>
      <c r="J161" s="10" t="s">
        <v>23</v>
      </c>
      <c r="K161" s="12">
        <v>427000.0</v>
      </c>
      <c r="L161" s="14"/>
      <c r="M161" s="15">
        <f t="array" ref="M161">SUM(SUMIFS(K:K,B:B,N161,F:F,{"MAINE","NEW YORK","NEW HAMPSHIRE","PENNSYLVANIA","VERMONT"}))</f>
        <v>0</v>
      </c>
    </row>
    <row r="162" ht="12.75" customHeight="1">
      <c r="A162" s="8" t="s">
        <v>32</v>
      </c>
      <c r="B162" s="9">
        <v>1996.0</v>
      </c>
      <c r="C162" s="10" t="s">
        <v>14</v>
      </c>
      <c r="D162" s="11"/>
      <c r="E162" s="10" t="s">
        <v>15</v>
      </c>
      <c r="F162" s="10" t="s">
        <v>24</v>
      </c>
      <c r="G162" s="11">
        <v>23.0</v>
      </c>
      <c r="H162" s="10" t="s">
        <v>17</v>
      </c>
      <c r="I162" s="10" t="s">
        <v>34</v>
      </c>
      <c r="J162" s="10" t="s">
        <v>23</v>
      </c>
      <c r="K162" s="12">
        <v>3657000.0</v>
      </c>
      <c r="L162" s="14"/>
      <c r="M162" s="15">
        <f t="array" ref="M162">SUM(SUMIFS(K:K,B:B,N162,F:F,{"MAINE","NEW YORK","NEW HAMPSHIRE","PENNSYLVANIA","VERMONT"}))</f>
        <v>0</v>
      </c>
    </row>
    <row r="163" ht="12.75" customHeight="1">
      <c r="A163" s="8" t="s">
        <v>32</v>
      </c>
      <c r="B163" s="9">
        <v>1996.0</v>
      </c>
      <c r="C163" s="10" t="s">
        <v>14</v>
      </c>
      <c r="D163" s="11"/>
      <c r="E163" s="10" t="s">
        <v>15</v>
      </c>
      <c r="F163" s="10" t="s">
        <v>25</v>
      </c>
      <c r="G163" s="11">
        <v>25.0</v>
      </c>
      <c r="H163" s="10" t="s">
        <v>17</v>
      </c>
      <c r="I163" s="10" t="s">
        <v>34</v>
      </c>
      <c r="J163" s="10" t="s">
        <v>23</v>
      </c>
      <c r="K163" s="12">
        <v>1906000.0</v>
      </c>
      <c r="L163" s="14"/>
      <c r="M163" s="15">
        <f t="array" ref="M163">SUM(SUMIFS(K:K,B:B,N163,F:F,{"MAINE","NEW YORK","NEW HAMPSHIRE","PENNSYLVANIA","VERMONT"}))</f>
        <v>0</v>
      </c>
    </row>
    <row r="164" ht="12.75" customHeight="1">
      <c r="A164" s="8" t="s">
        <v>32</v>
      </c>
      <c r="B164" s="9">
        <v>1996.0</v>
      </c>
      <c r="C164" s="10" t="s">
        <v>14</v>
      </c>
      <c r="D164" s="11"/>
      <c r="E164" s="10" t="s">
        <v>15</v>
      </c>
      <c r="F164" s="10" t="s">
        <v>26</v>
      </c>
      <c r="G164" s="11">
        <v>33.0</v>
      </c>
      <c r="H164" s="10" t="s">
        <v>17</v>
      </c>
      <c r="I164" s="10" t="s">
        <v>34</v>
      </c>
      <c r="J164" s="10" t="s">
        <v>23</v>
      </c>
      <c r="K164" s="12">
        <v>3311000.0</v>
      </c>
      <c r="L164" s="14"/>
      <c r="M164" s="15">
        <f t="array" ref="M164">SUM(SUMIFS(K:K,B:B,N164,F:F,{"MAINE","NEW YORK","NEW HAMPSHIRE","PENNSYLVANIA","VERMONT"}))</f>
        <v>0</v>
      </c>
    </row>
    <row r="165" ht="12.75" customHeight="1">
      <c r="A165" s="8" t="s">
        <v>32</v>
      </c>
      <c r="B165" s="9">
        <v>1996.0</v>
      </c>
      <c r="C165" s="10" t="s">
        <v>14</v>
      </c>
      <c r="D165" s="11"/>
      <c r="E165" s="10" t="s">
        <v>15</v>
      </c>
      <c r="F165" s="10" t="s">
        <v>28</v>
      </c>
      <c r="G165" s="11">
        <v>36.0</v>
      </c>
      <c r="H165" s="10" t="s">
        <v>17</v>
      </c>
      <c r="I165" s="10" t="s">
        <v>34</v>
      </c>
      <c r="J165" s="10" t="s">
        <v>23</v>
      </c>
      <c r="K165" s="12">
        <v>8747000.0</v>
      </c>
      <c r="L165" s="14"/>
      <c r="M165" s="15">
        <f t="array" ref="M165">SUM(SUMIFS(K:K,B:B,N165,F:F,{"MAINE","NEW YORK","NEW HAMPSHIRE","PENNSYLVANIA","VERMONT"}))</f>
        <v>0</v>
      </c>
    </row>
    <row r="166" ht="12.75" customHeight="1">
      <c r="A166" s="8" t="s">
        <v>32</v>
      </c>
      <c r="B166" s="9">
        <v>1996.0</v>
      </c>
      <c r="C166" s="10" t="s">
        <v>14</v>
      </c>
      <c r="D166" s="11"/>
      <c r="E166" s="10" t="s">
        <v>15</v>
      </c>
      <c r="F166" s="10" t="s">
        <v>29</v>
      </c>
      <c r="G166" s="11">
        <v>42.0</v>
      </c>
      <c r="H166" s="10" t="s">
        <v>17</v>
      </c>
      <c r="I166" s="10" t="s">
        <v>34</v>
      </c>
      <c r="J166" s="10" t="s">
        <v>23</v>
      </c>
      <c r="K166" s="12">
        <v>1747000.0</v>
      </c>
      <c r="L166" s="14"/>
      <c r="M166" s="15">
        <f t="array" ref="M166">SUM(SUMIFS(K:K,B:B,N166,F:F,{"MAINE","NEW YORK","NEW HAMPSHIRE","PENNSYLVANIA","VERMONT"}))</f>
        <v>0</v>
      </c>
    </row>
    <row r="167" ht="12.75" customHeight="1">
      <c r="A167" s="8" t="s">
        <v>32</v>
      </c>
      <c r="B167" s="9">
        <v>1996.0</v>
      </c>
      <c r="C167" s="10" t="s">
        <v>14</v>
      </c>
      <c r="D167" s="11"/>
      <c r="E167" s="10" t="s">
        <v>15</v>
      </c>
      <c r="F167" s="10" t="s">
        <v>31</v>
      </c>
      <c r="G167" s="11">
        <v>50.0</v>
      </c>
      <c r="H167" s="10" t="s">
        <v>17</v>
      </c>
      <c r="I167" s="10" t="s">
        <v>34</v>
      </c>
      <c r="J167" s="10" t="s">
        <v>23</v>
      </c>
      <c r="K167" s="12">
        <v>1.4575E7</v>
      </c>
      <c r="L167" s="14"/>
      <c r="M167" s="15">
        <f t="array" ref="M167">SUM(SUMIFS(K:K,B:B,N167,F:F,{"MAINE","NEW YORK","NEW HAMPSHIRE","PENNSYLVANIA","VERMONT"}))</f>
        <v>0</v>
      </c>
    </row>
    <row r="168" ht="12.75" customHeight="1">
      <c r="A168" s="8" t="s">
        <v>32</v>
      </c>
      <c r="B168" s="9">
        <v>1995.0</v>
      </c>
      <c r="C168" s="10" t="s">
        <v>14</v>
      </c>
      <c r="D168" s="11"/>
      <c r="E168" s="10" t="s">
        <v>15</v>
      </c>
      <c r="F168" s="10" t="s">
        <v>16</v>
      </c>
      <c r="G168" s="11">
        <v>9.0</v>
      </c>
      <c r="H168" s="10" t="s">
        <v>17</v>
      </c>
      <c r="I168" s="10" t="s">
        <v>34</v>
      </c>
      <c r="J168" s="10" t="s">
        <v>23</v>
      </c>
      <c r="K168" s="12">
        <v>281000.0</v>
      </c>
      <c r="L168" s="14"/>
      <c r="M168" s="15">
        <f t="array" ref="M168">SUM(SUMIFS(K:K,B:B,N168,F:F,{"MAINE","NEW YORK","NEW HAMPSHIRE","PENNSYLVANIA","VERMONT"}))</f>
        <v>0</v>
      </c>
    </row>
    <row r="169" ht="12.75" customHeight="1">
      <c r="A169" s="8" t="s">
        <v>32</v>
      </c>
      <c r="B169" s="9">
        <v>1995.0</v>
      </c>
      <c r="C169" s="10" t="s">
        <v>14</v>
      </c>
      <c r="D169" s="11"/>
      <c r="E169" s="10" t="s">
        <v>15</v>
      </c>
      <c r="F169" s="10" t="s">
        <v>24</v>
      </c>
      <c r="G169" s="11">
        <v>23.0</v>
      </c>
      <c r="H169" s="10" t="s">
        <v>17</v>
      </c>
      <c r="I169" s="10" t="s">
        <v>34</v>
      </c>
      <c r="J169" s="10" t="s">
        <v>23</v>
      </c>
      <c r="K169" s="12">
        <v>2965000.0</v>
      </c>
      <c r="L169" s="14"/>
      <c r="M169" s="15">
        <f t="array" ref="M169">SUM(SUMIFS(K:K,B:B,N169,F:F,{"MAINE","NEW YORK","NEW HAMPSHIRE","PENNSYLVANIA","VERMONT"}))</f>
        <v>0</v>
      </c>
    </row>
    <row r="170" ht="12.75" customHeight="1">
      <c r="A170" s="8" t="s">
        <v>32</v>
      </c>
      <c r="B170" s="9">
        <v>1995.0</v>
      </c>
      <c r="C170" s="10" t="s">
        <v>14</v>
      </c>
      <c r="D170" s="11"/>
      <c r="E170" s="10" t="s">
        <v>15</v>
      </c>
      <c r="F170" s="10" t="s">
        <v>25</v>
      </c>
      <c r="G170" s="11">
        <v>25.0</v>
      </c>
      <c r="H170" s="10" t="s">
        <v>17</v>
      </c>
      <c r="I170" s="10" t="s">
        <v>34</v>
      </c>
      <c r="J170" s="10" t="s">
        <v>23</v>
      </c>
      <c r="K170" s="12">
        <v>1105000.0</v>
      </c>
      <c r="L170" s="14"/>
      <c r="M170" s="15">
        <f t="array" ref="M170">SUM(SUMIFS(K:K,B:B,N170,F:F,{"MAINE","NEW YORK","NEW HAMPSHIRE","PENNSYLVANIA","VERMONT"}))</f>
        <v>0</v>
      </c>
    </row>
    <row r="171" ht="12.75" customHeight="1">
      <c r="A171" s="8" t="s">
        <v>32</v>
      </c>
      <c r="B171" s="9">
        <v>1995.0</v>
      </c>
      <c r="C171" s="10" t="s">
        <v>14</v>
      </c>
      <c r="D171" s="11"/>
      <c r="E171" s="10" t="s">
        <v>15</v>
      </c>
      <c r="F171" s="10" t="s">
        <v>26</v>
      </c>
      <c r="G171" s="11">
        <v>33.0</v>
      </c>
      <c r="H171" s="10" t="s">
        <v>17</v>
      </c>
      <c r="I171" s="10" t="s">
        <v>34</v>
      </c>
      <c r="J171" s="10" t="s">
        <v>23</v>
      </c>
      <c r="K171" s="12">
        <v>2413000.0</v>
      </c>
      <c r="L171" s="14"/>
      <c r="M171" s="15">
        <f t="array" ref="M171">SUM(SUMIFS(K:K,B:B,N171,F:F,{"MAINE","NEW YORK","NEW HAMPSHIRE","PENNSYLVANIA","VERMONT"}))</f>
        <v>0</v>
      </c>
    </row>
    <row r="172" ht="12.75" customHeight="1">
      <c r="A172" s="8" t="s">
        <v>32</v>
      </c>
      <c r="B172" s="9">
        <v>1995.0</v>
      </c>
      <c r="C172" s="10" t="s">
        <v>14</v>
      </c>
      <c r="D172" s="11"/>
      <c r="E172" s="10" t="s">
        <v>15</v>
      </c>
      <c r="F172" s="10" t="s">
        <v>28</v>
      </c>
      <c r="G172" s="11">
        <v>36.0</v>
      </c>
      <c r="H172" s="10" t="s">
        <v>17</v>
      </c>
      <c r="I172" s="10" t="s">
        <v>34</v>
      </c>
      <c r="J172" s="10" t="s">
        <v>23</v>
      </c>
      <c r="K172" s="12">
        <v>4888000.0</v>
      </c>
      <c r="L172" s="14"/>
      <c r="M172" s="15">
        <f t="array" ref="M172">SUM(SUMIFS(K:K,B:B,N172,F:F,{"MAINE","NEW YORK","NEW HAMPSHIRE","PENNSYLVANIA","VERMONT"}))</f>
        <v>0</v>
      </c>
    </row>
    <row r="173" ht="12.75" customHeight="1">
      <c r="A173" s="8" t="s">
        <v>32</v>
      </c>
      <c r="B173" s="9">
        <v>1995.0</v>
      </c>
      <c r="C173" s="10" t="s">
        <v>14</v>
      </c>
      <c r="D173" s="11"/>
      <c r="E173" s="10" t="s">
        <v>15</v>
      </c>
      <c r="F173" s="10" t="s">
        <v>29</v>
      </c>
      <c r="G173" s="11">
        <v>42.0</v>
      </c>
      <c r="H173" s="10" t="s">
        <v>17</v>
      </c>
      <c r="I173" s="10" t="s">
        <v>34</v>
      </c>
      <c r="J173" s="10" t="s">
        <v>23</v>
      </c>
      <c r="K173" s="12">
        <v>1079000.0</v>
      </c>
      <c r="L173" s="14"/>
      <c r="M173" s="15">
        <f t="array" ref="M173">SUM(SUMIFS(K:K,B:B,N173,F:F,{"MAINE","NEW YORK","NEW HAMPSHIRE","PENNSYLVANIA","VERMONT"}))</f>
        <v>0</v>
      </c>
    </row>
    <row r="174" ht="12.75" customHeight="1">
      <c r="A174" s="8" t="s">
        <v>32</v>
      </c>
      <c r="B174" s="9">
        <v>1995.0</v>
      </c>
      <c r="C174" s="10" t="s">
        <v>14</v>
      </c>
      <c r="D174" s="11"/>
      <c r="E174" s="10" t="s">
        <v>15</v>
      </c>
      <c r="F174" s="10" t="s">
        <v>31</v>
      </c>
      <c r="G174" s="11">
        <v>50.0</v>
      </c>
      <c r="H174" s="10" t="s">
        <v>17</v>
      </c>
      <c r="I174" s="10" t="s">
        <v>34</v>
      </c>
      <c r="J174" s="10" t="s">
        <v>23</v>
      </c>
      <c r="K174" s="12">
        <v>1.0147E7</v>
      </c>
      <c r="L174" s="14"/>
      <c r="M174" s="15">
        <f t="array" ref="M174">SUM(SUMIFS(K:K,B:B,N174,F:F,{"MAINE","NEW YORK","NEW HAMPSHIRE","PENNSYLVANIA","VERMONT"}))</f>
        <v>0</v>
      </c>
    </row>
    <row r="175" ht="12.75" customHeight="1">
      <c r="A175" s="8" t="s">
        <v>32</v>
      </c>
      <c r="B175" s="9">
        <v>1994.0</v>
      </c>
      <c r="C175" s="10" t="s">
        <v>14</v>
      </c>
      <c r="D175" s="11"/>
      <c r="E175" s="10" t="s">
        <v>15</v>
      </c>
      <c r="F175" s="10" t="s">
        <v>16</v>
      </c>
      <c r="G175" s="11">
        <v>9.0</v>
      </c>
      <c r="H175" s="10" t="s">
        <v>17</v>
      </c>
      <c r="I175" s="10" t="s">
        <v>34</v>
      </c>
      <c r="J175" s="10" t="s">
        <v>23</v>
      </c>
      <c r="K175" s="12">
        <v>471000.0</v>
      </c>
      <c r="L175" s="14"/>
      <c r="M175" s="15">
        <f t="array" ref="M175">SUM(SUMIFS(K:K,B:B,N175,F:F,{"MAINE","NEW YORK","NEW HAMPSHIRE","PENNSYLVANIA","VERMONT"}))</f>
        <v>0</v>
      </c>
    </row>
    <row r="176" ht="12.75" customHeight="1">
      <c r="A176" s="8" t="s">
        <v>32</v>
      </c>
      <c r="B176" s="9">
        <v>1994.0</v>
      </c>
      <c r="C176" s="10" t="s">
        <v>14</v>
      </c>
      <c r="D176" s="11"/>
      <c r="E176" s="10" t="s">
        <v>15</v>
      </c>
      <c r="F176" s="10" t="s">
        <v>24</v>
      </c>
      <c r="G176" s="11">
        <v>23.0</v>
      </c>
      <c r="H176" s="10" t="s">
        <v>17</v>
      </c>
      <c r="I176" s="10" t="s">
        <v>34</v>
      </c>
      <c r="J176" s="10" t="s">
        <v>23</v>
      </c>
      <c r="K176" s="12">
        <v>2145000.0</v>
      </c>
      <c r="L176" s="14"/>
      <c r="M176" s="15">
        <f t="array" ref="M176">SUM(SUMIFS(K:K,B:B,N176,F:F,{"MAINE","NEW YORK","NEW HAMPSHIRE","PENNSYLVANIA","VERMONT"}))</f>
        <v>0</v>
      </c>
    </row>
    <row r="177" ht="12.75" customHeight="1">
      <c r="A177" s="8" t="s">
        <v>32</v>
      </c>
      <c r="B177" s="9">
        <v>1994.0</v>
      </c>
      <c r="C177" s="10" t="s">
        <v>14</v>
      </c>
      <c r="D177" s="11"/>
      <c r="E177" s="10" t="s">
        <v>15</v>
      </c>
      <c r="F177" s="10" t="s">
        <v>25</v>
      </c>
      <c r="G177" s="11">
        <v>25.0</v>
      </c>
      <c r="H177" s="10" t="s">
        <v>17</v>
      </c>
      <c r="I177" s="10" t="s">
        <v>34</v>
      </c>
      <c r="J177" s="10" t="s">
        <v>23</v>
      </c>
      <c r="K177" s="12">
        <v>1456000.0</v>
      </c>
      <c r="L177" s="14"/>
      <c r="M177" s="15">
        <f t="array" ref="M177">SUM(SUMIFS(K:K,B:B,N177,F:F,{"MAINE","NEW YORK","NEW HAMPSHIRE","PENNSYLVANIA","VERMONT"}))</f>
        <v>0</v>
      </c>
    </row>
    <row r="178" ht="12.75" customHeight="1">
      <c r="A178" s="8" t="s">
        <v>32</v>
      </c>
      <c r="B178" s="9">
        <v>1994.0</v>
      </c>
      <c r="C178" s="10" t="s">
        <v>14</v>
      </c>
      <c r="D178" s="11"/>
      <c r="E178" s="10" t="s">
        <v>15</v>
      </c>
      <c r="F178" s="10" t="s">
        <v>26</v>
      </c>
      <c r="G178" s="11">
        <v>33.0</v>
      </c>
      <c r="H178" s="10" t="s">
        <v>17</v>
      </c>
      <c r="I178" s="10" t="s">
        <v>34</v>
      </c>
      <c r="J178" s="10" t="s">
        <v>23</v>
      </c>
      <c r="K178" s="12">
        <v>2540000.0</v>
      </c>
      <c r="L178" s="14"/>
      <c r="M178" s="15">
        <f t="array" ref="M178">SUM(SUMIFS(K:K,B:B,N178,F:F,{"MAINE","NEW YORK","NEW HAMPSHIRE","PENNSYLVANIA","VERMONT"}))</f>
        <v>0</v>
      </c>
    </row>
    <row r="179" ht="12.75" customHeight="1">
      <c r="A179" s="8" t="s">
        <v>32</v>
      </c>
      <c r="B179" s="9">
        <v>1994.0</v>
      </c>
      <c r="C179" s="10" t="s">
        <v>14</v>
      </c>
      <c r="D179" s="11"/>
      <c r="E179" s="10" t="s">
        <v>15</v>
      </c>
      <c r="F179" s="10" t="s">
        <v>28</v>
      </c>
      <c r="G179" s="11">
        <v>36.0</v>
      </c>
      <c r="H179" s="10" t="s">
        <v>17</v>
      </c>
      <c r="I179" s="10" t="s">
        <v>34</v>
      </c>
      <c r="J179" s="10" t="s">
        <v>23</v>
      </c>
      <c r="K179" s="12">
        <v>6150000.0</v>
      </c>
      <c r="L179" s="14"/>
      <c r="M179" s="15">
        <f t="array" ref="M179">SUM(SUMIFS(K:K,B:B,N179,F:F,{"MAINE","NEW YORK","NEW HAMPSHIRE","PENNSYLVANIA","VERMONT"}))</f>
        <v>0</v>
      </c>
    </row>
    <row r="180" ht="12.75" customHeight="1">
      <c r="A180" s="8" t="s">
        <v>32</v>
      </c>
      <c r="B180" s="9">
        <v>1994.0</v>
      </c>
      <c r="C180" s="10" t="s">
        <v>14</v>
      </c>
      <c r="D180" s="11"/>
      <c r="E180" s="10" t="s">
        <v>15</v>
      </c>
      <c r="F180" s="10" t="s">
        <v>29</v>
      </c>
      <c r="G180" s="11">
        <v>42.0</v>
      </c>
      <c r="H180" s="10" t="s">
        <v>17</v>
      </c>
      <c r="I180" s="10" t="s">
        <v>34</v>
      </c>
      <c r="J180" s="10" t="s">
        <v>23</v>
      </c>
      <c r="K180" s="12">
        <v>1528000.0</v>
      </c>
      <c r="L180" s="14"/>
      <c r="M180" s="15">
        <f t="array" ref="M180">SUM(SUMIFS(K:K,B:B,N180,F:F,{"MAINE","NEW YORK","NEW HAMPSHIRE","PENNSYLVANIA","VERMONT"}))</f>
        <v>0</v>
      </c>
    </row>
    <row r="181" ht="12.75" customHeight="1">
      <c r="A181" s="8" t="s">
        <v>32</v>
      </c>
      <c r="B181" s="9">
        <v>1994.0</v>
      </c>
      <c r="C181" s="10" t="s">
        <v>14</v>
      </c>
      <c r="D181" s="11"/>
      <c r="E181" s="10" t="s">
        <v>15</v>
      </c>
      <c r="F181" s="10" t="s">
        <v>31</v>
      </c>
      <c r="G181" s="11">
        <v>50.0</v>
      </c>
      <c r="H181" s="10" t="s">
        <v>17</v>
      </c>
      <c r="I181" s="10" t="s">
        <v>34</v>
      </c>
      <c r="J181" s="10" t="s">
        <v>23</v>
      </c>
      <c r="K181" s="12">
        <v>1.0397E7</v>
      </c>
      <c r="L181" s="14"/>
      <c r="M181" s="15">
        <f t="array" ref="M181">SUM(SUMIFS(K:K,B:B,N181,F:F,{"MAINE","NEW YORK","NEW HAMPSHIRE","PENNSYLVANIA","VERMONT"}))</f>
        <v>0</v>
      </c>
    </row>
    <row r="182" ht="12.75" customHeight="1">
      <c r="A182" s="8" t="s">
        <v>32</v>
      </c>
      <c r="B182" s="9">
        <v>1993.0</v>
      </c>
      <c r="C182" s="10" t="s">
        <v>14</v>
      </c>
      <c r="D182" s="11"/>
      <c r="E182" s="10" t="s">
        <v>15</v>
      </c>
      <c r="F182" s="10" t="s">
        <v>16</v>
      </c>
      <c r="G182" s="11">
        <v>9.0</v>
      </c>
      <c r="H182" s="10" t="s">
        <v>17</v>
      </c>
      <c r="I182" s="10" t="s">
        <v>34</v>
      </c>
      <c r="J182" s="10" t="s">
        <v>23</v>
      </c>
      <c r="K182" s="12">
        <v>432000.0</v>
      </c>
      <c r="L182" s="14"/>
      <c r="M182" s="15">
        <f t="array" ref="M182">SUM(SUMIFS(K:K,B:B,N182,F:F,{"MAINE","NEW YORK","NEW HAMPSHIRE","PENNSYLVANIA","VERMONT"}))</f>
        <v>0</v>
      </c>
    </row>
    <row r="183" ht="12.75" customHeight="1">
      <c r="A183" s="8" t="s">
        <v>32</v>
      </c>
      <c r="B183" s="9">
        <v>1993.0</v>
      </c>
      <c r="C183" s="10" t="s">
        <v>14</v>
      </c>
      <c r="D183" s="11"/>
      <c r="E183" s="10" t="s">
        <v>15</v>
      </c>
      <c r="F183" s="10" t="s">
        <v>24</v>
      </c>
      <c r="G183" s="11">
        <v>23.0</v>
      </c>
      <c r="H183" s="10" t="s">
        <v>17</v>
      </c>
      <c r="I183" s="10" t="s">
        <v>34</v>
      </c>
      <c r="J183" s="10" t="s">
        <v>23</v>
      </c>
      <c r="K183" s="12">
        <v>1616000.0</v>
      </c>
      <c r="L183" s="14"/>
      <c r="M183" s="15">
        <f t="array" ref="M183">SUM(SUMIFS(K:K,B:B,N183,F:F,{"MAINE","NEW YORK","NEW HAMPSHIRE","PENNSYLVANIA","VERMONT"}))</f>
        <v>0</v>
      </c>
    </row>
    <row r="184" ht="12.75" customHeight="1">
      <c r="A184" s="8" t="s">
        <v>32</v>
      </c>
      <c r="B184" s="9">
        <v>1993.0</v>
      </c>
      <c r="C184" s="10" t="s">
        <v>14</v>
      </c>
      <c r="D184" s="11"/>
      <c r="E184" s="10" t="s">
        <v>15</v>
      </c>
      <c r="F184" s="10" t="s">
        <v>25</v>
      </c>
      <c r="G184" s="11">
        <v>25.0</v>
      </c>
      <c r="H184" s="10" t="s">
        <v>17</v>
      </c>
      <c r="I184" s="10" t="s">
        <v>34</v>
      </c>
      <c r="J184" s="10" t="s">
        <v>23</v>
      </c>
      <c r="K184" s="12">
        <v>1112000.0</v>
      </c>
      <c r="L184" s="14"/>
      <c r="M184" s="15">
        <f t="array" ref="M184">SUM(SUMIFS(K:K,B:B,N184,F:F,{"MAINE","NEW YORK","NEW HAMPSHIRE","PENNSYLVANIA","VERMONT"}))</f>
        <v>0</v>
      </c>
    </row>
    <row r="185" ht="12.75" customHeight="1">
      <c r="A185" s="8" t="s">
        <v>32</v>
      </c>
      <c r="B185" s="9">
        <v>1993.0</v>
      </c>
      <c r="C185" s="10" t="s">
        <v>14</v>
      </c>
      <c r="D185" s="11"/>
      <c r="E185" s="10" t="s">
        <v>15</v>
      </c>
      <c r="F185" s="10" t="s">
        <v>26</v>
      </c>
      <c r="G185" s="11">
        <v>33.0</v>
      </c>
      <c r="H185" s="10" t="s">
        <v>17</v>
      </c>
      <c r="I185" s="10" t="s">
        <v>34</v>
      </c>
      <c r="J185" s="10" t="s">
        <v>23</v>
      </c>
      <c r="K185" s="12">
        <v>2343000.0</v>
      </c>
      <c r="L185" s="14"/>
      <c r="M185" s="15">
        <f t="array" ref="M185">SUM(SUMIFS(K:K,B:B,N185,F:F,{"MAINE","NEW YORK","NEW HAMPSHIRE","PENNSYLVANIA","VERMONT"}))</f>
        <v>0</v>
      </c>
    </row>
    <row r="186" ht="12.75" customHeight="1">
      <c r="A186" s="8" t="s">
        <v>32</v>
      </c>
      <c r="B186" s="9">
        <v>1993.0</v>
      </c>
      <c r="C186" s="10" t="s">
        <v>14</v>
      </c>
      <c r="D186" s="11"/>
      <c r="E186" s="10" t="s">
        <v>15</v>
      </c>
      <c r="F186" s="10" t="s">
        <v>28</v>
      </c>
      <c r="G186" s="11">
        <v>36.0</v>
      </c>
      <c r="H186" s="10" t="s">
        <v>17</v>
      </c>
      <c r="I186" s="10" t="s">
        <v>34</v>
      </c>
      <c r="J186" s="10" t="s">
        <v>23</v>
      </c>
      <c r="K186" s="12">
        <v>3366000.0</v>
      </c>
      <c r="L186" s="14"/>
      <c r="M186" s="15">
        <f t="array" ref="M186">SUM(SUMIFS(K:K,B:B,N186,F:F,{"MAINE","NEW YORK","NEW HAMPSHIRE","PENNSYLVANIA","VERMONT"}))</f>
        <v>0</v>
      </c>
    </row>
    <row r="187" ht="12.75" customHeight="1">
      <c r="A187" s="8" t="s">
        <v>32</v>
      </c>
      <c r="B187" s="9">
        <v>1993.0</v>
      </c>
      <c r="C187" s="10" t="s">
        <v>14</v>
      </c>
      <c r="D187" s="11"/>
      <c r="E187" s="10" t="s">
        <v>15</v>
      </c>
      <c r="F187" s="10" t="s">
        <v>29</v>
      </c>
      <c r="G187" s="11">
        <v>42.0</v>
      </c>
      <c r="H187" s="10" t="s">
        <v>17</v>
      </c>
      <c r="I187" s="10" t="s">
        <v>34</v>
      </c>
      <c r="J187" s="10" t="s">
        <v>23</v>
      </c>
      <c r="K187" s="12">
        <v>964000.0</v>
      </c>
      <c r="L187" s="14"/>
      <c r="M187" s="15">
        <f t="array" ref="M187">SUM(SUMIFS(K:K,B:B,N187,F:F,{"MAINE","NEW YORK","NEW HAMPSHIRE","PENNSYLVANIA","VERMONT"}))</f>
        <v>0</v>
      </c>
    </row>
    <row r="188" ht="12.75" customHeight="1">
      <c r="A188" s="8" t="s">
        <v>32</v>
      </c>
      <c r="B188" s="9">
        <v>1993.0</v>
      </c>
      <c r="C188" s="10" t="s">
        <v>14</v>
      </c>
      <c r="D188" s="11"/>
      <c r="E188" s="10" t="s">
        <v>15</v>
      </c>
      <c r="F188" s="10" t="s">
        <v>31</v>
      </c>
      <c r="G188" s="11">
        <v>50.0</v>
      </c>
      <c r="H188" s="10" t="s">
        <v>17</v>
      </c>
      <c r="I188" s="10" t="s">
        <v>34</v>
      </c>
      <c r="J188" s="10" t="s">
        <v>23</v>
      </c>
      <c r="K188" s="12">
        <v>7440000.0</v>
      </c>
      <c r="L188" s="14"/>
      <c r="M188" s="15">
        <f t="array" ref="M188">SUM(SUMIFS(K:K,B:B,N188,F:F,{"MAINE","NEW YORK","NEW HAMPSHIRE","PENNSYLVANIA","VERMONT"}))</f>
        <v>0</v>
      </c>
    </row>
    <row r="189" ht="12.75" customHeight="1">
      <c r="A189" s="8" t="s">
        <v>32</v>
      </c>
      <c r="B189" s="9">
        <v>1992.0</v>
      </c>
      <c r="C189" s="10" t="s">
        <v>14</v>
      </c>
      <c r="D189" s="11"/>
      <c r="E189" s="10" t="s">
        <v>15</v>
      </c>
      <c r="F189" s="10" t="s">
        <v>16</v>
      </c>
      <c r="G189" s="11">
        <v>9.0</v>
      </c>
      <c r="H189" s="10" t="s">
        <v>17</v>
      </c>
      <c r="I189" s="10" t="s">
        <v>34</v>
      </c>
      <c r="J189" s="10" t="s">
        <v>23</v>
      </c>
      <c r="K189" s="12">
        <v>504000.0</v>
      </c>
      <c r="L189" s="14"/>
      <c r="M189" s="15">
        <f t="array" ref="M189">SUM(SUMIFS(K:K,B:B,N189,F:F,{"MAINE","NEW YORK","NEW HAMPSHIRE","PENNSYLVANIA","VERMONT"}))</f>
        <v>0</v>
      </c>
    </row>
    <row r="190" ht="12.75" customHeight="1">
      <c r="A190" s="8" t="s">
        <v>32</v>
      </c>
      <c r="B190" s="9">
        <v>1992.0</v>
      </c>
      <c r="C190" s="10" t="s">
        <v>14</v>
      </c>
      <c r="D190" s="11"/>
      <c r="E190" s="10" t="s">
        <v>15</v>
      </c>
      <c r="F190" s="10" t="s">
        <v>24</v>
      </c>
      <c r="G190" s="11">
        <v>23.0</v>
      </c>
      <c r="H190" s="10" t="s">
        <v>17</v>
      </c>
      <c r="I190" s="10" t="s">
        <v>34</v>
      </c>
      <c r="J190" s="10" t="s">
        <v>23</v>
      </c>
      <c r="K190" s="12">
        <v>2433000.0</v>
      </c>
      <c r="L190" s="14"/>
      <c r="M190" s="15">
        <f t="array" ref="M190">SUM(SUMIFS(K:K,B:B,N190,F:F,{"MAINE","NEW YORK","NEW HAMPSHIRE","PENNSYLVANIA","VERMONT"}))</f>
        <v>0</v>
      </c>
    </row>
    <row r="191" ht="12.75" customHeight="1">
      <c r="A191" s="8" t="s">
        <v>32</v>
      </c>
      <c r="B191" s="9">
        <v>1992.0</v>
      </c>
      <c r="C191" s="10" t="s">
        <v>14</v>
      </c>
      <c r="D191" s="11"/>
      <c r="E191" s="10" t="s">
        <v>15</v>
      </c>
      <c r="F191" s="10" t="s">
        <v>25</v>
      </c>
      <c r="G191" s="11">
        <v>25.0</v>
      </c>
      <c r="H191" s="10" t="s">
        <v>17</v>
      </c>
      <c r="I191" s="10" t="s">
        <v>34</v>
      </c>
      <c r="J191" s="10" t="s">
        <v>23</v>
      </c>
      <c r="K191" s="12">
        <v>1740000.0</v>
      </c>
      <c r="L191" s="14"/>
      <c r="M191" s="15">
        <f t="array" ref="M191">SUM(SUMIFS(K:K,B:B,N191,F:F,{"MAINE","NEW YORK","NEW HAMPSHIRE","PENNSYLVANIA","VERMONT"}))</f>
        <v>0</v>
      </c>
    </row>
    <row r="192" ht="12.75" customHeight="1">
      <c r="A192" s="8" t="s">
        <v>32</v>
      </c>
      <c r="B192" s="9">
        <v>1992.0</v>
      </c>
      <c r="C192" s="10" t="s">
        <v>14</v>
      </c>
      <c r="D192" s="11"/>
      <c r="E192" s="10" t="s">
        <v>15</v>
      </c>
      <c r="F192" s="10" t="s">
        <v>26</v>
      </c>
      <c r="G192" s="11">
        <v>33.0</v>
      </c>
      <c r="H192" s="10" t="s">
        <v>17</v>
      </c>
      <c r="I192" s="10" t="s">
        <v>34</v>
      </c>
      <c r="J192" s="10" t="s">
        <v>23</v>
      </c>
      <c r="K192" s="12">
        <v>3093000.0</v>
      </c>
      <c r="L192" s="14"/>
      <c r="M192" s="15">
        <f t="array" ref="M192">SUM(SUMIFS(K:K,B:B,N192,F:F,{"MAINE","NEW YORK","NEW HAMPSHIRE","PENNSYLVANIA","VERMONT"}))</f>
        <v>0</v>
      </c>
    </row>
    <row r="193" ht="12.75" customHeight="1">
      <c r="A193" s="8" t="s">
        <v>32</v>
      </c>
      <c r="B193" s="9">
        <v>1992.0</v>
      </c>
      <c r="C193" s="10" t="s">
        <v>14</v>
      </c>
      <c r="D193" s="11"/>
      <c r="E193" s="10" t="s">
        <v>15</v>
      </c>
      <c r="F193" s="10" t="s">
        <v>28</v>
      </c>
      <c r="G193" s="11">
        <v>36.0</v>
      </c>
      <c r="H193" s="10" t="s">
        <v>17</v>
      </c>
      <c r="I193" s="10" t="s">
        <v>34</v>
      </c>
      <c r="J193" s="10" t="s">
        <v>23</v>
      </c>
      <c r="K193" s="12">
        <v>9360000.0</v>
      </c>
      <c r="L193" s="14"/>
      <c r="M193" s="15">
        <f t="array" ref="M193">SUM(SUMIFS(K:K,B:B,N193,F:F,{"MAINE","NEW YORK","NEW HAMPSHIRE","PENNSYLVANIA","VERMONT"}))</f>
        <v>0</v>
      </c>
    </row>
    <row r="194" ht="12.75" customHeight="1">
      <c r="A194" s="8" t="s">
        <v>32</v>
      </c>
      <c r="B194" s="9">
        <v>1992.0</v>
      </c>
      <c r="C194" s="10" t="s">
        <v>14</v>
      </c>
      <c r="D194" s="11"/>
      <c r="E194" s="10" t="s">
        <v>15</v>
      </c>
      <c r="F194" s="10" t="s">
        <v>29</v>
      </c>
      <c r="G194" s="11">
        <v>42.0</v>
      </c>
      <c r="H194" s="10" t="s">
        <v>17</v>
      </c>
      <c r="I194" s="10" t="s">
        <v>34</v>
      </c>
      <c r="J194" s="10" t="s">
        <v>23</v>
      </c>
      <c r="K194" s="12">
        <v>2337000.0</v>
      </c>
      <c r="L194" s="14"/>
      <c r="M194" s="15">
        <f t="array" ref="M194">SUM(SUMIFS(K:K,B:B,N194,F:F,{"MAINE","NEW YORK","NEW HAMPSHIRE","PENNSYLVANIA","VERMONT"}))</f>
        <v>0</v>
      </c>
    </row>
    <row r="195" ht="12.75" customHeight="1">
      <c r="A195" s="8" t="s">
        <v>32</v>
      </c>
      <c r="B195" s="9">
        <v>1992.0</v>
      </c>
      <c r="C195" s="10" t="s">
        <v>14</v>
      </c>
      <c r="D195" s="11"/>
      <c r="E195" s="10" t="s">
        <v>15</v>
      </c>
      <c r="F195" s="10" t="s">
        <v>31</v>
      </c>
      <c r="G195" s="11">
        <v>50.0</v>
      </c>
      <c r="H195" s="10" t="s">
        <v>17</v>
      </c>
      <c r="I195" s="10" t="s">
        <v>34</v>
      </c>
      <c r="J195" s="10" t="s">
        <v>23</v>
      </c>
      <c r="K195" s="12">
        <v>1.2711E7</v>
      </c>
      <c r="L195" s="14"/>
      <c r="M195" s="15">
        <f t="array" ref="M195">SUM(SUMIFS(K:K,B:B,N195,F:F,{"MAINE","NEW YORK","NEW HAMPSHIRE","PENNSYLVANIA","VERMONT"}))</f>
        <v>0</v>
      </c>
    </row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L$19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7.71"/>
    <col customWidth="1" min="7" max="7" width="13.86"/>
    <col customWidth="1" min="8" max="8" width="10.71"/>
    <col customWidth="1" min="9" max="9" width="52.0"/>
    <col customWidth="1" min="10" max="10" width="11.0"/>
    <col customWidth="1" min="11" max="26" width="10.71"/>
  </cols>
  <sheetData>
    <row r="1" ht="12.75" customHeight="1">
      <c r="A1" s="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</row>
    <row r="2" ht="12.75" customHeight="1">
      <c r="A2" s="16" t="s">
        <v>32</v>
      </c>
      <c r="B2" s="14">
        <v>2021.0</v>
      </c>
      <c r="C2" s="17" t="s">
        <v>14</v>
      </c>
      <c r="D2" s="14"/>
      <c r="E2" s="17" t="s">
        <v>15</v>
      </c>
      <c r="F2" s="17" t="s">
        <v>24</v>
      </c>
      <c r="G2" s="14">
        <v>23.0</v>
      </c>
      <c r="H2" s="17" t="s">
        <v>17</v>
      </c>
      <c r="I2" s="17" t="s">
        <v>18</v>
      </c>
      <c r="J2" s="17" t="s">
        <v>23</v>
      </c>
      <c r="K2" s="18">
        <v>495000.0</v>
      </c>
      <c r="L2" s="14"/>
      <c r="M2" s="15">
        <f t="array" ref="M2">SUM(SUMIFS(K:K,B:B,N2,F:F,{"MAINE","NEW YORK","NEW HAMPSHIRE","PENNSYLVANIA","VERMONT"}))</f>
        <v>153000</v>
      </c>
      <c r="N2" s="15">
        <v>1992.0</v>
      </c>
    </row>
    <row r="3" ht="12.75" customHeight="1">
      <c r="A3" s="16" t="s">
        <v>32</v>
      </c>
      <c r="B3" s="14">
        <v>2021.0</v>
      </c>
      <c r="C3" s="17" t="s">
        <v>14</v>
      </c>
      <c r="D3" s="14"/>
      <c r="E3" s="17" t="s">
        <v>15</v>
      </c>
      <c r="F3" s="17" t="s">
        <v>26</v>
      </c>
      <c r="G3" s="14">
        <v>33.0</v>
      </c>
      <c r="H3" s="17" t="s">
        <v>17</v>
      </c>
      <c r="I3" s="17" t="s">
        <v>18</v>
      </c>
      <c r="J3" s="17" t="s">
        <v>23</v>
      </c>
      <c r="K3" s="18">
        <v>127000.0</v>
      </c>
      <c r="L3" s="14"/>
      <c r="M3" s="15">
        <f t="array" ref="M3">SUM(SUMIFS(K:K,B:B,N3,F:F,{"MAINE","NEW YORK","NEW HAMPSHIRE","PENNSYLVANIA","VERMONT"}))</f>
        <v>113000</v>
      </c>
      <c r="N3" s="15">
        <v>1993.0</v>
      </c>
    </row>
    <row r="4" ht="12.75" customHeight="1">
      <c r="A4" s="16" t="s">
        <v>32</v>
      </c>
      <c r="B4" s="14">
        <v>2021.0</v>
      </c>
      <c r="C4" s="17" t="s">
        <v>14</v>
      </c>
      <c r="D4" s="14"/>
      <c r="E4" s="17" t="s">
        <v>15</v>
      </c>
      <c r="F4" s="17" t="s">
        <v>28</v>
      </c>
      <c r="G4" s="14">
        <v>36.0</v>
      </c>
      <c r="H4" s="17" t="s">
        <v>17</v>
      </c>
      <c r="I4" s="17" t="s">
        <v>18</v>
      </c>
      <c r="J4" s="17" t="s">
        <v>23</v>
      </c>
      <c r="K4" s="18">
        <v>647000.0</v>
      </c>
      <c r="L4" s="14"/>
      <c r="M4" s="15">
        <f t="array" ref="M4">SUM(SUMIFS(K:K,B:B,N4,F:F,{"MAINE","NEW YORK","NEW HAMPSHIRE","PENNSYLVANIA","VERMONT"}))</f>
        <v>150000</v>
      </c>
      <c r="N4" s="15">
        <v>1994.0</v>
      </c>
    </row>
    <row r="5" ht="12.75" customHeight="1">
      <c r="A5" s="16" t="s">
        <v>32</v>
      </c>
      <c r="B5" s="14">
        <v>2021.0</v>
      </c>
      <c r="C5" s="17" t="s">
        <v>14</v>
      </c>
      <c r="D5" s="14"/>
      <c r="E5" s="17" t="s">
        <v>15</v>
      </c>
      <c r="F5" s="17" t="s">
        <v>29</v>
      </c>
      <c r="G5" s="14">
        <v>42.0</v>
      </c>
      <c r="H5" s="17" t="s">
        <v>17</v>
      </c>
      <c r="I5" s="17" t="s">
        <v>18</v>
      </c>
      <c r="J5" s="17" t="s">
        <v>23</v>
      </c>
      <c r="K5" s="18">
        <v>165000.0</v>
      </c>
      <c r="L5" s="14"/>
      <c r="M5" s="15">
        <f t="array" ref="M5">SUM(SUMIFS(K:K,B:B,N5,F:F,{"MAINE","NEW YORK","NEW HAMPSHIRE","PENNSYLVANIA","VERMONT"}))</f>
        <v>162000</v>
      </c>
      <c r="N5" s="15">
        <v>1995.0</v>
      </c>
    </row>
    <row r="6" ht="12.75" customHeight="1">
      <c r="A6" s="16" t="s">
        <v>32</v>
      </c>
      <c r="B6" s="14">
        <v>2021.0</v>
      </c>
      <c r="C6" s="17" t="s">
        <v>14</v>
      </c>
      <c r="D6" s="14"/>
      <c r="E6" s="17" t="s">
        <v>15</v>
      </c>
      <c r="F6" s="17" t="s">
        <v>31</v>
      </c>
      <c r="G6" s="14">
        <v>50.0</v>
      </c>
      <c r="H6" s="17" t="s">
        <v>17</v>
      </c>
      <c r="I6" s="17" t="s">
        <v>18</v>
      </c>
      <c r="J6" s="17" t="s">
        <v>23</v>
      </c>
      <c r="K6" s="18">
        <v>1540000.0</v>
      </c>
      <c r="L6" s="14"/>
      <c r="M6" s="15">
        <f t="array" ref="M6">SUM(SUMIFS(K:K,B:B,N6,F:F,{"MAINE","NEW YORK","NEW HAMPSHIRE","PENNSYLVANIA","VERMONT"}))</f>
        <v>167000</v>
      </c>
      <c r="N6" s="15">
        <v>1996.0</v>
      </c>
    </row>
    <row r="7" ht="12.75" customHeight="1">
      <c r="A7" s="16" t="s">
        <v>32</v>
      </c>
      <c r="B7" s="14">
        <v>2020.0</v>
      </c>
      <c r="C7" s="17" t="s">
        <v>14</v>
      </c>
      <c r="D7" s="14"/>
      <c r="E7" s="17" t="s">
        <v>15</v>
      </c>
      <c r="F7" s="17" t="s">
        <v>24</v>
      </c>
      <c r="G7" s="14">
        <v>23.0</v>
      </c>
      <c r="H7" s="17" t="s">
        <v>17</v>
      </c>
      <c r="I7" s="17" t="s">
        <v>18</v>
      </c>
      <c r="J7" s="17" t="s">
        <v>23</v>
      </c>
      <c r="K7" s="18">
        <v>590000.0</v>
      </c>
      <c r="L7" s="14"/>
      <c r="M7" s="15">
        <f t="array" ref="M7">SUM(SUMIFS(K:K,B:B,N7,F:F,{"MAINE","NEW YORK","NEW HAMPSHIRE","PENNSYLVANIA","VERMONT"}))</f>
        <v>185000</v>
      </c>
      <c r="N7" s="15">
        <v>1997.0</v>
      </c>
    </row>
    <row r="8" ht="12.75" customHeight="1">
      <c r="A8" s="16" t="s">
        <v>32</v>
      </c>
      <c r="B8" s="14">
        <v>2020.0</v>
      </c>
      <c r="C8" s="17" t="s">
        <v>14</v>
      </c>
      <c r="D8" s="14"/>
      <c r="E8" s="17" t="s">
        <v>15</v>
      </c>
      <c r="F8" s="17" t="s">
        <v>26</v>
      </c>
      <c r="G8" s="14">
        <v>33.0</v>
      </c>
      <c r="H8" s="17" t="s">
        <v>17</v>
      </c>
      <c r="I8" s="17" t="s">
        <v>18</v>
      </c>
      <c r="J8" s="17" t="s">
        <v>23</v>
      </c>
      <c r="K8" s="18">
        <v>154000.0</v>
      </c>
      <c r="L8" s="14"/>
      <c r="M8" s="15">
        <f t="array" ref="M8">SUM(SUMIFS(K:K,B:B,N8,F:F,{"MAINE","NEW YORK","NEW HAMPSHIRE","PENNSYLVANIA","VERMONT"}))</f>
        <v>150000</v>
      </c>
      <c r="N8" s="15">
        <v>1998.0</v>
      </c>
    </row>
    <row r="9" ht="12.75" customHeight="1">
      <c r="A9" s="16" t="s">
        <v>32</v>
      </c>
      <c r="B9" s="14">
        <v>2020.0</v>
      </c>
      <c r="C9" s="17" t="s">
        <v>14</v>
      </c>
      <c r="D9" s="14"/>
      <c r="E9" s="17" t="s">
        <v>15</v>
      </c>
      <c r="F9" s="17" t="s">
        <v>28</v>
      </c>
      <c r="G9" s="14">
        <v>36.0</v>
      </c>
      <c r="H9" s="17" t="s">
        <v>17</v>
      </c>
      <c r="I9" s="17" t="s">
        <v>18</v>
      </c>
      <c r="J9" s="17" t="s">
        <v>23</v>
      </c>
      <c r="K9" s="18">
        <v>804000.0</v>
      </c>
      <c r="L9" s="14"/>
      <c r="M9" s="15">
        <f t="array" ref="M9">SUM(SUMIFS(K:K,B:B,N9,F:F,{"MAINE","NEW YORK","NEW HAMPSHIRE","PENNSYLVANIA","VERMONT"}))</f>
        <v>190000</v>
      </c>
      <c r="N9" s="15">
        <v>1999.0</v>
      </c>
    </row>
    <row r="10" ht="12.75" customHeight="1">
      <c r="A10" s="16" t="s">
        <v>32</v>
      </c>
      <c r="B10" s="14">
        <v>2020.0</v>
      </c>
      <c r="C10" s="17" t="s">
        <v>14</v>
      </c>
      <c r="D10" s="14"/>
      <c r="E10" s="17" t="s">
        <v>15</v>
      </c>
      <c r="F10" s="17" t="s">
        <v>29</v>
      </c>
      <c r="G10" s="14">
        <v>42.0</v>
      </c>
      <c r="H10" s="17" t="s">
        <v>17</v>
      </c>
      <c r="I10" s="17" t="s">
        <v>18</v>
      </c>
      <c r="J10" s="17" t="s">
        <v>23</v>
      </c>
      <c r="K10" s="18">
        <v>178000.0</v>
      </c>
      <c r="L10" s="14"/>
      <c r="M10" s="15">
        <f t="array" ref="M10">SUM(SUMIFS(K:K,B:B,N10,F:F,{"MAINE","NEW YORK","NEW HAMPSHIRE","PENNSYLVANIA","VERMONT"}))</f>
        <v>270000</v>
      </c>
      <c r="N10" s="15">
        <v>2000.0</v>
      </c>
    </row>
    <row r="11" ht="12.75" customHeight="1">
      <c r="A11" s="16" t="s">
        <v>32</v>
      </c>
      <c r="B11" s="14">
        <v>2020.0</v>
      </c>
      <c r="C11" s="17" t="s">
        <v>14</v>
      </c>
      <c r="D11" s="14"/>
      <c r="E11" s="17" t="s">
        <v>15</v>
      </c>
      <c r="F11" s="17" t="s">
        <v>31</v>
      </c>
      <c r="G11" s="14">
        <v>50.0</v>
      </c>
      <c r="H11" s="17" t="s">
        <v>17</v>
      </c>
      <c r="I11" s="17" t="s">
        <v>18</v>
      </c>
      <c r="J11" s="17" t="s">
        <v>23</v>
      </c>
      <c r="K11" s="18">
        <v>1950000.0</v>
      </c>
      <c r="L11" s="14"/>
      <c r="M11" s="15">
        <f t="array" ref="M11">SUM(SUMIFS(K:K,B:B,N11,F:F,{"MAINE","NEW YORK","NEW HAMPSHIRE","PENNSYLVANIA","VERMONT"}))</f>
        <v>232000</v>
      </c>
      <c r="N11" s="15">
        <v>2001.0</v>
      </c>
    </row>
    <row r="12" ht="12.75" customHeight="1">
      <c r="A12" s="16" t="s">
        <v>32</v>
      </c>
      <c r="B12" s="14">
        <v>2019.0</v>
      </c>
      <c r="C12" s="17" t="s">
        <v>14</v>
      </c>
      <c r="D12" s="14"/>
      <c r="E12" s="17" t="s">
        <v>15</v>
      </c>
      <c r="F12" s="17" t="s">
        <v>24</v>
      </c>
      <c r="G12" s="14">
        <v>23.0</v>
      </c>
      <c r="H12" s="17" t="s">
        <v>17</v>
      </c>
      <c r="I12" s="17" t="s">
        <v>18</v>
      </c>
      <c r="J12" s="17" t="s">
        <v>23</v>
      </c>
      <c r="K12" s="18">
        <v>520000.0</v>
      </c>
      <c r="L12" s="14"/>
      <c r="M12" s="15">
        <f t="array" ref="M12">SUM(SUMIFS(K:K,B:B,N12,F:F,{"MAINE","NEW YORK","NEW HAMPSHIRE","PENNSYLVANIA","VERMONT"}))</f>
        <v>275000</v>
      </c>
      <c r="N12" s="15">
        <v>2002.0</v>
      </c>
    </row>
    <row r="13" ht="12.75" customHeight="1">
      <c r="A13" s="16" t="s">
        <v>32</v>
      </c>
      <c r="B13" s="14">
        <v>2019.0</v>
      </c>
      <c r="C13" s="17" t="s">
        <v>14</v>
      </c>
      <c r="D13" s="14"/>
      <c r="E13" s="17" t="s">
        <v>15</v>
      </c>
      <c r="F13" s="17" t="s">
        <v>26</v>
      </c>
      <c r="G13" s="14">
        <v>33.0</v>
      </c>
      <c r="H13" s="17" t="s">
        <v>17</v>
      </c>
      <c r="I13" s="17" t="s">
        <v>18</v>
      </c>
      <c r="J13" s="17" t="s">
        <v>23</v>
      </c>
      <c r="K13" s="18">
        <v>148000.0</v>
      </c>
      <c r="L13" s="14"/>
      <c r="M13" s="15">
        <f t="array" ref="M13">SUM(SUMIFS(K:K,B:B,N13,F:F,{"MAINE","NEW YORK","NEW HAMPSHIRE","PENNSYLVANIA","VERMONT"}))</f>
        <v>285000</v>
      </c>
      <c r="N13" s="15">
        <v>2003.0</v>
      </c>
    </row>
    <row r="14" ht="12.75" customHeight="1">
      <c r="A14" s="16" t="s">
        <v>32</v>
      </c>
      <c r="B14" s="14">
        <v>2019.0</v>
      </c>
      <c r="C14" s="17" t="s">
        <v>14</v>
      </c>
      <c r="D14" s="14"/>
      <c r="E14" s="17" t="s">
        <v>15</v>
      </c>
      <c r="F14" s="17" t="s">
        <v>28</v>
      </c>
      <c r="G14" s="14">
        <v>36.0</v>
      </c>
      <c r="H14" s="17" t="s">
        <v>17</v>
      </c>
      <c r="I14" s="17" t="s">
        <v>18</v>
      </c>
      <c r="J14" s="17" t="s">
        <v>23</v>
      </c>
      <c r="K14" s="18">
        <v>820000.0</v>
      </c>
      <c r="L14" s="14"/>
      <c r="M14" s="15">
        <f t="array" ref="M14">SUM(SUMIFS(K:K,B:B,N14,F:F,{"MAINE","NEW YORK","NEW HAMPSHIRE","PENNSYLVANIA","VERMONT"}))</f>
        <v>290000</v>
      </c>
      <c r="N14" s="15">
        <v>2004.0</v>
      </c>
    </row>
    <row r="15" ht="12.75" customHeight="1">
      <c r="A15" s="16" t="s">
        <v>32</v>
      </c>
      <c r="B15" s="14">
        <v>2019.0</v>
      </c>
      <c r="C15" s="17" t="s">
        <v>14</v>
      </c>
      <c r="D15" s="14"/>
      <c r="E15" s="17" t="s">
        <v>15</v>
      </c>
      <c r="F15" s="17" t="s">
        <v>29</v>
      </c>
      <c r="G15" s="14">
        <v>42.0</v>
      </c>
      <c r="H15" s="17" t="s">
        <v>17</v>
      </c>
      <c r="I15" s="17" t="s">
        <v>18</v>
      </c>
      <c r="J15" s="17" t="s">
        <v>23</v>
      </c>
      <c r="K15" s="18">
        <v>157000.0</v>
      </c>
      <c r="L15" s="14"/>
      <c r="M15" s="15">
        <f t="array" ref="M15">SUM(SUMIFS(K:K,B:B,N15,F:F,{"MAINE","NEW YORK","NEW HAMPSHIRE","PENNSYLVANIA","VERMONT"}))</f>
        <v>265000</v>
      </c>
      <c r="N15" s="15">
        <v>2005.0</v>
      </c>
    </row>
    <row r="16" ht="12.75" customHeight="1">
      <c r="A16" s="16" t="s">
        <v>32</v>
      </c>
      <c r="B16" s="14">
        <v>2019.0</v>
      </c>
      <c r="C16" s="17" t="s">
        <v>14</v>
      </c>
      <c r="D16" s="14"/>
      <c r="E16" s="17" t="s">
        <v>15</v>
      </c>
      <c r="F16" s="17" t="s">
        <v>31</v>
      </c>
      <c r="G16" s="14">
        <v>50.0</v>
      </c>
      <c r="H16" s="17" t="s">
        <v>17</v>
      </c>
      <c r="I16" s="17" t="s">
        <v>18</v>
      </c>
      <c r="J16" s="17" t="s">
        <v>23</v>
      </c>
      <c r="K16" s="18">
        <v>2070000.0</v>
      </c>
      <c r="L16" s="14"/>
      <c r="M16" s="15">
        <f t="array" ref="M16">SUM(SUMIFS(K:K,B:B,N16,F:F,{"MAINE","NEW YORK","NEW HAMPSHIRE","PENNSYLVANIA","VERMONT"}))</f>
        <v>345000</v>
      </c>
      <c r="N16" s="15">
        <v>2006.0</v>
      </c>
    </row>
    <row r="17" ht="12.75" customHeight="1">
      <c r="A17" s="16" t="s">
        <v>32</v>
      </c>
      <c r="B17" s="14">
        <v>2018.0</v>
      </c>
      <c r="C17" s="17" t="s">
        <v>14</v>
      </c>
      <c r="D17" s="14"/>
      <c r="E17" s="17" t="s">
        <v>15</v>
      </c>
      <c r="F17" s="17" t="s">
        <v>16</v>
      </c>
      <c r="G17" s="14">
        <v>9.0</v>
      </c>
      <c r="H17" s="17" t="s">
        <v>17</v>
      </c>
      <c r="I17" s="17" t="s">
        <v>18</v>
      </c>
      <c r="J17" s="17" t="s">
        <v>23</v>
      </c>
      <c r="K17" s="18">
        <v>18000.0</v>
      </c>
      <c r="L17" s="14"/>
      <c r="M17" s="15">
        <f t="array" ref="M17">SUM(SUMIFS(K:K,B:B,N17,F:F,{"MAINE","NEW YORK","NEW HAMPSHIRE","PENNSYLVANIA","VERMONT"}))</f>
        <v>250000</v>
      </c>
      <c r="N17" s="15">
        <v>2007.0</v>
      </c>
    </row>
    <row r="18" ht="12.75" customHeight="1">
      <c r="A18" s="16" t="s">
        <v>32</v>
      </c>
      <c r="B18" s="14">
        <v>2018.0</v>
      </c>
      <c r="C18" s="17" t="s">
        <v>14</v>
      </c>
      <c r="D18" s="14"/>
      <c r="E18" s="17" t="s">
        <v>15</v>
      </c>
      <c r="F18" s="17" t="s">
        <v>24</v>
      </c>
      <c r="G18" s="14">
        <v>23.0</v>
      </c>
      <c r="H18" s="17" t="s">
        <v>17</v>
      </c>
      <c r="I18" s="17" t="s">
        <v>18</v>
      </c>
      <c r="J18" s="17" t="s">
        <v>23</v>
      </c>
      <c r="K18" s="18">
        <v>539000.0</v>
      </c>
      <c r="L18" s="14"/>
      <c r="M18" s="15">
        <f t="array" ref="M18">SUM(SUMIFS(K:K,B:B,N18,F:F,{"MAINE","NEW YORK","NEW HAMPSHIRE","PENNSYLVANIA","VERMONT"}))</f>
        <v>240000</v>
      </c>
      <c r="N18" s="15">
        <v>2008.0</v>
      </c>
    </row>
    <row r="19" ht="12.75" customHeight="1">
      <c r="A19" s="16" t="s">
        <v>32</v>
      </c>
      <c r="B19" s="14">
        <v>2018.0</v>
      </c>
      <c r="C19" s="17" t="s">
        <v>14</v>
      </c>
      <c r="D19" s="14"/>
      <c r="E19" s="17" t="s">
        <v>15</v>
      </c>
      <c r="F19" s="17" t="s">
        <v>25</v>
      </c>
      <c r="G19" s="14">
        <v>25.0</v>
      </c>
      <c r="H19" s="17" t="s">
        <v>17</v>
      </c>
      <c r="I19" s="17" t="s">
        <v>18</v>
      </c>
      <c r="J19" s="17" t="s">
        <v>23</v>
      </c>
      <c r="K19" s="18">
        <v>72000.0</v>
      </c>
      <c r="L19" s="14"/>
      <c r="M19" s="15">
        <f t="array" ref="M19">SUM(SUMIFS(K:K,B:B,N19,F:F,{"MAINE","NEW YORK","NEW HAMPSHIRE","PENNSYLVANIA","VERMONT"}))</f>
        <v>395000</v>
      </c>
      <c r="N19" s="15">
        <v>2009.0</v>
      </c>
    </row>
    <row r="20" ht="12.75" customHeight="1">
      <c r="A20" s="16" t="s">
        <v>32</v>
      </c>
      <c r="B20" s="14">
        <v>2018.0</v>
      </c>
      <c r="C20" s="17" t="s">
        <v>14</v>
      </c>
      <c r="D20" s="14"/>
      <c r="E20" s="17" t="s">
        <v>15</v>
      </c>
      <c r="F20" s="17" t="s">
        <v>26</v>
      </c>
      <c r="G20" s="14">
        <v>33.0</v>
      </c>
      <c r="H20" s="17" t="s">
        <v>17</v>
      </c>
      <c r="I20" s="17" t="s">
        <v>18</v>
      </c>
      <c r="J20" s="17" t="s">
        <v>23</v>
      </c>
      <c r="K20" s="18">
        <v>163000.0</v>
      </c>
      <c r="L20" s="14"/>
      <c r="M20" s="15">
        <f t="array" ref="M20">SUM(SUMIFS(K:K,B:B,N20,F:F,{"MAINE","NEW YORK","NEW HAMPSHIRE","PENNSYLVANIA","VERMONT"}))</f>
        <v>335000</v>
      </c>
      <c r="N20" s="15">
        <v>2010.0</v>
      </c>
    </row>
    <row r="21" ht="12.75" customHeight="1">
      <c r="A21" s="16" t="s">
        <v>32</v>
      </c>
      <c r="B21" s="14">
        <v>2018.0</v>
      </c>
      <c r="C21" s="17" t="s">
        <v>14</v>
      </c>
      <c r="D21" s="14"/>
      <c r="E21" s="17" t="s">
        <v>15</v>
      </c>
      <c r="F21" s="17" t="s">
        <v>28</v>
      </c>
      <c r="G21" s="14">
        <v>36.0</v>
      </c>
      <c r="H21" s="17" t="s">
        <v>17</v>
      </c>
      <c r="I21" s="17" t="s">
        <v>18</v>
      </c>
      <c r="J21" s="17" t="s">
        <v>23</v>
      </c>
      <c r="K21" s="18">
        <v>806000.0</v>
      </c>
      <c r="L21" s="14"/>
      <c r="M21" s="15">
        <f t="array" ref="M21">SUM(SUMIFS(K:K,B:B,N21,F:F,{"MAINE","NEW YORK","NEW HAMPSHIRE","PENNSYLVANIA","VERMONT"}))</f>
        <v>410000</v>
      </c>
      <c r="N21" s="15">
        <v>2011.0</v>
      </c>
    </row>
    <row r="22" ht="12.75" customHeight="1">
      <c r="A22" s="16" t="s">
        <v>32</v>
      </c>
      <c r="B22" s="14">
        <v>2018.0</v>
      </c>
      <c r="C22" s="17" t="s">
        <v>14</v>
      </c>
      <c r="D22" s="14"/>
      <c r="E22" s="17" t="s">
        <v>15</v>
      </c>
      <c r="F22" s="17" t="s">
        <v>29</v>
      </c>
      <c r="G22" s="14">
        <v>42.0</v>
      </c>
      <c r="H22" s="17" t="s">
        <v>17</v>
      </c>
      <c r="I22" s="17" t="s">
        <v>18</v>
      </c>
      <c r="J22" s="17" t="s">
        <v>23</v>
      </c>
      <c r="K22" s="18">
        <v>142000.0</v>
      </c>
      <c r="L22" s="14"/>
      <c r="M22" s="15">
        <f t="array" ref="M22">SUM(SUMIFS(K:K,B:B,N22,F:F,{"MAINE","NEW YORK","NEW HAMPSHIRE","PENNSYLVANIA","VERMONT"}))</f>
        <v>445000</v>
      </c>
      <c r="N22" s="15">
        <v>2012.0</v>
      </c>
    </row>
    <row r="23" ht="12.75" customHeight="1">
      <c r="A23" s="16" t="s">
        <v>32</v>
      </c>
      <c r="B23" s="14">
        <v>2018.0</v>
      </c>
      <c r="C23" s="17" t="s">
        <v>14</v>
      </c>
      <c r="D23" s="14"/>
      <c r="E23" s="17" t="s">
        <v>15</v>
      </c>
      <c r="F23" s="17" t="s">
        <v>31</v>
      </c>
      <c r="G23" s="14">
        <v>50.0</v>
      </c>
      <c r="H23" s="17" t="s">
        <v>17</v>
      </c>
      <c r="I23" s="17" t="s">
        <v>18</v>
      </c>
      <c r="J23" s="17" t="s">
        <v>23</v>
      </c>
      <c r="K23" s="18">
        <v>1940000.0</v>
      </c>
      <c r="L23" s="14"/>
      <c r="M23" s="15">
        <f t="array" ref="M23">SUM(SUMIFS(K:K,B:B,N23,F:F,{"MAINE","NEW YORK","NEW HAMPSHIRE","PENNSYLVANIA","VERMONT"}))</f>
        <v>560000</v>
      </c>
      <c r="N23" s="15">
        <v>2013.0</v>
      </c>
    </row>
    <row r="24" ht="12.75" customHeight="1">
      <c r="A24" s="16" t="s">
        <v>32</v>
      </c>
      <c r="B24" s="14">
        <v>2017.0</v>
      </c>
      <c r="C24" s="17" t="s">
        <v>14</v>
      </c>
      <c r="D24" s="14"/>
      <c r="E24" s="17" t="s">
        <v>15</v>
      </c>
      <c r="F24" s="17" t="s">
        <v>16</v>
      </c>
      <c r="G24" s="14">
        <v>9.0</v>
      </c>
      <c r="H24" s="17" t="s">
        <v>17</v>
      </c>
      <c r="I24" s="17" t="s">
        <v>18</v>
      </c>
      <c r="J24" s="17" t="s">
        <v>23</v>
      </c>
      <c r="K24" s="18">
        <v>18000.0</v>
      </c>
      <c r="L24" s="14"/>
      <c r="M24" s="15">
        <f t="array" ref="M24">SUM(SUMIFS(K:K,B:B,N24,F:F,{"MAINE","NEW YORK","NEW HAMPSHIRE","PENNSYLVANIA","VERMONT"}))</f>
        <v>545000</v>
      </c>
      <c r="N24" s="15">
        <v>2014.0</v>
      </c>
    </row>
    <row r="25" ht="12.75" customHeight="1">
      <c r="A25" s="16" t="s">
        <v>32</v>
      </c>
      <c r="B25" s="14">
        <v>2017.0</v>
      </c>
      <c r="C25" s="17" t="s">
        <v>14</v>
      </c>
      <c r="D25" s="14"/>
      <c r="E25" s="17" t="s">
        <v>15</v>
      </c>
      <c r="F25" s="17" t="s">
        <v>24</v>
      </c>
      <c r="G25" s="14">
        <v>23.0</v>
      </c>
      <c r="H25" s="17" t="s">
        <v>17</v>
      </c>
      <c r="I25" s="17" t="s">
        <v>18</v>
      </c>
      <c r="J25" s="17" t="s">
        <v>23</v>
      </c>
      <c r="K25" s="18">
        <v>715000.0</v>
      </c>
      <c r="L25" s="14"/>
      <c r="M25" s="15">
        <f t="array" ref="M25">SUM(SUMIFS(K:K,B:B,N25,F:F,{"MAINE","NEW YORK","NEW HAMPSHIRE","PENNSYLVANIA","VERMONT"}))</f>
        <v>553000</v>
      </c>
      <c r="N25" s="15">
        <v>2015.0</v>
      </c>
    </row>
    <row r="26" ht="12.75" customHeight="1">
      <c r="A26" s="16" t="s">
        <v>32</v>
      </c>
      <c r="B26" s="14">
        <v>2017.0</v>
      </c>
      <c r="C26" s="17" t="s">
        <v>14</v>
      </c>
      <c r="D26" s="14"/>
      <c r="E26" s="17" t="s">
        <v>15</v>
      </c>
      <c r="F26" s="17" t="s">
        <v>25</v>
      </c>
      <c r="G26" s="14">
        <v>25.0</v>
      </c>
      <c r="H26" s="17" t="s">
        <v>17</v>
      </c>
      <c r="I26" s="17" t="s">
        <v>18</v>
      </c>
      <c r="J26" s="17" t="s">
        <v>23</v>
      </c>
      <c r="K26" s="18">
        <v>84000.0</v>
      </c>
      <c r="L26" s="14"/>
      <c r="M26" s="15">
        <f t="array" ref="M26">SUM(SUMIFS(K:K,B:B,N26,F:F,{"MAINE","NEW YORK","NEW HAMPSHIRE","PENNSYLVANIA","VERMONT"}))</f>
        <v>675000</v>
      </c>
      <c r="N26" s="15">
        <v>2016.0</v>
      </c>
    </row>
    <row r="27" ht="12.75" customHeight="1">
      <c r="A27" s="16" t="s">
        <v>32</v>
      </c>
      <c r="B27" s="14">
        <v>2017.0</v>
      </c>
      <c r="C27" s="17" t="s">
        <v>14</v>
      </c>
      <c r="D27" s="14"/>
      <c r="E27" s="17" t="s">
        <v>15</v>
      </c>
      <c r="F27" s="17" t="s">
        <v>26</v>
      </c>
      <c r="G27" s="14">
        <v>33.0</v>
      </c>
      <c r="H27" s="17" t="s">
        <v>17</v>
      </c>
      <c r="I27" s="17" t="s">
        <v>18</v>
      </c>
      <c r="J27" s="17" t="s">
        <v>23</v>
      </c>
      <c r="K27" s="18">
        <v>160000.0</v>
      </c>
      <c r="L27" s="14"/>
      <c r="M27" s="15">
        <f t="array" ref="M27">SUM(SUMIFS(K:K,B:B,N27,F:F,{"MAINE","NEW YORK","NEW HAMPSHIRE","PENNSYLVANIA","VERMONT"}))</f>
        <v>715000</v>
      </c>
      <c r="N27" s="15">
        <v>2017.0</v>
      </c>
    </row>
    <row r="28" ht="12.75" customHeight="1">
      <c r="A28" s="16" t="s">
        <v>32</v>
      </c>
      <c r="B28" s="14">
        <v>2017.0</v>
      </c>
      <c r="C28" s="17" t="s">
        <v>14</v>
      </c>
      <c r="D28" s="14"/>
      <c r="E28" s="17" t="s">
        <v>15</v>
      </c>
      <c r="F28" s="17" t="s">
        <v>28</v>
      </c>
      <c r="G28" s="14">
        <v>36.0</v>
      </c>
      <c r="H28" s="17" t="s">
        <v>17</v>
      </c>
      <c r="I28" s="17" t="s">
        <v>18</v>
      </c>
      <c r="J28" s="17" t="s">
        <v>23</v>
      </c>
      <c r="K28" s="18">
        <v>760000.0</v>
      </c>
      <c r="L28" s="14"/>
      <c r="M28" s="15">
        <f t="array" ref="M28">SUM(SUMIFS(K:K,B:B,N28,F:F,{"MAINE","NEW YORK","NEW HAMPSHIRE","PENNSYLVANIA","VERMONT"}))</f>
        <v>539000</v>
      </c>
      <c r="N28" s="15">
        <v>2018.0</v>
      </c>
    </row>
    <row r="29" ht="12.75" customHeight="1">
      <c r="A29" s="16" t="s">
        <v>32</v>
      </c>
      <c r="B29" s="14">
        <v>2017.0</v>
      </c>
      <c r="C29" s="17" t="s">
        <v>14</v>
      </c>
      <c r="D29" s="14"/>
      <c r="E29" s="17" t="s">
        <v>15</v>
      </c>
      <c r="F29" s="17" t="s">
        <v>29</v>
      </c>
      <c r="G29" s="14">
        <v>42.0</v>
      </c>
      <c r="H29" s="17" t="s">
        <v>17</v>
      </c>
      <c r="I29" s="17" t="s">
        <v>18</v>
      </c>
      <c r="J29" s="17" t="s">
        <v>23</v>
      </c>
      <c r="K29" s="18">
        <v>165000.0</v>
      </c>
      <c r="L29" s="14"/>
      <c r="M29" s="15">
        <f t="array" ref="M29">SUM(SUMIFS(K:K,B:B,N29,F:F,{"MAINE","NEW YORK","NEW HAMPSHIRE","PENNSYLVANIA","VERMONT"}))</f>
        <v>520000</v>
      </c>
      <c r="N29" s="15">
        <v>2019.0</v>
      </c>
    </row>
    <row r="30" ht="12.75" customHeight="1">
      <c r="A30" s="16" t="s">
        <v>32</v>
      </c>
      <c r="B30" s="14">
        <v>2017.0</v>
      </c>
      <c r="C30" s="17" t="s">
        <v>14</v>
      </c>
      <c r="D30" s="14"/>
      <c r="E30" s="17" t="s">
        <v>15</v>
      </c>
      <c r="F30" s="17" t="s">
        <v>31</v>
      </c>
      <c r="G30" s="14">
        <v>50.0</v>
      </c>
      <c r="H30" s="17" t="s">
        <v>17</v>
      </c>
      <c r="I30" s="17" t="s">
        <v>18</v>
      </c>
      <c r="J30" s="17" t="s">
        <v>23</v>
      </c>
      <c r="K30" s="18">
        <v>2000000.0</v>
      </c>
      <c r="L30" s="14"/>
      <c r="M30" s="15">
        <f t="array" ref="M30">SUM(SUMIFS(K:K,B:B,N30,F:F,{"MAINE","NEW YORK","NEW HAMPSHIRE","PENNSYLVANIA","VERMONT"}))</f>
        <v>590000</v>
      </c>
      <c r="N30" s="15">
        <v>2020.0</v>
      </c>
    </row>
    <row r="31" ht="12.75" customHeight="1">
      <c r="A31" s="16" t="s">
        <v>32</v>
      </c>
      <c r="B31" s="14">
        <v>2016.0</v>
      </c>
      <c r="C31" s="17" t="s">
        <v>14</v>
      </c>
      <c r="D31" s="14"/>
      <c r="E31" s="17" t="s">
        <v>15</v>
      </c>
      <c r="F31" s="17" t="s">
        <v>16</v>
      </c>
      <c r="G31" s="14">
        <v>9.0</v>
      </c>
      <c r="H31" s="17" t="s">
        <v>17</v>
      </c>
      <c r="I31" s="17" t="s">
        <v>18</v>
      </c>
      <c r="J31" s="17" t="s">
        <v>23</v>
      </c>
      <c r="K31" s="18">
        <v>16000.0</v>
      </c>
      <c r="L31" s="14"/>
      <c r="M31" s="15">
        <f t="array" ref="M31">SUM(SUMIFS(K:K,B:B,N31,F:F,{"MAINE","NEW YORK","NEW HAMPSHIRE","PENNSYLVANIA","VERMONT"}))</f>
        <v>495000</v>
      </c>
      <c r="N31" s="15">
        <v>2021.0</v>
      </c>
    </row>
    <row r="32" ht="12.75" customHeight="1">
      <c r="A32" s="16" t="s">
        <v>32</v>
      </c>
      <c r="B32" s="14">
        <v>2016.0</v>
      </c>
      <c r="C32" s="17" t="s">
        <v>14</v>
      </c>
      <c r="D32" s="14"/>
      <c r="E32" s="17" t="s">
        <v>15</v>
      </c>
      <c r="F32" s="17" t="s">
        <v>24</v>
      </c>
      <c r="G32" s="14">
        <v>23.0</v>
      </c>
      <c r="H32" s="17" t="s">
        <v>17</v>
      </c>
      <c r="I32" s="17" t="s">
        <v>18</v>
      </c>
      <c r="J32" s="17" t="s">
        <v>23</v>
      </c>
      <c r="K32" s="18">
        <v>675000.0</v>
      </c>
      <c r="L32" s="14"/>
    </row>
    <row r="33" ht="12.75" customHeight="1">
      <c r="A33" s="16" t="s">
        <v>32</v>
      </c>
      <c r="B33" s="14">
        <v>2016.0</v>
      </c>
      <c r="C33" s="17" t="s">
        <v>14</v>
      </c>
      <c r="D33" s="14"/>
      <c r="E33" s="17" t="s">
        <v>15</v>
      </c>
      <c r="F33" s="17" t="s">
        <v>25</v>
      </c>
      <c r="G33" s="14">
        <v>25.0</v>
      </c>
      <c r="H33" s="17" t="s">
        <v>17</v>
      </c>
      <c r="I33" s="17" t="s">
        <v>18</v>
      </c>
      <c r="J33" s="17" t="s">
        <v>23</v>
      </c>
      <c r="K33" s="18">
        <v>77000.0</v>
      </c>
      <c r="L33" s="14"/>
    </row>
    <row r="34" ht="12.75" customHeight="1">
      <c r="A34" s="16" t="s">
        <v>32</v>
      </c>
      <c r="B34" s="14">
        <v>2016.0</v>
      </c>
      <c r="C34" s="17" t="s">
        <v>14</v>
      </c>
      <c r="D34" s="14"/>
      <c r="E34" s="17" t="s">
        <v>15</v>
      </c>
      <c r="F34" s="17" t="s">
        <v>26</v>
      </c>
      <c r="G34" s="14">
        <v>33.0</v>
      </c>
      <c r="H34" s="17" t="s">
        <v>17</v>
      </c>
      <c r="I34" s="17" t="s">
        <v>18</v>
      </c>
      <c r="J34" s="17" t="s">
        <v>23</v>
      </c>
      <c r="K34" s="18">
        <v>176000.0</v>
      </c>
      <c r="L34" s="14"/>
    </row>
    <row r="35" ht="12.75" customHeight="1">
      <c r="A35" s="16" t="s">
        <v>32</v>
      </c>
      <c r="B35" s="14">
        <v>2016.0</v>
      </c>
      <c r="C35" s="17" t="s">
        <v>14</v>
      </c>
      <c r="D35" s="14"/>
      <c r="E35" s="17" t="s">
        <v>15</v>
      </c>
      <c r="F35" s="17" t="s">
        <v>28</v>
      </c>
      <c r="G35" s="14">
        <v>36.0</v>
      </c>
      <c r="H35" s="17" t="s">
        <v>17</v>
      </c>
      <c r="I35" s="17" t="s">
        <v>18</v>
      </c>
      <c r="J35" s="17" t="s">
        <v>23</v>
      </c>
      <c r="K35" s="18">
        <v>707000.0</v>
      </c>
      <c r="L35" s="14"/>
    </row>
    <row r="36" ht="12.75" customHeight="1">
      <c r="A36" s="16" t="s">
        <v>32</v>
      </c>
      <c r="B36" s="14">
        <v>2016.0</v>
      </c>
      <c r="C36" s="17" t="s">
        <v>14</v>
      </c>
      <c r="D36" s="14"/>
      <c r="E36" s="17" t="s">
        <v>15</v>
      </c>
      <c r="F36" s="17" t="s">
        <v>29</v>
      </c>
      <c r="G36" s="14">
        <v>42.0</v>
      </c>
      <c r="H36" s="17" t="s">
        <v>17</v>
      </c>
      <c r="I36" s="17" t="s">
        <v>18</v>
      </c>
      <c r="J36" s="17" t="s">
        <v>23</v>
      </c>
      <c r="K36" s="18">
        <v>163000.0</v>
      </c>
      <c r="L36" s="14"/>
    </row>
    <row r="37" ht="12.75" customHeight="1">
      <c r="A37" s="16" t="s">
        <v>32</v>
      </c>
      <c r="B37" s="14">
        <v>2016.0</v>
      </c>
      <c r="C37" s="17" t="s">
        <v>14</v>
      </c>
      <c r="D37" s="14"/>
      <c r="E37" s="17" t="s">
        <v>15</v>
      </c>
      <c r="F37" s="17" t="s">
        <v>31</v>
      </c>
      <c r="G37" s="14">
        <v>50.0</v>
      </c>
      <c r="H37" s="17" t="s">
        <v>17</v>
      </c>
      <c r="I37" s="17" t="s">
        <v>18</v>
      </c>
      <c r="J37" s="17" t="s">
        <v>23</v>
      </c>
      <c r="K37" s="18">
        <v>1900000.0</v>
      </c>
      <c r="L37" s="14"/>
    </row>
    <row r="38" ht="12.75" customHeight="1">
      <c r="A38" s="16" t="s">
        <v>32</v>
      </c>
      <c r="B38" s="14">
        <v>2015.0</v>
      </c>
      <c r="C38" s="17" t="s">
        <v>14</v>
      </c>
      <c r="D38" s="14"/>
      <c r="E38" s="17" t="s">
        <v>15</v>
      </c>
      <c r="F38" s="17" t="s">
        <v>16</v>
      </c>
      <c r="G38" s="14">
        <v>9.0</v>
      </c>
      <c r="H38" s="17" t="s">
        <v>17</v>
      </c>
      <c r="I38" s="17" t="s">
        <v>18</v>
      </c>
      <c r="J38" s="17" t="s">
        <v>23</v>
      </c>
      <c r="K38" s="18">
        <v>17000.0</v>
      </c>
      <c r="L38" s="14"/>
    </row>
    <row r="39" ht="12.75" customHeight="1">
      <c r="A39" s="16" t="s">
        <v>32</v>
      </c>
      <c r="B39" s="14">
        <v>2015.0</v>
      </c>
      <c r="C39" s="17" t="s">
        <v>14</v>
      </c>
      <c r="D39" s="14"/>
      <c r="E39" s="17" t="s">
        <v>15</v>
      </c>
      <c r="F39" s="17" t="s">
        <v>24</v>
      </c>
      <c r="G39" s="14">
        <v>23.0</v>
      </c>
      <c r="H39" s="17" t="s">
        <v>17</v>
      </c>
      <c r="I39" s="17" t="s">
        <v>18</v>
      </c>
      <c r="J39" s="17" t="s">
        <v>23</v>
      </c>
      <c r="K39" s="18">
        <v>553000.0</v>
      </c>
      <c r="L39" s="14"/>
    </row>
    <row r="40" ht="12.75" customHeight="1">
      <c r="A40" s="16" t="s">
        <v>32</v>
      </c>
      <c r="B40" s="14">
        <v>2015.0</v>
      </c>
      <c r="C40" s="17" t="s">
        <v>14</v>
      </c>
      <c r="D40" s="14"/>
      <c r="E40" s="17" t="s">
        <v>15</v>
      </c>
      <c r="F40" s="17" t="s">
        <v>25</v>
      </c>
      <c r="G40" s="14">
        <v>25.0</v>
      </c>
      <c r="H40" s="17" t="s">
        <v>17</v>
      </c>
      <c r="I40" s="17" t="s">
        <v>18</v>
      </c>
      <c r="J40" s="17" t="s">
        <v>23</v>
      </c>
      <c r="K40" s="18">
        <v>75000.0</v>
      </c>
      <c r="L40" s="14"/>
    </row>
    <row r="41" ht="12.75" customHeight="1">
      <c r="A41" s="16" t="s">
        <v>32</v>
      </c>
      <c r="B41" s="14">
        <v>2015.0</v>
      </c>
      <c r="C41" s="17" t="s">
        <v>14</v>
      </c>
      <c r="D41" s="14"/>
      <c r="E41" s="17" t="s">
        <v>15</v>
      </c>
      <c r="F41" s="17" t="s">
        <v>26</v>
      </c>
      <c r="G41" s="14">
        <v>33.0</v>
      </c>
      <c r="H41" s="17" t="s">
        <v>17</v>
      </c>
      <c r="I41" s="17" t="s">
        <v>18</v>
      </c>
      <c r="J41" s="17" t="s">
        <v>23</v>
      </c>
      <c r="K41" s="18">
        <v>154000.0</v>
      </c>
      <c r="L41" s="14"/>
    </row>
    <row r="42" ht="12.75" customHeight="1">
      <c r="A42" s="16" t="s">
        <v>32</v>
      </c>
      <c r="B42" s="14">
        <v>2015.0</v>
      </c>
      <c r="C42" s="17" t="s">
        <v>14</v>
      </c>
      <c r="D42" s="14"/>
      <c r="E42" s="17" t="s">
        <v>15</v>
      </c>
      <c r="F42" s="17" t="s">
        <v>28</v>
      </c>
      <c r="G42" s="14">
        <v>36.0</v>
      </c>
      <c r="H42" s="17" t="s">
        <v>17</v>
      </c>
      <c r="I42" s="17" t="s">
        <v>18</v>
      </c>
      <c r="J42" s="17" t="s">
        <v>23</v>
      </c>
      <c r="K42" s="18">
        <v>601000.0</v>
      </c>
      <c r="L42" s="14"/>
    </row>
    <row r="43" ht="12.75" customHeight="1">
      <c r="A43" s="16" t="s">
        <v>32</v>
      </c>
      <c r="B43" s="14">
        <v>2015.0</v>
      </c>
      <c r="C43" s="17" t="s">
        <v>14</v>
      </c>
      <c r="D43" s="14"/>
      <c r="E43" s="17" t="s">
        <v>15</v>
      </c>
      <c r="F43" s="17" t="s">
        <v>29</v>
      </c>
      <c r="G43" s="14">
        <v>42.0</v>
      </c>
      <c r="H43" s="17" t="s">
        <v>17</v>
      </c>
      <c r="I43" s="17" t="s">
        <v>18</v>
      </c>
      <c r="J43" s="17" t="s">
        <v>23</v>
      </c>
      <c r="K43" s="18">
        <v>186000.0</v>
      </c>
      <c r="L43" s="14"/>
    </row>
    <row r="44" ht="12.75" customHeight="1">
      <c r="A44" s="16" t="s">
        <v>32</v>
      </c>
      <c r="B44" s="14">
        <v>2015.0</v>
      </c>
      <c r="C44" s="17" t="s">
        <v>14</v>
      </c>
      <c r="D44" s="14"/>
      <c r="E44" s="17" t="s">
        <v>15</v>
      </c>
      <c r="F44" s="17" t="s">
        <v>31</v>
      </c>
      <c r="G44" s="14">
        <v>50.0</v>
      </c>
      <c r="H44" s="17" t="s">
        <v>17</v>
      </c>
      <c r="I44" s="17" t="s">
        <v>18</v>
      </c>
      <c r="J44" s="17" t="s">
        <v>23</v>
      </c>
      <c r="K44" s="18">
        <v>1410000.0</v>
      </c>
      <c r="L44" s="14"/>
    </row>
    <row r="45" ht="12.75" customHeight="1">
      <c r="A45" s="16" t="s">
        <v>32</v>
      </c>
      <c r="B45" s="14">
        <v>2014.0</v>
      </c>
      <c r="C45" s="17" t="s">
        <v>14</v>
      </c>
      <c r="D45" s="14"/>
      <c r="E45" s="17" t="s">
        <v>15</v>
      </c>
      <c r="F45" s="17" t="s">
        <v>16</v>
      </c>
      <c r="G45" s="14">
        <v>9.0</v>
      </c>
      <c r="H45" s="17" t="s">
        <v>17</v>
      </c>
      <c r="I45" s="17" t="s">
        <v>18</v>
      </c>
      <c r="J45" s="17" t="s">
        <v>23</v>
      </c>
      <c r="K45" s="18">
        <v>16000.0</v>
      </c>
      <c r="L45" s="14"/>
    </row>
    <row r="46" ht="12.75" customHeight="1">
      <c r="A46" s="16" t="s">
        <v>32</v>
      </c>
      <c r="B46" s="14">
        <v>2014.0</v>
      </c>
      <c r="C46" s="17" t="s">
        <v>14</v>
      </c>
      <c r="D46" s="14"/>
      <c r="E46" s="17" t="s">
        <v>15</v>
      </c>
      <c r="F46" s="17" t="s">
        <v>24</v>
      </c>
      <c r="G46" s="14">
        <v>23.0</v>
      </c>
      <c r="H46" s="17" t="s">
        <v>17</v>
      </c>
      <c r="I46" s="17" t="s">
        <v>18</v>
      </c>
      <c r="J46" s="17" t="s">
        <v>23</v>
      </c>
      <c r="K46" s="18">
        <v>545000.0</v>
      </c>
      <c r="L46" s="14"/>
    </row>
    <row r="47" ht="12.75" customHeight="1">
      <c r="A47" s="16" t="s">
        <v>32</v>
      </c>
      <c r="B47" s="14">
        <v>2014.0</v>
      </c>
      <c r="C47" s="17" t="s">
        <v>14</v>
      </c>
      <c r="D47" s="14"/>
      <c r="E47" s="17" t="s">
        <v>15</v>
      </c>
      <c r="F47" s="17" t="s">
        <v>25</v>
      </c>
      <c r="G47" s="14">
        <v>25.0</v>
      </c>
      <c r="H47" s="17" t="s">
        <v>17</v>
      </c>
      <c r="I47" s="17" t="s">
        <v>18</v>
      </c>
      <c r="J47" s="17" t="s">
        <v>23</v>
      </c>
      <c r="K47" s="18">
        <v>61000.0</v>
      </c>
      <c r="L47" s="14"/>
    </row>
    <row r="48" ht="12.75" customHeight="1">
      <c r="A48" s="16" t="s">
        <v>32</v>
      </c>
      <c r="B48" s="14">
        <v>2014.0</v>
      </c>
      <c r="C48" s="17" t="s">
        <v>14</v>
      </c>
      <c r="D48" s="14"/>
      <c r="E48" s="17" t="s">
        <v>15</v>
      </c>
      <c r="F48" s="17" t="s">
        <v>26</v>
      </c>
      <c r="G48" s="14">
        <v>33.0</v>
      </c>
      <c r="H48" s="17" t="s">
        <v>17</v>
      </c>
      <c r="I48" s="17" t="s">
        <v>18</v>
      </c>
      <c r="J48" s="17" t="s">
        <v>23</v>
      </c>
      <c r="K48" s="18">
        <v>121000.0</v>
      </c>
      <c r="L48" s="14"/>
    </row>
    <row r="49" ht="12.75" customHeight="1">
      <c r="A49" s="16" t="s">
        <v>32</v>
      </c>
      <c r="B49" s="14">
        <v>2014.0</v>
      </c>
      <c r="C49" s="17" t="s">
        <v>14</v>
      </c>
      <c r="D49" s="14"/>
      <c r="E49" s="17" t="s">
        <v>15</v>
      </c>
      <c r="F49" s="17" t="s">
        <v>28</v>
      </c>
      <c r="G49" s="14">
        <v>36.0</v>
      </c>
      <c r="H49" s="17" t="s">
        <v>17</v>
      </c>
      <c r="I49" s="17" t="s">
        <v>18</v>
      </c>
      <c r="J49" s="17" t="s">
        <v>23</v>
      </c>
      <c r="K49" s="18">
        <v>546000.0</v>
      </c>
      <c r="L49" s="14"/>
    </row>
    <row r="50" ht="12.75" customHeight="1">
      <c r="A50" s="16" t="s">
        <v>32</v>
      </c>
      <c r="B50" s="14">
        <v>2014.0</v>
      </c>
      <c r="C50" s="17" t="s">
        <v>14</v>
      </c>
      <c r="D50" s="14"/>
      <c r="E50" s="17" t="s">
        <v>15</v>
      </c>
      <c r="F50" s="17" t="s">
        <v>29</v>
      </c>
      <c r="G50" s="14">
        <v>42.0</v>
      </c>
      <c r="H50" s="17" t="s">
        <v>17</v>
      </c>
      <c r="I50" s="17" t="s">
        <v>18</v>
      </c>
      <c r="J50" s="17" t="s">
        <v>23</v>
      </c>
      <c r="K50" s="18">
        <v>156000.0</v>
      </c>
      <c r="L50" s="14"/>
    </row>
    <row r="51" ht="12.75" customHeight="1">
      <c r="A51" s="16" t="s">
        <v>32</v>
      </c>
      <c r="B51" s="14">
        <v>2014.0</v>
      </c>
      <c r="C51" s="17" t="s">
        <v>14</v>
      </c>
      <c r="D51" s="14"/>
      <c r="E51" s="17" t="s">
        <v>15</v>
      </c>
      <c r="F51" s="17" t="s">
        <v>31</v>
      </c>
      <c r="G51" s="14">
        <v>50.0</v>
      </c>
      <c r="H51" s="17" t="s">
        <v>17</v>
      </c>
      <c r="I51" s="17" t="s">
        <v>18</v>
      </c>
      <c r="J51" s="17" t="s">
        <v>23</v>
      </c>
      <c r="K51" s="18">
        <v>1350000.0</v>
      </c>
      <c r="L51" s="14"/>
    </row>
    <row r="52" ht="12.75" customHeight="1">
      <c r="A52" s="16" t="s">
        <v>32</v>
      </c>
      <c r="B52" s="14">
        <v>2013.0</v>
      </c>
      <c r="C52" s="17" t="s">
        <v>14</v>
      </c>
      <c r="D52" s="14"/>
      <c r="E52" s="17" t="s">
        <v>15</v>
      </c>
      <c r="F52" s="17" t="s">
        <v>16</v>
      </c>
      <c r="G52" s="14">
        <v>9.0</v>
      </c>
      <c r="H52" s="17" t="s">
        <v>17</v>
      </c>
      <c r="I52" s="17" t="s">
        <v>18</v>
      </c>
      <c r="J52" s="17" t="s">
        <v>23</v>
      </c>
      <c r="K52" s="18">
        <v>18000.0</v>
      </c>
      <c r="L52" s="14"/>
    </row>
    <row r="53" ht="12.75" customHeight="1">
      <c r="A53" s="16" t="s">
        <v>32</v>
      </c>
      <c r="B53" s="14">
        <v>2013.0</v>
      </c>
      <c r="C53" s="17" t="s">
        <v>14</v>
      </c>
      <c r="D53" s="14"/>
      <c r="E53" s="17" t="s">
        <v>15</v>
      </c>
      <c r="F53" s="17" t="s">
        <v>24</v>
      </c>
      <c r="G53" s="14">
        <v>23.0</v>
      </c>
      <c r="H53" s="17" t="s">
        <v>17</v>
      </c>
      <c r="I53" s="17" t="s">
        <v>18</v>
      </c>
      <c r="J53" s="17" t="s">
        <v>23</v>
      </c>
      <c r="K53" s="18">
        <v>560000.0</v>
      </c>
      <c r="L53" s="14"/>
    </row>
    <row r="54" ht="12.75" customHeight="1">
      <c r="A54" s="16" t="s">
        <v>32</v>
      </c>
      <c r="B54" s="14">
        <v>2013.0</v>
      </c>
      <c r="C54" s="17" t="s">
        <v>14</v>
      </c>
      <c r="D54" s="14"/>
      <c r="E54" s="17" t="s">
        <v>15</v>
      </c>
      <c r="F54" s="17" t="s">
        <v>25</v>
      </c>
      <c r="G54" s="14">
        <v>25.0</v>
      </c>
      <c r="H54" s="17" t="s">
        <v>17</v>
      </c>
      <c r="I54" s="17" t="s">
        <v>18</v>
      </c>
      <c r="J54" s="17" t="s">
        <v>23</v>
      </c>
      <c r="K54" s="18">
        <v>63000.0</v>
      </c>
      <c r="L54" s="14"/>
    </row>
    <row r="55" ht="12.75" customHeight="1">
      <c r="A55" s="16" t="s">
        <v>32</v>
      </c>
      <c r="B55" s="14">
        <v>2013.0</v>
      </c>
      <c r="C55" s="17" t="s">
        <v>14</v>
      </c>
      <c r="D55" s="14"/>
      <c r="E55" s="17" t="s">
        <v>15</v>
      </c>
      <c r="F55" s="17" t="s">
        <v>26</v>
      </c>
      <c r="G55" s="14">
        <v>33.0</v>
      </c>
      <c r="H55" s="17" t="s">
        <v>17</v>
      </c>
      <c r="I55" s="17" t="s">
        <v>18</v>
      </c>
      <c r="J55" s="17" t="s">
        <v>23</v>
      </c>
      <c r="K55" s="18">
        <v>142000.0</v>
      </c>
      <c r="L55" s="14"/>
    </row>
    <row r="56" ht="12.75" customHeight="1">
      <c r="A56" s="16" t="s">
        <v>32</v>
      </c>
      <c r="B56" s="14">
        <v>2013.0</v>
      </c>
      <c r="C56" s="17" t="s">
        <v>14</v>
      </c>
      <c r="D56" s="14"/>
      <c r="E56" s="17" t="s">
        <v>15</v>
      </c>
      <c r="F56" s="17" t="s">
        <v>28</v>
      </c>
      <c r="G56" s="14">
        <v>36.0</v>
      </c>
      <c r="H56" s="17" t="s">
        <v>17</v>
      </c>
      <c r="I56" s="17" t="s">
        <v>18</v>
      </c>
      <c r="J56" s="17" t="s">
        <v>23</v>
      </c>
      <c r="K56" s="18">
        <v>574000.0</v>
      </c>
      <c r="L56" s="14"/>
    </row>
    <row r="57" ht="12.75" customHeight="1">
      <c r="A57" s="16" t="s">
        <v>32</v>
      </c>
      <c r="B57" s="14">
        <v>2013.0</v>
      </c>
      <c r="C57" s="17" t="s">
        <v>14</v>
      </c>
      <c r="D57" s="14"/>
      <c r="E57" s="17" t="s">
        <v>15</v>
      </c>
      <c r="F57" s="17" t="s">
        <v>29</v>
      </c>
      <c r="G57" s="14">
        <v>42.0</v>
      </c>
      <c r="H57" s="17" t="s">
        <v>17</v>
      </c>
      <c r="I57" s="17" t="s">
        <v>18</v>
      </c>
      <c r="J57" s="17" t="s">
        <v>23</v>
      </c>
      <c r="K57" s="18">
        <v>134000.0</v>
      </c>
      <c r="L57" s="14"/>
    </row>
    <row r="58" ht="12.75" customHeight="1">
      <c r="A58" s="16" t="s">
        <v>32</v>
      </c>
      <c r="B58" s="14">
        <v>2013.0</v>
      </c>
      <c r="C58" s="17" t="s">
        <v>14</v>
      </c>
      <c r="D58" s="14"/>
      <c r="E58" s="17" t="s">
        <v>15</v>
      </c>
      <c r="F58" s="17" t="s">
        <v>31</v>
      </c>
      <c r="G58" s="14">
        <v>50.0</v>
      </c>
      <c r="H58" s="17" t="s">
        <v>17</v>
      </c>
      <c r="I58" s="17" t="s">
        <v>18</v>
      </c>
      <c r="J58" s="17" t="s">
        <v>23</v>
      </c>
      <c r="K58" s="18">
        <v>1480000.0</v>
      </c>
      <c r="L58" s="14"/>
    </row>
    <row r="59" ht="12.75" customHeight="1">
      <c r="A59" s="16" t="s">
        <v>32</v>
      </c>
      <c r="B59" s="14">
        <v>2012.0</v>
      </c>
      <c r="C59" s="17" t="s">
        <v>14</v>
      </c>
      <c r="D59" s="14"/>
      <c r="E59" s="17" t="s">
        <v>15</v>
      </c>
      <c r="F59" s="17" t="s">
        <v>16</v>
      </c>
      <c r="G59" s="14">
        <v>9.0</v>
      </c>
      <c r="H59" s="17" t="s">
        <v>17</v>
      </c>
      <c r="I59" s="17" t="s">
        <v>18</v>
      </c>
      <c r="J59" s="17" t="s">
        <v>23</v>
      </c>
      <c r="K59" s="18">
        <v>10000.0</v>
      </c>
      <c r="L59" s="14"/>
    </row>
    <row r="60" ht="12.75" customHeight="1">
      <c r="A60" s="16" t="s">
        <v>32</v>
      </c>
      <c r="B60" s="14">
        <v>2012.0</v>
      </c>
      <c r="C60" s="17" t="s">
        <v>14</v>
      </c>
      <c r="D60" s="14"/>
      <c r="E60" s="17" t="s">
        <v>15</v>
      </c>
      <c r="F60" s="17" t="s">
        <v>24</v>
      </c>
      <c r="G60" s="14">
        <v>23.0</v>
      </c>
      <c r="H60" s="17" t="s">
        <v>17</v>
      </c>
      <c r="I60" s="17" t="s">
        <v>18</v>
      </c>
      <c r="J60" s="17" t="s">
        <v>23</v>
      </c>
      <c r="K60" s="18">
        <v>445000.0</v>
      </c>
      <c r="L60" s="14"/>
    </row>
    <row r="61" ht="12.75" customHeight="1">
      <c r="A61" s="16" t="s">
        <v>32</v>
      </c>
      <c r="B61" s="14">
        <v>2012.0</v>
      </c>
      <c r="C61" s="17" t="s">
        <v>14</v>
      </c>
      <c r="D61" s="14"/>
      <c r="E61" s="17" t="s">
        <v>15</v>
      </c>
      <c r="F61" s="17" t="s">
        <v>25</v>
      </c>
      <c r="G61" s="14">
        <v>25.0</v>
      </c>
      <c r="H61" s="17" t="s">
        <v>17</v>
      </c>
      <c r="I61" s="17" t="s">
        <v>18</v>
      </c>
      <c r="J61" s="17" t="s">
        <v>23</v>
      </c>
      <c r="K61" s="18">
        <v>42000.0</v>
      </c>
      <c r="L61" s="14"/>
    </row>
    <row r="62" ht="12.75" customHeight="1">
      <c r="A62" s="16" t="s">
        <v>32</v>
      </c>
      <c r="B62" s="14">
        <v>2012.0</v>
      </c>
      <c r="C62" s="17" t="s">
        <v>14</v>
      </c>
      <c r="D62" s="14"/>
      <c r="E62" s="17" t="s">
        <v>15</v>
      </c>
      <c r="F62" s="17" t="s">
        <v>26</v>
      </c>
      <c r="G62" s="14">
        <v>33.0</v>
      </c>
      <c r="H62" s="17" t="s">
        <v>17</v>
      </c>
      <c r="I62" s="17" t="s">
        <v>18</v>
      </c>
      <c r="J62" s="17" t="s">
        <v>23</v>
      </c>
      <c r="K62" s="18">
        <v>94000.0</v>
      </c>
      <c r="L62" s="14"/>
    </row>
    <row r="63" ht="12.75" customHeight="1">
      <c r="A63" s="16" t="s">
        <v>32</v>
      </c>
      <c r="B63" s="14">
        <v>2012.0</v>
      </c>
      <c r="C63" s="17" t="s">
        <v>14</v>
      </c>
      <c r="D63" s="14"/>
      <c r="E63" s="17" t="s">
        <v>15</v>
      </c>
      <c r="F63" s="17" t="s">
        <v>28</v>
      </c>
      <c r="G63" s="14">
        <v>36.0</v>
      </c>
      <c r="H63" s="17" t="s">
        <v>17</v>
      </c>
      <c r="I63" s="17" t="s">
        <v>18</v>
      </c>
      <c r="J63" s="17" t="s">
        <v>23</v>
      </c>
      <c r="K63" s="18">
        <v>360000.0</v>
      </c>
      <c r="L63" s="14"/>
    </row>
    <row r="64" ht="12.75" customHeight="1">
      <c r="A64" s="16" t="s">
        <v>32</v>
      </c>
      <c r="B64" s="14">
        <v>2012.0</v>
      </c>
      <c r="C64" s="17" t="s">
        <v>14</v>
      </c>
      <c r="D64" s="14"/>
      <c r="E64" s="17" t="s">
        <v>15</v>
      </c>
      <c r="F64" s="17" t="s">
        <v>29</v>
      </c>
      <c r="G64" s="14">
        <v>42.0</v>
      </c>
      <c r="H64" s="17" t="s">
        <v>17</v>
      </c>
      <c r="I64" s="17" t="s">
        <v>18</v>
      </c>
      <c r="J64" s="17" t="s">
        <v>23</v>
      </c>
      <c r="K64" s="18">
        <v>96000.0</v>
      </c>
      <c r="L64" s="14"/>
    </row>
    <row r="65" ht="12.75" customHeight="1">
      <c r="A65" s="16" t="s">
        <v>32</v>
      </c>
      <c r="B65" s="14">
        <v>2012.0</v>
      </c>
      <c r="C65" s="17" t="s">
        <v>14</v>
      </c>
      <c r="D65" s="14"/>
      <c r="E65" s="17" t="s">
        <v>15</v>
      </c>
      <c r="F65" s="17" t="s">
        <v>31</v>
      </c>
      <c r="G65" s="14">
        <v>50.0</v>
      </c>
      <c r="H65" s="17" t="s">
        <v>17</v>
      </c>
      <c r="I65" s="17" t="s">
        <v>18</v>
      </c>
      <c r="J65" s="17" t="s">
        <v>23</v>
      </c>
      <c r="K65" s="18">
        <v>999000.0</v>
      </c>
      <c r="L65" s="14"/>
    </row>
    <row r="66" ht="12.75" customHeight="1">
      <c r="A66" s="16" t="s">
        <v>32</v>
      </c>
      <c r="B66" s="14">
        <v>2011.0</v>
      </c>
      <c r="C66" s="17" t="s">
        <v>14</v>
      </c>
      <c r="D66" s="14"/>
      <c r="E66" s="17" t="s">
        <v>15</v>
      </c>
      <c r="F66" s="17" t="s">
        <v>16</v>
      </c>
      <c r="G66" s="14">
        <v>9.0</v>
      </c>
      <c r="H66" s="17" t="s">
        <v>17</v>
      </c>
      <c r="I66" s="17" t="s">
        <v>18</v>
      </c>
      <c r="J66" s="17" t="s">
        <v>23</v>
      </c>
      <c r="K66" s="18">
        <v>17000.0</v>
      </c>
      <c r="L66" s="14"/>
    </row>
    <row r="67" ht="12.75" customHeight="1">
      <c r="A67" s="16" t="s">
        <v>32</v>
      </c>
      <c r="B67" s="14">
        <v>2011.0</v>
      </c>
      <c r="C67" s="17" t="s">
        <v>14</v>
      </c>
      <c r="D67" s="14"/>
      <c r="E67" s="17" t="s">
        <v>15</v>
      </c>
      <c r="F67" s="17" t="s">
        <v>24</v>
      </c>
      <c r="G67" s="14">
        <v>23.0</v>
      </c>
      <c r="H67" s="17" t="s">
        <v>17</v>
      </c>
      <c r="I67" s="17" t="s">
        <v>18</v>
      </c>
      <c r="J67" s="17" t="s">
        <v>23</v>
      </c>
      <c r="K67" s="18">
        <v>410000.0</v>
      </c>
      <c r="L67" s="14"/>
    </row>
    <row r="68" ht="12.75" customHeight="1">
      <c r="A68" s="16" t="s">
        <v>32</v>
      </c>
      <c r="B68" s="14">
        <v>2011.0</v>
      </c>
      <c r="C68" s="17" t="s">
        <v>14</v>
      </c>
      <c r="D68" s="14"/>
      <c r="E68" s="17" t="s">
        <v>15</v>
      </c>
      <c r="F68" s="17" t="s">
        <v>25</v>
      </c>
      <c r="G68" s="14">
        <v>25.0</v>
      </c>
      <c r="H68" s="17" t="s">
        <v>17</v>
      </c>
      <c r="I68" s="17" t="s">
        <v>18</v>
      </c>
      <c r="J68" s="17" t="s">
        <v>23</v>
      </c>
      <c r="K68" s="18">
        <v>62000.0</v>
      </c>
      <c r="L68" s="14"/>
    </row>
    <row r="69" ht="12.75" customHeight="1">
      <c r="A69" s="16" t="s">
        <v>32</v>
      </c>
      <c r="B69" s="14">
        <v>2011.0</v>
      </c>
      <c r="C69" s="17" t="s">
        <v>14</v>
      </c>
      <c r="D69" s="14"/>
      <c r="E69" s="17" t="s">
        <v>15</v>
      </c>
      <c r="F69" s="17" t="s">
        <v>26</v>
      </c>
      <c r="G69" s="14">
        <v>33.0</v>
      </c>
      <c r="H69" s="17" t="s">
        <v>17</v>
      </c>
      <c r="I69" s="17" t="s">
        <v>18</v>
      </c>
      <c r="J69" s="17" t="s">
        <v>23</v>
      </c>
      <c r="K69" s="18">
        <v>126000.0</v>
      </c>
      <c r="L69" s="14"/>
    </row>
    <row r="70" ht="12.75" customHeight="1">
      <c r="A70" s="16" t="s">
        <v>32</v>
      </c>
      <c r="B70" s="14">
        <v>2011.0</v>
      </c>
      <c r="C70" s="17" t="s">
        <v>14</v>
      </c>
      <c r="D70" s="14"/>
      <c r="E70" s="17" t="s">
        <v>15</v>
      </c>
      <c r="F70" s="17" t="s">
        <v>28</v>
      </c>
      <c r="G70" s="14">
        <v>36.0</v>
      </c>
      <c r="H70" s="17" t="s">
        <v>17</v>
      </c>
      <c r="I70" s="17" t="s">
        <v>18</v>
      </c>
      <c r="J70" s="17" t="s">
        <v>23</v>
      </c>
      <c r="K70" s="18">
        <v>564000.0</v>
      </c>
      <c r="L70" s="14"/>
    </row>
    <row r="71" ht="12.75" customHeight="1">
      <c r="A71" s="16" t="s">
        <v>32</v>
      </c>
      <c r="B71" s="14">
        <v>2011.0</v>
      </c>
      <c r="C71" s="17" t="s">
        <v>14</v>
      </c>
      <c r="D71" s="14"/>
      <c r="E71" s="17" t="s">
        <v>15</v>
      </c>
      <c r="F71" s="17" t="s">
        <v>29</v>
      </c>
      <c r="G71" s="14">
        <v>42.0</v>
      </c>
      <c r="H71" s="17" t="s">
        <v>17</v>
      </c>
      <c r="I71" s="17" t="s">
        <v>18</v>
      </c>
      <c r="J71" s="17" t="s">
        <v>23</v>
      </c>
      <c r="K71" s="18">
        <v>128000.0</v>
      </c>
      <c r="L71" s="14"/>
    </row>
    <row r="72" ht="12.75" customHeight="1">
      <c r="A72" s="16" t="s">
        <v>32</v>
      </c>
      <c r="B72" s="14">
        <v>2011.0</v>
      </c>
      <c r="C72" s="17" t="s">
        <v>14</v>
      </c>
      <c r="D72" s="14"/>
      <c r="E72" s="17" t="s">
        <v>15</v>
      </c>
      <c r="F72" s="17" t="s">
        <v>31</v>
      </c>
      <c r="G72" s="14">
        <v>50.0</v>
      </c>
      <c r="H72" s="17" t="s">
        <v>17</v>
      </c>
      <c r="I72" s="17" t="s">
        <v>18</v>
      </c>
      <c r="J72" s="17" t="s">
        <v>23</v>
      </c>
      <c r="K72" s="18">
        <v>1230000.0</v>
      </c>
      <c r="L72" s="14"/>
    </row>
    <row r="73" ht="12.75" customHeight="1">
      <c r="A73" s="16" t="s">
        <v>32</v>
      </c>
      <c r="B73" s="14">
        <v>2010.0</v>
      </c>
      <c r="C73" s="17" t="s">
        <v>14</v>
      </c>
      <c r="D73" s="14"/>
      <c r="E73" s="17" t="s">
        <v>15</v>
      </c>
      <c r="F73" s="17" t="s">
        <v>16</v>
      </c>
      <c r="G73" s="14">
        <v>9.0</v>
      </c>
      <c r="H73" s="17" t="s">
        <v>17</v>
      </c>
      <c r="I73" s="17" t="s">
        <v>18</v>
      </c>
      <c r="J73" s="17" t="s">
        <v>23</v>
      </c>
      <c r="K73" s="18">
        <v>9000.0</v>
      </c>
      <c r="L73" s="14"/>
    </row>
    <row r="74" ht="12.75" customHeight="1">
      <c r="A74" s="16" t="s">
        <v>32</v>
      </c>
      <c r="B74" s="14">
        <v>2010.0</v>
      </c>
      <c r="C74" s="17" t="s">
        <v>14</v>
      </c>
      <c r="D74" s="14"/>
      <c r="E74" s="17" t="s">
        <v>15</v>
      </c>
      <c r="F74" s="17" t="s">
        <v>24</v>
      </c>
      <c r="G74" s="14">
        <v>23.0</v>
      </c>
      <c r="H74" s="17" t="s">
        <v>17</v>
      </c>
      <c r="I74" s="17" t="s">
        <v>18</v>
      </c>
      <c r="J74" s="17" t="s">
        <v>23</v>
      </c>
      <c r="K74" s="18">
        <v>335000.0</v>
      </c>
      <c r="L74" s="14"/>
    </row>
    <row r="75" ht="12.75" customHeight="1">
      <c r="A75" s="16" t="s">
        <v>32</v>
      </c>
      <c r="B75" s="14">
        <v>2010.0</v>
      </c>
      <c r="C75" s="17" t="s">
        <v>14</v>
      </c>
      <c r="D75" s="14"/>
      <c r="E75" s="17" t="s">
        <v>15</v>
      </c>
      <c r="F75" s="17" t="s">
        <v>25</v>
      </c>
      <c r="G75" s="14">
        <v>25.0</v>
      </c>
      <c r="H75" s="17" t="s">
        <v>17</v>
      </c>
      <c r="I75" s="17" t="s">
        <v>18</v>
      </c>
      <c r="J75" s="17" t="s">
        <v>23</v>
      </c>
      <c r="K75" s="18">
        <v>29000.0</v>
      </c>
      <c r="L75" s="14"/>
    </row>
    <row r="76" ht="12.75" customHeight="1">
      <c r="A76" s="16" t="s">
        <v>32</v>
      </c>
      <c r="B76" s="14">
        <v>2010.0</v>
      </c>
      <c r="C76" s="17" t="s">
        <v>14</v>
      </c>
      <c r="D76" s="14"/>
      <c r="E76" s="17" t="s">
        <v>15</v>
      </c>
      <c r="F76" s="17" t="s">
        <v>26</v>
      </c>
      <c r="G76" s="14">
        <v>33.0</v>
      </c>
      <c r="H76" s="17" t="s">
        <v>17</v>
      </c>
      <c r="I76" s="17" t="s">
        <v>18</v>
      </c>
      <c r="J76" s="17" t="s">
        <v>23</v>
      </c>
      <c r="K76" s="18">
        <v>87000.0</v>
      </c>
      <c r="L76" s="14"/>
    </row>
    <row r="77" ht="12.75" customHeight="1">
      <c r="A77" s="16" t="s">
        <v>32</v>
      </c>
      <c r="B77" s="14">
        <v>2010.0</v>
      </c>
      <c r="C77" s="17" t="s">
        <v>14</v>
      </c>
      <c r="D77" s="14"/>
      <c r="E77" s="17" t="s">
        <v>15</v>
      </c>
      <c r="F77" s="17" t="s">
        <v>28</v>
      </c>
      <c r="G77" s="14">
        <v>36.0</v>
      </c>
      <c r="H77" s="17" t="s">
        <v>17</v>
      </c>
      <c r="I77" s="17" t="s">
        <v>18</v>
      </c>
      <c r="J77" s="17" t="s">
        <v>23</v>
      </c>
      <c r="K77" s="18">
        <v>312000.0</v>
      </c>
      <c r="L77" s="14"/>
    </row>
    <row r="78" ht="12.75" customHeight="1">
      <c r="A78" s="16" t="s">
        <v>32</v>
      </c>
      <c r="B78" s="14">
        <v>2010.0</v>
      </c>
      <c r="C78" s="17" t="s">
        <v>14</v>
      </c>
      <c r="D78" s="14"/>
      <c r="E78" s="17" t="s">
        <v>15</v>
      </c>
      <c r="F78" s="17" t="s">
        <v>29</v>
      </c>
      <c r="G78" s="14">
        <v>42.0</v>
      </c>
      <c r="H78" s="17" t="s">
        <v>17</v>
      </c>
      <c r="I78" s="17" t="s">
        <v>18</v>
      </c>
      <c r="J78" s="17" t="s">
        <v>23</v>
      </c>
      <c r="K78" s="18">
        <v>54000.0</v>
      </c>
      <c r="L78" s="14"/>
    </row>
    <row r="79" ht="12.75" customHeight="1">
      <c r="A79" s="16" t="s">
        <v>32</v>
      </c>
      <c r="B79" s="14">
        <v>2010.0</v>
      </c>
      <c r="C79" s="17" t="s">
        <v>14</v>
      </c>
      <c r="D79" s="14"/>
      <c r="E79" s="17" t="s">
        <v>15</v>
      </c>
      <c r="F79" s="17" t="s">
        <v>31</v>
      </c>
      <c r="G79" s="14">
        <v>50.0</v>
      </c>
      <c r="H79" s="17" t="s">
        <v>17</v>
      </c>
      <c r="I79" s="17" t="s">
        <v>18</v>
      </c>
      <c r="J79" s="17" t="s">
        <v>23</v>
      </c>
      <c r="K79" s="18">
        <v>920000.0</v>
      </c>
      <c r="L79" s="14"/>
    </row>
    <row r="80" ht="12.75" customHeight="1">
      <c r="A80" s="16" t="s">
        <v>32</v>
      </c>
      <c r="B80" s="14">
        <v>2009.0</v>
      </c>
      <c r="C80" s="17" t="s">
        <v>14</v>
      </c>
      <c r="D80" s="14"/>
      <c r="E80" s="17" t="s">
        <v>15</v>
      </c>
      <c r="F80" s="17" t="s">
        <v>16</v>
      </c>
      <c r="G80" s="14">
        <v>9.0</v>
      </c>
      <c r="H80" s="17" t="s">
        <v>17</v>
      </c>
      <c r="I80" s="17" t="s">
        <v>18</v>
      </c>
      <c r="J80" s="17" t="s">
        <v>23</v>
      </c>
      <c r="K80" s="18">
        <v>13000.0</v>
      </c>
      <c r="L80" s="14"/>
    </row>
    <row r="81" ht="12.75" customHeight="1">
      <c r="A81" s="16" t="s">
        <v>32</v>
      </c>
      <c r="B81" s="14">
        <v>2009.0</v>
      </c>
      <c r="C81" s="17" t="s">
        <v>14</v>
      </c>
      <c r="D81" s="14"/>
      <c r="E81" s="17" t="s">
        <v>15</v>
      </c>
      <c r="F81" s="17" t="s">
        <v>24</v>
      </c>
      <c r="G81" s="14">
        <v>23.0</v>
      </c>
      <c r="H81" s="17" t="s">
        <v>17</v>
      </c>
      <c r="I81" s="17" t="s">
        <v>18</v>
      </c>
      <c r="J81" s="17" t="s">
        <v>23</v>
      </c>
      <c r="K81" s="18">
        <v>395000.0</v>
      </c>
      <c r="L81" s="14"/>
    </row>
    <row r="82" ht="12.75" customHeight="1">
      <c r="A82" s="16" t="s">
        <v>32</v>
      </c>
      <c r="B82" s="14">
        <v>2009.0</v>
      </c>
      <c r="C82" s="17" t="s">
        <v>14</v>
      </c>
      <c r="D82" s="14"/>
      <c r="E82" s="17" t="s">
        <v>15</v>
      </c>
      <c r="F82" s="17" t="s">
        <v>25</v>
      </c>
      <c r="G82" s="14">
        <v>25.0</v>
      </c>
      <c r="H82" s="17" t="s">
        <v>17</v>
      </c>
      <c r="I82" s="17" t="s">
        <v>18</v>
      </c>
      <c r="J82" s="17" t="s">
        <v>23</v>
      </c>
      <c r="K82" s="18">
        <v>46000.0</v>
      </c>
      <c r="L82" s="14"/>
    </row>
    <row r="83" ht="12.75" customHeight="1">
      <c r="A83" s="16" t="s">
        <v>32</v>
      </c>
      <c r="B83" s="14">
        <v>2009.0</v>
      </c>
      <c r="C83" s="17" t="s">
        <v>14</v>
      </c>
      <c r="D83" s="14"/>
      <c r="E83" s="17" t="s">
        <v>15</v>
      </c>
      <c r="F83" s="17" t="s">
        <v>26</v>
      </c>
      <c r="G83" s="14">
        <v>33.0</v>
      </c>
      <c r="H83" s="17" t="s">
        <v>17</v>
      </c>
      <c r="I83" s="17" t="s">
        <v>18</v>
      </c>
      <c r="J83" s="17" t="s">
        <v>23</v>
      </c>
      <c r="K83" s="18">
        <v>94000.0</v>
      </c>
      <c r="L83" s="14"/>
    </row>
    <row r="84" ht="12.75" customHeight="1">
      <c r="A84" s="16" t="s">
        <v>32</v>
      </c>
      <c r="B84" s="14">
        <v>2009.0</v>
      </c>
      <c r="C84" s="17" t="s">
        <v>14</v>
      </c>
      <c r="D84" s="14"/>
      <c r="E84" s="17" t="s">
        <v>15</v>
      </c>
      <c r="F84" s="17" t="s">
        <v>28</v>
      </c>
      <c r="G84" s="14">
        <v>36.0</v>
      </c>
      <c r="H84" s="17" t="s">
        <v>17</v>
      </c>
      <c r="I84" s="17" t="s">
        <v>18</v>
      </c>
      <c r="J84" s="17" t="s">
        <v>23</v>
      </c>
      <c r="K84" s="18">
        <v>439000.0</v>
      </c>
      <c r="L84" s="14"/>
    </row>
    <row r="85" ht="12.75" customHeight="1">
      <c r="A85" s="16" t="s">
        <v>32</v>
      </c>
      <c r="B85" s="14">
        <v>2009.0</v>
      </c>
      <c r="C85" s="17" t="s">
        <v>14</v>
      </c>
      <c r="D85" s="14"/>
      <c r="E85" s="17" t="s">
        <v>15</v>
      </c>
      <c r="F85" s="17" t="s">
        <v>29</v>
      </c>
      <c r="G85" s="14">
        <v>42.0</v>
      </c>
      <c r="H85" s="17" t="s">
        <v>17</v>
      </c>
      <c r="I85" s="17" t="s">
        <v>18</v>
      </c>
      <c r="J85" s="17" t="s">
        <v>23</v>
      </c>
      <c r="K85" s="18">
        <v>92000.0</v>
      </c>
      <c r="L85" s="14"/>
    </row>
    <row r="86" ht="12.75" customHeight="1">
      <c r="A86" s="16" t="s">
        <v>32</v>
      </c>
      <c r="B86" s="14">
        <v>2009.0</v>
      </c>
      <c r="C86" s="17" t="s">
        <v>14</v>
      </c>
      <c r="D86" s="14"/>
      <c r="E86" s="17" t="s">
        <v>15</v>
      </c>
      <c r="F86" s="17" t="s">
        <v>31</v>
      </c>
      <c r="G86" s="14">
        <v>50.0</v>
      </c>
      <c r="H86" s="17" t="s">
        <v>17</v>
      </c>
      <c r="I86" s="17" t="s">
        <v>18</v>
      </c>
      <c r="J86" s="17" t="s">
        <v>23</v>
      </c>
      <c r="K86" s="18">
        <v>920000.0</v>
      </c>
      <c r="L86" s="14"/>
    </row>
    <row r="87" ht="12.75" customHeight="1">
      <c r="A87" s="16" t="s">
        <v>32</v>
      </c>
      <c r="B87" s="14">
        <v>2008.0</v>
      </c>
      <c r="C87" s="17" t="s">
        <v>14</v>
      </c>
      <c r="D87" s="14"/>
      <c r="E87" s="17" t="s">
        <v>15</v>
      </c>
      <c r="F87" s="17" t="s">
        <v>16</v>
      </c>
      <c r="G87" s="14">
        <v>9.0</v>
      </c>
      <c r="H87" s="17" t="s">
        <v>17</v>
      </c>
      <c r="I87" s="17" t="s">
        <v>18</v>
      </c>
      <c r="J87" s="17" t="s">
        <v>23</v>
      </c>
      <c r="K87" s="18">
        <v>19000.0</v>
      </c>
      <c r="L87" s="14"/>
    </row>
    <row r="88" ht="12.75" customHeight="1">
      <c r="A88" s="16" t="s">
        <v>32</v>
      </c>
      <c r="B88" s="14">
        <v>2008.0</v>
      </c>
      <c r="C88" s="17" t="s">
        <v>14</v>
      </c>
      <c r="D88" s="14"/>
      <c r="E88" s="17" t="s">
        <v>15</v>
      </c>
      <c r="F88" s="17" t="s">
        <v>24</v>
      </c>
      <c r="G88" s="14">
        <v>23.0</v>
      </c>
      <c r="H88" s="17" t="s">
        <v>17</v>
      </c>
      <c r="I88" s="17" t="s">
        <v>18</v>
      </c>
      <c r="J88" s="17" t="s">
        <v>23</v>
      </c>
      <c r="K88" s="18">
        <v>240000.0</v>
      </c>
      <c r="L88" s="14"/>
    </row>
    <row r="89" ht="12.75" customHeight="1">
      <c r="A89" s="16" t="s">
        <v>32</v>
      </c>
      <c r="B89" s="14">
        <v>2008.0</v>
      </c>
      <c r="C89" s="17" t="s">
        <v>14</v>
      </c>
      <c r="D89" s="14"/>
      <c r="E89" s="17" t="s">
        <v>15</v>
      </c>
      <c r="F89" s="17" t="s">
        <v>25</v>
      </c>
      <c r="G89" s="14">
        <v>25.0</v>
      </c>
      <c r="H89" s="17" t="s">
        <v>17</v>
      </c>
      <c r="I89" s="17" t="s">
        <v>18</v>
      </c>
      <c r="J89" s="17" t="s">
        <v>23</v>
      </c>
      <c r="K89" s="18">
        <v>65000.0</v>
      </c>
      <c r="L89" s="14"/>
    </row>
    <row r="90" ht="12.75" customHeight="1">
      <c r="A90" s="16" t="s">
        <v>32</v>
      </c>
      <c r="B90" s="14">
        <v>2008.0</v>
      </c>
      <c r="C90" s="17" t="s">
        <v>14</v>
      </c>
      <c r="D90" s="14"/>
      <c r="E90" s="17" t="s">
        <v>15</v>
      </c>
      <c r="F90" s="17" t="s">
        <v>26</v>
      </c>
      <c r="G90" s="14">
        <v>33.0</v>
      </c>
      <c r="H90" s="17" t="s">
        <v>17</v>
      </c>
      <c r="I90" s="17" t="s">
        <v>18</v>
      </c>
      <c r="J90" s="17" t="s">
        <v>23</v>
      </c>
      <c r="K90" s="18">
        <v>95000.0</v>
      </c>
      <c r="L90" s="14"/>
    </row>
    <row r="91" ht="12.75" customHeight="1">
      <c r="A91" s="16" t="s">
        <v>32</v>
      </c>
      <c r="B91" s="14">
        <v>2008.0</v>
      </c>
      <c r="C91" s="17" t="s">
        <v>14</v>
      </c>
      <c r="D91" s="14"/>
      <c r="E91" s="17" t="s">
        <v>15</v>
      </c>
      <c r="F91" s="17" t="s">
        <v>28</v>
      </c>
      <c r="G91" s="14">
        <v>36.0</v>
      </c>
      <c r="H91" s="17" t="s">
        <v>17</v>
      </c>
      <c r="I91" s="17" t="s">
        <v>18</v>
      </c>
      <c r="J91" s="17" t="s">
        <v>23</v>
      </c>
      <c r="K91" s="18">
        <v>328000.0</v>
      </c>
      <c r="L91" s="14"/>
    </row>
    <row r="92" ht="12.75" customHeight="1">
      <c r="A92" s="16" t="s">
        <v>32</v>
      </c>
      <c r="B92" s="14">
        <v>2008.0</v>
      </c>
      <c r="C92" s="17" t="s">
        <v>14</v>
      </c>
      <c r="D92" s="14"/>
      <c r="E92" s="17" t="s">
        <v>15</v>
      </c>
      <c r="F92" s="17" t="s">
        <v>29</v>
      </c>
      <c r="G92" s="14">
        <v>42.0</v>
      </c>
      <c r="H92" s="17" t="s">
        <v>17</v>
      </c>
      <c r="I92" s="17" t="s">
        <v>18</v>
      </c>
      <c r="J92" s="17" t="s">
        <v>23</v>
      </c>
      <c r="K92" s="18">
        <v>100000.0</v>
      </c>
      <c r="L92" s="14"/>
    </row>
    <row r="93" ht="12.75" customHeight="1">
      <c r="A93" s="16" t="s">
        <v>32</v>
      </c>
      <c r="B93" s="14">
        <v>2008.0</v>
      </c>
      <c r="C93" s="17" t="s">
        <v>14</v>
      </c>
      <c r="D93" s="14"/>
      <c r="E93" s="17" t="s">
        <v>15</v>
      </c>
      <c r="F93" s="17" t="s">
        <v>31</v>
      </c>
      <c r="G93" s="14">
        <v>50.0</v>
      </c>
      <c r="H93" s="17" t="s">
        <v>17</v>
      </c>
      <c r="I93" s="17" t="s">
        <v>18</v>
      </c>
      <c r="J93" s="17" t="s">
        <v>23</v>
      </c>
      <c r="K93" s="18">
        <v>710000.0</v>
      </c>
      <c r="L93" s="14"/>
    </row>
    <row r="94" ht="12.75" customHeight="1">
      <c r="A94" s="16" t="s">
        <v>32</v>
      </c>
      <c r="B94" s="14">
        <v>2007.0</v>
      </c>
      <c r="C94" s="17" t="s">
        <v>14</v>
      </c>
      <c r="D94" s="14"/>
      <c r="E94" s="17" t="s">
        <v>15</v>
      </c>
      <c r="F94" s="17" t="s">
        <v>16</v>
      </c>
      <c r="G94" s="14">
        <v>9.0</v>
      </c>
      <c r="H94" s="17" t="s">
        <v>17</v>
      </c>
      <c r="I94" s="17" t="s">
        <v>18</v>
      </c>
      <c r="J94" s="17" t="s">
        <v>23</v>
      </c>
      <c r="K94" s="18">
        <v>11000.0</v>
      </c>
      <c r="L94" s="14"/>
    </row>
    <row r="95" ht="12.75" customHeight="1">
      <c r="A95" s="16" t="s">
        <v>32</v>
      </c>
      <c r="B95" s="14">
        <v>2007.0</v>
      </c>
      <c r="C95" s="17" t="s">
        <v>14</v>
      </c>
      <c r="D95" s="14"/>
      <c r="E95" s="17" t="s">
        <v>15</v>
      </c>
      <c r="F95" s="17" t="s">
        <v>24</v>
      </c>
      <c r="G95" s="14">
        <v>23.0</v>
      </c>
      <c r="H95" s="17" t="s">
        <v>17</v>
      </c>
      <c r="I95" s="17" t="s">
        <v>18</v>
      </c>
      <c r="J95" s="17" t="s">
        <v>23</v>
      </c>
      <c r="K95" s="18">
        <v>250000.0</v>
      </c>
      <c r="L95" s="14"/>
    </row>
    <row r="96" ht="12.75" customHeight="1">
      <c r="A96" s="16" t="s">
        <v>32</v>
      </c>
      <c r="B96" s="14">
        <v>2007.0</v>
      </c>
      <c r="C96" s="17" t="s">
        <v>14</v>
      </c>
      <c r="D96" s="14"/>
      <c r="E96" s="17" t="s">
        <v>15</v>
      </c>
      <c r="F96" s="17" t="s">
        <v>25</v>
      </c>
      <c r="G96" s="14">
        <v>25.0</v>
      </c>
      <c r="H96" s="17" t="s">
        <v>17</v>
      </c>
      <c r="I96" s="17" t="s">
        <v>18</v>
      </c>
      <c r="J96" s="17" t="s">
        <v>23</v>
      </c>
      <c r="K96" s="18">
        <v>40000.0</v>
      </c>
      <c r="L96" s="14"/>
    </row>
    <row r="97" ht="12.75" customHeight="1">
      <c r="A97" s="16" t="s">
        <v>32</v>
      </c>
      <c r="B97" s="14">
        <v>2007.0</v>
      </c>
      <c r="C97" s="17" t="s">
        <v>14</v>
      </c>
      <c r="D97" s="14"/>
      <c r="E97" s="17" t="s">
        <v>15</v>
      </c>
      <c r="F97" s="17" t="s">
        <v>26</v>
      </c>
      <c r="G97" s="14">
        <v>33.0</v>
      </c>
      <c r="H97" s="17" t="s">
        <v>17</v>
      </c>
      <c r="I97" s="17" t="s">
        <v>18</v>
      </c>
      <c r="J97" s="17" t="s">
        <v>23</v>
      </c>
      <c r="K97" s="18">
        <v>70000.0</v>
      </c>
      <c r="L97" s="14"/>
    </row>
    <row r="98" ht="12.75" customHeight="1">
      <c r="A98" s="16" t="s">
        <v>32</v>
      </c>
      <c r="B98" s="14">
        <v>2007.0</v>
      </c>
      <c r="C98" s="17" t="s">
        <v>14</v>
      </c>
      <c r="D98" s="14"/>
      <c r="E98" s="17" t="s">
        <v>15</v>
      </c>
      <c r="F98" s="17" t="s">
        <v>28</v>
      </c>
      <c r="G98" s="14">
        <v>36.0</v>
      </c>
      <c r="H98" s="17" t="s">
        <v>17</v>
      </c>
      <c r="I98" s="17" t="s">
        <v>18</v>
      </c>
      <c r="J98" s="17" t="s">
        <v>23</v>
      </c>
      <c r="K98" s="18">
        <v>228000.0</v>
      </c>
      <c r="L98" s="14"/>
    </row>
    <row r="99" ht="12.75" customHeight="1">
      <c r="A99" s="16" t="s">
        <v>32</v>
      </c>
      <c r="B99" s="14">
        <v>2007.0</v>
      </c>
      <c r="C99" s="17" t="s">
        <v>14</v>
      </c>
      <c r="D99" s="14"/>
      <c r="E99" s="17" t="s">
        <v>15</v>
      </c>
      <c r="F99" s="17" t="s">
        <v>29</v>
      </c>
      <c r="G99" s="14">
        <v>42.0</v>
      </c>
      <c r="H99" s="17" t="s">
        <v>17</v>
      </c>
      <c r="I99" s="17" t="s">
        <v>18</v>
      </c>
      <c r="J99" s="17" t="s">
        <v>23</v>
      </c>
      <c r="K99" s="18">
        <v>55000.0</v>
      </c>
      <c r="L99" s="14"/>
    </row>
    <row r="100" ht="12.75" customHeight="1">
      <c r="A100" s="16" t="s">
        <v>32</v>
      </c>
      <c r="B100" s="14">
        <v>2007.0</v>
      </c>
      <c r="C100" s="17" t="s">
        <v>14</v>
      </c>
      <c r="D100" s="14"/>
      <c r="E100" s="17" t="s">
        <v>15</v>
      </c>
      <c r="F100" s="17" t="s">
        <v>31</v>
      </c>
      <c r="G100" s="14">
        <v>50.0</v>
      </c>
      <c r="H100" s="17" t="s">
        <v>17</v>
      </c>
      <c r="I100" s="17" t="s">
        <v>18</v>
      </c>
      <c r="J100" s="17" t="s">
        <v>23</v>
      </c>
      <c r="K100" s="18">
        <v>640000.0</v>
      </c>
      <c r="L100" s="14"/>
    </row>
    <row r="101" ht="12.75" customHeight="1">
      <c r="A101" s="16" t="s">
        <v>32</v>
      </c>
      <c r="B101" s="14">
        <v>2006.0</v>
      </c>
      <c r="C101" s="17" t="s">
        <v>14</v>
      </c>
      <c r="D101" s="14"/>
      <c r="E101" s="17" t="s">
        <v>15</v>
      </c>
      <c r="F101" s="17" t="s">
        <v>16</v>
      </c>
      <c r="G101" s="14">
        <v>9.0</v>
      </c>
      <c r="H101" s="17" t="s">
        <v>17</v>
      </c>
      <c r="I101" s="17" t="s">
        <v>18</v>
      </c>
      <c r="J101" s="17" t="s">
        <v>23</v>
      </c>
      <c r="K101" s="18">
        <v>11000.0</v>
      </c>
      <c r="L101" s="14"/>
    </row>
    <row r="102" ht="12.75" customHeight="1">
      <c r="A102" s="16" t="s">
        <v>32</v>
      </c>
      <c r="B102" s="14">
        <v>2006.0</v>
      </c>
      <c r="C102" s="17" t="s">
        <v>14</v>
      </c>
      <c r="D102" s="14"/>
      <c r="E102" s="17" t="s">
        <v>15</v>
      </c>
      <c r="F102" s="17" t="s">
        <v>24</v>
      </c>
      <c r="G102" s="14">
        <v>23.0</v>
      </c>
      <c r="H102" s="17" t="s">
        <v>17</v>
      </c>
      <c r="I102" s="17" t="s">
        <v>18</v>
      </c>
      <c r="J102" s="17" t="s">
        <v>23</v>
      </c>
      <c r="K102" s="18">
        <v>345000.0</v>
      </c>
      <c r="L102" s="14"/>
    </row>
    <row r="103" ht="12.75" customHeight="1">
      <c r="A103" s="16" t="s">
        <v>32</v>
      </c>
      <c r="B103" s="14">
        <v>2006.0</v>
      </c>
      <c r="C103" s="17" t="s">
        <v>14</v>
      </c>
      <c r="D103" s="14"/>
      <c r="E103" s="17" t="s">
        <v>15</v>
      </c>
      <c r="F103" s="17" t="s">
        <v>25</v>
      </c>
      <c r="G103" s="14">
        <v>25.0</v>
      </c>
      <c r="H103" s="17" t="s">
        <v>17</v>
      </c>
      <c r="I103" s="17" t="s">
        <v>18</v>
      </c>
      <c r="J103" s="17" t="s">
        <v>23</v>
      </c>
      <c r="K103" s="18">
        <v>40000.0</v>
      </c>
      <c r="L103" s="14"/>
    </row>
    <row r="104" ht="12.75" customHeight="1">
      <c r="A104" s="16" t="s">
        <v>32</v>
      </c>
      <c r="B104" s="14">
        <v>2006.0</v>
      </c>
      <c r="C104" s="17" t="s">
        <v>14</v>
      </c>
      <c r="D104" s="14"/>
      <c r="E104" s="17" t="s">
        <v>15</v>
      </c>
      <c r="F104" s="17" t="s">
        <v>26</v>
      </c>
      <c r="G104" s="14">
        <v>33.0</v>
      </c>
      <c r="H104" s="17" t="s">
        <v>17</v>
      </c>
      <c r="I104" s="17" t="s">
        <v>18</v>
      </c>
      <c r="J104" s="17" t="s">
        <v>23</v>
      </c>
      <c r="K104" s="18">
        <v>64000.0</v>
      </c>
      <c r="L104" s="14"/>
    </row>
    <row r="105" ht="12.75" customHeight="1">
      <c r="A105" s="16" t="s">
        <v>32</v>
      </c>
      <c r="B105" s="14">
        <v>2006.0</v>
      </c>
      <c r="C105" s="17" t="s">
        <v>14</v>
      </c>
      <c r="D105" s="14"/>
      <c r="E105" s="17" t="s">
        <v>15</v>
      </c>
      <c r="F105" s="17" t="s">
        <v>28</v>
      </c>
      <c r="G105" s="14">
        <v>36.0</v>
      </c>
      <c r="H105" s="17" t="s">
        <v>17</v>
      </c>
      <c r="I105" s="17" t="s">
        <v>18</v>
      </c>
      <c r="J105" s="17" t="s">
        <v>23</v>
      </c>
      <c r="K105" s="18">
        <v>253000.0</v>
      </c>
      <c r="L105" s="14"/>
    </row>
    <row r="106" ht="12.75" customHeight="1">
      <c r="A106" s="16" t="s">
        <v>32</v>
      </c>
      <c r="B106" s="14">
        <v>2006.0</v>
      </c>
      <c r="C106" s="17" t="s">
        <v>14</v>
      </c>
      <c r="D106" s="14"/>
      <c r="E106" s="17" t="s">
        <v>15</v>
      </c>
      <c r="F106" s="17" t="s">
        <v>29</v>
      </c>
      <c r="G106" s="14">
        <v>42.0</v>
      </c>
      <c r="H106" s="17" t="s">
        <v>17</v>
      </c>
      <c r="I106" s="17" t="s">
        <v>18</v>
      </c>
      <c r="J106" s="17" t="s">
        <v>23</v>
      </c>
      <c r="K106" s="18">
        <v>66000.0</v>
      </c>
      <c r="L106" s="14"/>
    </row>
    <row r="107" ht="12.75" customHeight="1">
      <c r="A107" s="16" t="s">
        <v>32</v>
      </c>
      <c r="B107" s="14">
        <v>2006.0</v>
      </c>
      <c r="C107" s="17" t="s">
        <v>14</v>
      </c>
      <c r="D107" s="14"/>
      <c r="E107" s="17" t="s">
        <v>15</v>
      </c>
      <c r="F107" s="17" t="s">
        <v>31</v>
      </c>
      <c r="G107" s="14">
        <v>50.0</v>
      </c>
      <c r="H107" s="17" t="s">
        <v>17</v>
      </c>
      <c r="I107" s="17" t="s">
        <v>18</v>
      </c>
      <c r="J107" s="17" t="s">
        <v>23</v>
      </c>
      <c r="K107" s="18">
        <v>650000.0</v>
      </c>
      <c r="L107" s="14"/>
    </row>
    <row r="108" ht="12.75" customHeight="1">
      <c r="A108" s="16" t="s">
        <v>32</v>
      </c>
      <c r="B108" s="14">
        <v>2005.0</v>
      </c>
      <c r="C108" s="17" t="s">
        <v>14</v>
      </c>
      <c r="D108" s="14"/>
      <c r="E108" s="17" t="s">
        <v>15</v>
      </c>
      <c r="F108" s="17" t="s">
        <v>16</v>
      </c>
      <c r="G108" s="14">
        <v>9.0</v>
      </c>
      <c r="H108" s="17" t="s">
        <v>17</v>
      </c>
      <c r="I108" s="17" t="s">
        <v>18</v>
      </c>
      <c r="J108" s="17" t="s">
        <v>23</v>
      </c>
      <c r="K108" s="18">
        <v>11000.0</v>
      </c>
      <c r="L108" s="14"/>
    </row>
    <row r="109" ht="12.75" customHeight="1">
      <c r="A109" s="16" t="s">
        <v>32</v>
      </c>
      <c r="B109" s="14">
        <v>2005.0</v>
      </c>
      <c r="C109" s="17" t="s">
        <v>14</v>
      </c>
      <c r="D109" s="14"/>
      <c r="E109" s="17" t="s">
        <v>15</v>
      </c>
      <c r="F109" s="17" t="s">
        <v>24</v>
      </c>
      <c r="G109" s="14">
        <v>23.0</v>
      </c>
      <c r="H109" s="17" t="s">
        <v>17</v>
      </c>
      <c r="I109" s="17" t="s">
        <v>18</v>
      </c>
      <c r="J109" s="17" t="s">
        <v>23</v>
      </c>
      <c r="K109" s="18">
        <v>265000.0</v>
      </c>
      <c r="L109" s="14"/>
    </row>
    <row r="110" ht="12.75" customHeight="1">
      <c r="A110" s="16" t="s">
        <v>32</v>
      </c>
      <c r="B110" s="14">
        <v>2005.0</v>
      </c>
      <c r="C110" s="17" t="s">
        <v>14</v>
      </c>
      <c r="D110" s="14"/>
      <c r="E110" s="17" t="s">
        <v>15</v>
      </c>
      <c r="F110" s="17" t="s">
        <v>25</v>
      </c>
      <c r="G110" s="14">
        <v>25.0</v>
      </c>
      <c r="H110" s="17" t="s">
        <v>17</v>
      </c>
      <c r="I110" s="17" t="s">
        <v>18</v>
      </c>
      <c r="J110" s="17" t="s">
        <v>23</v>
      </c>
      <c r="K110" s="18">
        <v>40000.0</v>
      </c>
      <c r="L110" s="14"/>
    </row>
    <row r="111" ht="12.75" customHeight="1">
      <c r="A111" s="16" t="s">
        <v>32</v>
      </c>
      <c r="B111" s="14">
        <v>2005.0</v>
      </c>
      <c r="C111" s="17" t="s">
        <v>14</v>
      </c>
      <c r="D111" s="14"/>
      <c r="E111" s="17" t="s">
        <v>15</v>
      </c>
      <c r="F111" s="17" t="s">
        <v>26</v>
      </c>
      <c r="G111" s="14">
        <v>33.0</v>
      </c>
      <c r="H111" s="17" t="s">
        <v>17</v>
      </c>
      <c r="I111" s="17" t="s">
        <v>18</v>
      </c>
      <c r="J111" s="17" t="s">
        <v>23</v>
      </c>
      <c r="K111" s="18">
        <v>57000.0</v>
      </c>
      <c r="L111" s="14"/>
    </row>
    <row r="112" ht="12.75" customHeight="1">
      <c r="A112" s="16" t="s">
        <v>32</v>
      </c>
      <c r="B112" s="14">
        <v>2005.0</v>
      </c>
      <c r="C112" s="17" t="s">
        <v>14</v>
      </c>
      <c r="D112" s="14"/>
      <c r="E112" s="17" t="s">
        <v>15</v>
      </c>
      <c r="F112" s="17" t="s">
        <v>28</v>
      </c>
      <c r="G112" s="14">
        <v>36.0</v>
      </c>
      <c r="H112" s="17" t="s">
        <v>17</v>
      </c>
      <c r="I112" s="17" t="s">
        <v>18</v>
      </c>
      <c r="J112" s="17" t="s">
        <v>23</v>
      </c>
      <c r="K112" s="18">
        <v>222000.0</v>
      </c>
      <c r="L112" s="14"/>
    </row>
    <row r="113" ht="12.75" customHeight="1">
      <c r="A113" s="16" t="s">
        <v>32</v>
      </c>
      <c r="B113" s="14">
        <v>2005.0</v>
      </c>
      <c r="C113" s="17" t="s">
        <v>14</v>
      </c>
      <c r="D113" s="14"/>
      <c r="E113" s="17" t="s">
        <v>15</v>
      </c>
      <c r="F113" s="17" t="s">
        <v>29</v>
      </c>
      <c r="G113" s="14">
        <v>42.0</v>
      </c>
      <c r="H113" s="17" t="s">
        <v>17</v>
      </c>
      <c r="I113" s="17" t="s">
        <v>18</v>
      </c>
      <c r="J113" s="17" t="s">
        <v>23</v>
      </c>
      <c r="K113" s="18">
        <v>61000.0</v>
      </c>
      <c r="L113" s="14"/>
    </row>
    <row r="114" ht="12.75" customHeight="1">
      <c r="A114" s="16" t="s">
        <v>32</v>
      </c>
      <c r="B114" s="14">
        <v>2005.0</v>
      </c>
      <c r="C114" s="17" t="s">
        <v>14</v>
      </c>
      <c r="D114" s="14"/>
      <c r="E114" s="17" t="s">
        <v>15</v>
      </c>
      <c r="F114" s="17" t="s">
        <v>31</v>
      </c>
      <c r="G114" s="14">
        <v>50.0</v>
      </c>
      <c r="H114" s="17" t="s">
        <v>17</v>
      </c>
      <c r="I114" s="17" t="s">
        <v>18</v>
      </c>
      <c r="J114" s="17" t="s">
        <v>23</v>
      </c>
      <c r="K114" s="18">
        <v>510000.0</v>
      </c>
      <c r="L114" s="14"/>
    </row>
    <row r="115" ht="12.75" customHeight="1">
      <c r="A115" s="16" t="s">
        <v>32</v>
      </c>
      <c r="B115" s="14">
        <v>2004.0</v>
      </c>
      <c r="C115" s="17" t="s">
        <v>14</v>
      </c>
      <c r="D115" s="14"/>
      <c r="E115" s="17" t="s">
        <v>15</v>
      </c>
      <c r="F115" s="17" t="s">
        <v>16</v>
      </c>
      <c r="G115" s="14">
        <v>9.0</v>
      </c>
      <c r="H115" s="17" t="s">
        <v>17</v>
      </c>
      <c r="I115" s="17" t="s">
        <v>18</v>
      </c>
      <c r="J115" s="17" t="s">
        <v>23</v>
      </c>
      <c r="K115" s="18">
        <v>11000.0</v>
      </c>
      <c r="L115" s="14"/>
    </row>
    <row r="116" ht="12.75" customHeight="1">
      <c r="A116" s="16" t="s">
        <v>32</v>
      </c>
      <c r="B116" s="14">
        <v>2004.0</v>
      </c>
      <c r="C116" s="17" t="s">
        <v>14</v>
      </c>
      <c r="D116" s="14"/>
      <c r="E116" s="17" t="s">
        <v>15</v>
      </c>
      <c r="F116" s="17" t="s">
        <v>24</v>
      </c>
      <c r="G116" s="14">
        <v>23.0</v>
      </c>
      <c r="H116" s="17" t="s">
        <v>17</v>
      </c>
      <c r="I116" s="17" t="s">
        <v>18</v>
      </c>
      <c r="J116" s="17" t="s">
        <v>23</v>
      </c>
      <c r="K116" s="18">
        <v>290000.0</v>
      </c>
      <c r="L116" s="14"/>
    </row>
    <row r="117" ht="12.75" customHeight="1">
      <c r="A117" s="16" t="s">
        <v>32</v>
      </c>
      <c r="B117" s="14">
        <v>2004.0</v>
      </c>
      <c r="C117" s="17" t="s">
        <v>14</v>
      </c>
      <c r="D117" s="14"/>
      <c r="E117" s="17" t="s">
        <v>15</v>
      </c>
      <c r="F117" s="17" t="s">
        <v>25</v>
      </c>
      <c r="G117" s="14">
        <v>25.0</v>
      </c>
      <c r="H117" s="17" t="s">
        <v>17</v>
      </c>
      <c r="I117" s="17" t="s">
        <v>18</v>
      </c>
      <c r="J117" s="17" t="s">
        <v>23</v>
      </c>
      <c r="K117" s="18">
        <v>50000.0</v>
      </c>
      <c r="L117" s="14"/>
    </row>
    <row r="118" ht="12.75" customHeight="1">
      <c r="A118" s="16" t="s">
        <v>32</v>
      </c>
      <c r="B118" s="14">
        <v>2004.0</v>
      </c>
      <c r="C118" s="17" t="s">
        <v>14</v>
      </c>
      <c r="D118" s="14"/>
      <c r="E118" s="17" t="s">
        <v>15</v>
      </c>
      <c r="F118" s="17" t="s">
        <v>26</v>
      </c>
      <c r="G118" s="14">
        <v>33.0</v>
      </c>
      <c r="H118" s="17" t="s">
        <v>17</v>
      </c>
      <c r="I118" s="17" t="s">
        <v>18</v>
      </c>
      <c r="J118" s="17" t="s">
        <v>23</v>
      </c>
      <c r="K118" s="18">
        <v>83000.0</v>
      </c>
      <c r="L118" s="14"/>
    </row>
    <row r="119" ht="12.75" customHeight="1">
      <c r="A119" s="16" t="s">
        <v>32</v>
      </c>
      <c r="B119" s="14">
        <v>2004.0</v>
      </c>
      <c r="C119" s="17" t="s">
        <v>14</v>
      </c>
      <c r="D119" s="14"/>
      <c r="E119" s="17" t="s">
        <v>15</v>
      </c>
      <c r="F119" s="17" t="s">
        <v>28</v>
      </c>
      <c r="G119" s="14">
        <v>36.0</v>
      </c>
      <c r="H119" s="17" t="s">
        <v>17</v>
      </c>
      <c r="I119" s="17" t="s">
        <v>18</v>
      </c>
      <c r="J119" s="17" t="s">
        <v>23</v>
      </c>
      <c r="K119" s="18">
        <v>255000.0</v>
      </c>
      <c r="L119" s="14"/>
    </row>
    <row r="120" ht="12.75" customHeight="1">
      <c r="A120" s="16" t="s">
        <v>32</v>
      </c>
      <c r="B120" s="14">
        <v>2004.0</v>
      </c>
      <c r="C120" s="17" t="s">
        <v>14</v>
      </c>
      <c r="D120" s="14"/>
      <c r="E120" s="17" t="s">
        <v>15</v>
      </c>
      <c r="F120" s="17" t="s">
        <v>29</v>
      </c>
      <c r="G120" s="14">
        <v>42.0</v>
      </c>
      <c r="H120" s="17" t="s">
        <v>17</v>
      </c>
      <c r="I120" s="17" t="s">
        <v>18</v>
      </c>
      <c r="J120" s="17" t="s">
        <v>23</v>
      </c>
      <c r="K120" s="18">
        <v>60000.0</v>
      </c>
      <c r="L120" s="14"/>
    </row>
    <row r="121" ht="12.75" customHeight="1">
      <c r="A121" s="16" t="s">
        <v>32</v>
      </c>
      <c r="B121" s="14">
        <v>2004.0</v>
      </c>
      <c r="C121" s="17" t="s">
        <v>14</v>
      </c>
      <c r="D121" s="14"/>
      <c r="E121" s="17" t="s">
        <v>15</v>
      </c>
      <c r="F121" s="17" t="s">
        <v>31</v>
      </c>
      <c r="G121" s="14">
        <v>50.0</v>
      </c>
      <c r="H121" s="17" t="s">
        <v>17</v>
      </c>
      <c r="I121" s="17" t="s">
        <v>18</v>
      </c>
      <c r="J121" s="17" t="s">
        <v>23</v>
      </c>
      <c r="K121" s="18">
        <v>550000.0</v>
      </c>
      <c r="L121" s="14"/>
    </row>
    <row r="122" ht="12.75" customHeight="1">
      <c r="A122" s="16" t="s">
        <v>32</v>
      </c>
      <c r="B122" s="14">
        <v>2003.0</v>
      </c>
      <c r="C122" s="17" t="s">
        <v>14</v>
      </c>
      <c r="D122" s="14"/>
      <c r="E122" s="17" t="s">
        <v>15</v>
      </c>
      <c r="F122" s="17" t="s">
        <v>16</v>
      </c>
      <c r="G122" s="14">
        <v>9.0</v>
      </c>
      <c r="H122" s="17" t="s">
        <v>17</v>
      </c>
      <c r="I122" s="17" t="s">
        <v>18</v>
      </c>
      <c r="J122" s="17" t="s">
        <v>23</v>
      </c>
      <c r="K122" s="18">
        <v>10000.0</v>
      </c>
      <c r="L122" s="14"/>
    </row>
    <row r="123" ht="12.75" customHeight="1">
      <c r="A123" s="16" t="s">
        <v>32</v>
      </c>
      <c r="B123" s="14">
        <v>2003.0</v>
      </c>
      <c r="C123" s="17" t="s">
        <v>14</v>
      </c>
      <c r="D123" s="14"/>
      <c r="E123" s="17" t="s">
        <v>15</v>
      </c>
      <c r="F123" s="17" t="s">
        <v>24</v>
      </c>
      <c r="G123" s="14">
        <v>23.0</v>
      </c>
      <c r="H123" s="17" t="s">
        <v>17</v>
      </c>
      <c r="I123" s="17" t="s">
        <v>18</v>
      </c>
      <c r="J123" s="17" t="s">
        <v>23</v>
      </c>
      <c r="K123" s="18">
        <v>285000.0</v>
      </c>
      <c r="L123" s="14"/>
    </row>
    <row r="124" ht="12.75" customHeight="1">
      <c r="A124" s="16" t="s">
        <v>32</v>
      </c>
      <c r="B124" s="14">
        <v>2003.0</v>
      </c>
      <c r="C124" s="17" t="s">
        <v>14</v>
      </c>
      <c r="D124" s="14"/>
      <c r="E124" s="17" t="s">
        <v>15</v>
      </c>
      <c r="F124" s="17" t="s">
        <v>25</v>
      </c>
      <c r="G124" s="14">
        <v>25.0</v>
      </c>
      <c r="H124" s="17" t="s">
        <v>17</v>
      </c>
      <c r="I124" s="17" t="s">
        <v>18</v>
      </c>
      <c r="J124" s="17" t="s">
        <v>23</v>
      </c>
      <c r="K124" s="18">
        <v>37000.0</v>
      </c>
      <c r="L124" s="14"/>
    </row>
    <row r="125" ht="12.75" customHeight="1">
      <c r="A125" s="16" t="s">
        <v>32</v>
      </c>
      <c r="B125" s="14">
        <v>2003.0</v>
      </c>
      <c r="C125" s="17" t="s">
        <v>14</v>
      </c>
      <c r="D125" s="14"/>
      <c r="E125" s="17" t="s">
        <v>15</v>
      </c>
      <c r="F125" s="17" t="s">
        <v>26</v>
      </c>
      <c r="G125" s="14">
        <v>33.0</v>
      </c>
      <c r="H125" s="17" t="s">
        <v>17</v>
      </c>
      <c r="I125" s="17" t="s">
        <v>18</v>
      </c>
      <c r="J125" s="17" t="s">
        <v>23</v>
      </c>
      <c r="K125" s="18">
        <v>60000.0</v>
      </c>
      <c r="L125" s="14"/>
    </row>
    <row r="126" ht="12.75" customHeight="1">
      <c r="A126" s="16" t="s">
        <v>32</v>
      </c>
      <c r="B126" s="14">
        <v>2003.0</v>
      </c>
      <c r="C126" s="17" t="s">
        <v>14</v>
      </c>
      <c r="D126" s="14"/>
      <c r="E126" s="17" t="s">
        <v>15</v>
      </c>
      <c r="F126" s="17" t="s">
        <v>28</v>
      </c>
      <c r="G126" s="14">
        <v>36.0</v>
      </c>
      <c r="H126" s="17" t="s">
        <v>17</v>
      </c>
      <c r="I126" s="17" t="s">
        <v>18</v>
      </c>
      <c r="J126" s="17" t="s">
        <v>23</v>
      </c>
      <c r="K126" s="18">
        <v>210000.0</v>
      </c>
      <c r="L126" s="14"/>
    </row>
    <row r="127" ht="12.75" customHeight="1">
      <c r="A127" s="16" t="s">
        <v>32</v>
      </c>
      <c r="B127" s="14">
        <v>2003.0</v>
      </c>
      <c r="C127" s="17" t="s">
        <v>14</v>
      </c>
      <c r="D127" s="14"/>
      <c r="E127" s="17" t="s">
        <v>15</v>
      </c>
      <c r="F127" s="17" t="s">
        <v>29</v>
      </c>
      <c r="G127" s="14">
        <v>42.0</v>
      </c>
      <c r="H127" s="17" t="s">
        <v>17</v>
      </c>
      <c r="I127" s="17" t="s">
        <v>18</v>
      </c>
      <c r="J127" s="17" t="s">
        <v>23</v>
      </c>
      <c r="K127" s="18">
        <v>52000.0</v>
      </c>
      <c r="L127" s="14"/>
    </row>
    <row r="128" ht="12.75" customHeight="1">
      <c r="A128" s="16" t="s">
        <v>32</v>
      </c>
      <c r="B128" s="14">
        <v>2003.0</v>
      </c>
      <c r="C128" s="17" t="s">
        <v>14</v>
      </c>
      <c r="D128" s="14"/>
      <c r="E128" s="17" t="s">
        <v>15</v>
      </c>
      <c r="F128" s="17" t="s">
        <v>31</v>
      </c>
      <c r="G128" s="14">
        <v>50.0</v>
      </c>
      <c r="H128" s="17" t="s">
        <v>17</v>
      </c>
      <c r="I128" s="17" t="s">
        <v>18</v>
      </c>
      <c r="J128" s="17" t="s">
        <v>23</v>
      </c>
      <c r="K128" s="18">
        <v>460000.0</v>
      </c>
      <c r="L128" s="14"/>
    </row>
    <row r="129" ht="12.75" customHeight="1">
      <c r="A129" s="16" t="s">
        <v>32</v>
      </c>
      <c r="B129" s="14">
        <v>2002.0</v>
      </c>
      <c r="C129" s="17" t="s">
        <v>14</v>
      </c>
      <c r="D129" s="14"/>
      <c r="E129" s="17" t="s">
        <v>15</v>
      </c>
      <c r="F129" s="17" t="s">
        <v>16</v>
      </c>
      <c r="G129" s="14">
        <v>9.0</v>
      </c>
      <c r="H129" s="17" t="s">
        <v>17</v>
      </c>
      <c r="I129" s="17" t="s">
        <v>18</v>
      </c>
      <c r="J129" s="17" t="s">
        <v>23</v>
      </c>
      <c r="K129" s="18">
        <v>10000.0</v>
      </c>
      <c r="L129" s="14"/>
    </row>
    <row r="130" ht="12.75" customHeight="1">
      <c r="A130" s="16" t="s">
        <v>32</v>
      </c>
      <c r="B130" s="14">
        <v>2002.0</v>
      </c>
      <c r="C130" s="17" t="s">
        <v>14</v>
      </c>
      <c r="D130" s="14"/>
      <c r="E130" s="17" t="s">
        <v>15</v>
      </c>
      <c r="F130" s="17" t="s">
        <v>24</v>
      </c>
      <c r="G130" s="14">
        <v>23.0</v>
      </c>
      <c r="H130" s="17" t="s">
        <v>17</v>
      </c>
      <c r="I130" s="17" t="s">
        <v>18</v>
      </c>
      <c r="J130" s="17" t="s">
        <v>23</v>
      </c>
      <c r="K130" s="18">
        <v>275000.0</v>
      </c>
      <c r="L130" s="14"/>
    </row>
    <row r="131" ht="12.75" customHeight="1">
      <c r="A131" s="16" t="s">
        <v>32</v>
      </c>
      <c r="B131" s="14">
        <v>2002.0</v>
      </c>
      <c r="C131" s="17" t="s">
        <v>14</v>
      </c>
      <c r="D131" s="14"/>
      <c r="E131" s="17" t="s">
        <v>15</v>
      </c>
      <c r="F131" s="17" t="s">
        <v>25</v>
      </c>
      <c r="G131" s="14">
        <v>25.0</v>
      </c>
      <c r="H131" s="17" t="s">
        <v>17</v>
      </c>
      <c r="I131" s="17" t="s">
        <v>18</v>
      </c>
      <c r="J131" s="17" t="s">
        <v>23</v>
      </c>
      <c r="K131" s="18">
        <v>48000.0</v>
      </c>
      <c r="L131" s="14"/>
    </row>
    <row r="132" ht="12.75" customHeight="1">
      <c r="A132" s="16" t="s">
        <v>32</v>
      </c>
      <c r="B132" s="14">
        <v>2002.0</v>
      </c>
      <c r="C132" s="17" t="s">
        <v>14</v>
      </c>
      <c r="D132" s="14"/>
      <c r="E132" s="17" t="s">
        <v>15</v>
      </c>
      <c r="F132" s="17" t="s">
        <v>26</v>
      </c>
      <c r="G132" s="14">
        <v>33.0</v>
      </c>
      <c r="H132" s="17" t="s">
        <v>17</v>
      </c>
      <c r="I132" s="17" t="s">
        <v>18</v>
      </c>
      <c r="J132" s="17" t="s">
        <v>23</v>
      </c>
      <c r="K132" s="18">
        <v>83000.0</v>
      </c>
      <c r="L132" s="14"/>
    </row>
    <row r="133" ht="12.75" customHeight="1">
      <c r="A133" s="16" t="s">
        <v>32</v>
      </c>
      <c r="B133" s="14">
        <v>2002.0</v>
      </c>
      <c r="C133" s="17" t="s">
        <v>14</v>
      </c>
      <c r="D133" s="14"/>
      <c r="E133" s="17" t="s">
        <v>15</v>
      </c>
      <c r="F133" s="17" t="s">
        <v>28</v>
      </c>
      <c r="G133" s="14">
        <v>36.0</v>
      </c>
      <c r="H133" s="17" t="s">
        <v>17</v>
      </c>
      <c r="I133" s="17" t="s">
        <v>18</v>
      </c>
      <c r="J133" s="17" t="s">
        <v>23</v>
      </c>
      <c r="K133" s="18">
        <v>260000.0</v>
      </c>
      <c r="L133" s="14"/>
    </row>
    <row r="134" ht="12.75" customHeight="1">
      <c r="A134" s="16" t="s">
        <v>32</v>
      </c>
      <c r="B134" s="14">
        <v>2002.0</v>
      </c>
      <c r="C134" s="17" t="s">
        <v>14</v>
      </c>
      <c r="D134" s="14"/>
      <c r="E134" s="17" t="s">
        <v>15</v>
      </c>
      <c r="F134" s="17" t="s">
        <v>29</v>
      </c>
      <c r="G134" s="14">
        <v>42.0</v>
      </c>
      <c r="H134" s="17" t="s">
        <v>17</v>
      </c>
      <c r="I134" s="17" t="s">
        <v>18</v>
      </c>
      <c r="J134" s="17" t="s">
        <v>23</v>
      </c>
      <c r="K134" s="18">
        <v>60000.0</v>
      </c>
      <c r="L134" s="14"/>
    </row>
    <row r="135" ht="12.75" customHeight="1">
      <c r="A135" s="16" t="s">
        <v>32</v>
      </c>
      <c r="B135" s="14">
        <v>2002.0</v>
      </c>
      <c r="C135" s="17" t="s">
        <v>14</v>
      </c>
      <c r="D135" s="14"/>
      <c r="E135" s="17" t="s">
        <v>15</v>
      </c>
      <c r="F135" s="17" t="s">
        <v>31</v>
      </c>
      <c r="G135" s="14">
        <v>50.0</v>
      </c>
      <c r="H135" s="17" t="s">
        <v>17</v>
      </c>
      <c r="I135" s="17" t="s">
        <v>18</v>
      </c>
      <c r="J135" s="17" t="s">
        <v>23</v>
      </c>
      <c r="K135" s="18">
        <v>510000.0</v>
      </c>
      <c r="L135" s="14"/>
    </row>
    <row r="136" ht="12.75" customHeight="1">
      <c r="A136" s="16" t="s">
        <v>32</v>
      </c>
      <c r="B136" s="14">
        <v>2001.0</v>
      </c>
      <c r="C136" s="17" t="s">
        <v>14</v>
      </c>
      <c r="D136" s="14"/>
      <c r="E136" s="17" t="s">
        <v>15</v>
      </c>
      <c r="F136" s="17" t="s">
        <v>16</v>
      </c>
      <c r="G136" s="14">
        <v>9.0</v>
      </c>
      <c r="H136" s="17" t="s">
        <v>17</v>
      </c>
      <c r="I136" s="17" t="s">
        <v>18</v>
      </c>
      <c r="J136" s="17" t="s">
        <v>23</v>
      </c>
      <c r="K136" s="18">
        <v>10000.0</v>
      </c>
      <c r="L136" s="14"/>
    </row>
    <row r="137" ht="12.75" customHeight="1">
      <c r="A137" s="16" t="s">
        <v>32</v>
      </c>
      <c r="B137" s="14">
        <v>2001.0</v>
      </c>
      <c r="C137" s="17" t="s">
        <v>14</v>
      </c>
      <c r="D137" s="14"/>
      <c r="E137" s="17" t="s">
        <v>15</v>
      </c>
      <c r="F137" s="17" t="s">
        <v>24</v>
      </c>
      <c r="G137" s="14">
        <v>23.0</v>
      </c>
      <c r="H137" s="17" t="s">
        <v>17</v>
      </c>
      <c r="I137" s="17" t="s">
        <v>18</v>
      </c>
      <c r="J137" s="17" t="s">
        <v>23</v>
      </c>
      <c r="K137" s="18">
        <v>232000.0</v>
      </c>
      <c r="L137" s="14"/>
    </row>
    <row r="138" ht="12.75" customHeight="1">
      <c r="A138" s="16" t="s">
        <v>32</v>
      </c>
      <c r="B138" s="14">
        <v>2001.0</v>
      </c>
      <c r="C138" s="17" t="s">
        <v>14</v>
      </c>
      <c r="D138" s="14"/>
      <c r="E138" s="17" t="s">
        <v>15</v>
      </c>
      <c r="F138" s="17" t="s">
        <v>25</v>
      </c>
      <c r="G138" s="14">
        <v>25.0</v>
      </c>
      <c r="H138" s="17" t="s">
        <v>17</v>
      </c>
      <c r="I138" s="17" t="s">
        <v>18</v>
      </c>
      <c r="J138" s="17" t="s">
        <v>23</v>
      </c>
      <c r="K138" s="18">
        <v>37000.0</v>
      </c>
      <c r="L138" s="14"/>
    </row>
    <row r="139" ht="12.75" customHeight="1">
      <c r="A139" s="16" t="s">
        <v>32</v>
      </c>
      <c r="B139" s="14">
        <v>2001.0</v>
      </c>
      <c r="C139" s="17" t="s">
        <v>14</v>
      </c>
      <c r="D139" s="14"/>
      <c r="E139" s="17" t="s">
        <v>15</v>
      </c>
      <c r="F139" s="17" t="s">
        <v>26</v>
      </c>
      <c r="G139" s="14">
        <v>33.0</v>
      </c>
      <c r="H139" s="17" t="s">
        <v>17</v>
      </c>
      <c r="I139" s="17" t="s">
        <v>18</v>
      </c>
      <c r="J139" s="17" t="s">
        <v>23</v>
      </c>
      <c r="K139" s="18">
        <v>50000.0</v>
      </c>
      <c r="L139" s="14"/>
    </row>
    <row r="140" ht="12.75" customHeight="1">
      <c r="A140" s="16" t="s">
        <v>32</v>
      </c>
      <c r="B140" s="14">
        <v>2001.0</v>
      </c>
      <c r="C140" s="17" t="s">
        <v>14</v>
      </c>
      <c r="D140" s="14"/>
      <c r="E140" s="17" t="s">
        <v>15</v>
      </c>
      <c r="F140" s="17" t="s">
        <v>28</v>
      </c>
      <c r="G140" s="14">
        <v>36.0</v>
      </c>
      <c r="H140" s="17" t="s">
        <v>17</v>
      </c>
      <c r="I140" s="17" t="s">
        <v>18</v>
      </c>
      <c r="J140" s="17" t="s">
        <v>23</v>
      </c>
      <c r="K140" s="18">
        <v>220000.0</v>
      </c>
      <c r="L140" s="14"/>
    </row>
    <row r="141" ht="12.75" customHeight="1">
      <c r="A141" s="16" t="s">
        <v>32</v>
      </c>
      <c r="B141" s="14">
        <v>2001.0</v>
      </c>
      <c r="C141" s="17" t="s">
        <v>14</v>
      </c>
      <c r="D141" s="14"/>
      <c r="E141" s="17" t="s">
        <v>15</v>
      </c>
      <c r="F141" s="17" t="s">
        <v>29</v>
      </c>
      <c r="G141" s="14">
        <v>42.0</v>
      </c>
      <c r="H141" s="17" t="s">
        <v>17</v>
      </c>
      <c r="I141" s="17" t="s">
        <v>18</v>
      </c>
      <c r="J141" s="17" t="s">
        <v>23</v>
      </c>
      <c r="K141" s="18">
        <v>69000.0</v>
      </c>
      <c r="L141" s="14"/>
    </row>
    <row r="142" ht="12.75" customHeight="1">
      <c r="A142" s="16" t="s">
        <v>32</v>
      </c>
      <c r="B142" s="14">
        <v>2001.0</v>
      </c>
      <c r="C142" s="17" t="s">
        <v>14</v>
      </c>
      <c r="D142" s="14"/>
      <c r="E142" s="17" t="s">
        <v>15</v>
      </c>
      <c r="F142" s="17" t="s">
        <v>31</v>
      </c>
      <c r="G142" s="14">
        <v>50.0</v>
      </c>
      <c r="H142" s="17" t="s">
        <v>17</v>
      </c>
      <c r="I142" s="17" t="s">
        <v>18</v>
      </c>
      <c r="J142" s="17" t="s">
        <v>23</v>
      </c>
      <c r="K142" s="18">
        <v>290000.0</v>
      </c>
      <c r="L142" s="14"/>
    </row>
    <row r="143" ht="12.75" customHeight="1">
      <c r="A143" s="16" t="s">
        <v>32</v>
      </c>
      <c r="B143" s="14">
        <v>2000.0</v>
      </c>
      <c r="C143" s="17" t="s">
        <v>14</v>
      </c>
      <c r="D143" s="14"/>
      <c r="E143" s="17" t="s">
        <v>15</v>
      </c>
      <c r="F143" s="17" t="s">
        <v>16</v>
      </c>
      <c r="G143" s="14">
        <v>9.0</v>
      </c>
      <c r="H143" s="17" t="s">
        <v>17</v>
      </c>
      <c r="I143" s="17" t="s">
        <v>18</v>
      </c>
      <c r="J143" s="17" t="s">
        <v>23</v>
      </c>
      <c r="K143" s="18">
        <v>7000.0</v>
      </c>
      <c r="L143" s="14"/>
    </row>
    <row r="144" ht="12.75" customHeight="1">
      <c r="A144" s="16" t="s">
        <v>32</v>
      </c>
      <c r="B144" s="14">
        <v>2000.0</v>
      </c>
      <c r="C144" s="17" t="s">
        <v>14</v>
      </c>
      <c r="D144" s="14"/>
      <c r="E144" s="17" t="s">
        <v>15</v>
      </c>
      <c r="F144" s="17" t="s">
        <v>24</v>
      </c>
      <c r="G144" s="14">
        <v>23.0</v>
      </c>
      <c r="H144" s="17" t="s">
        <v>17</v>
      </c>
      <c r="I144" s="17" t="s">
        <v>18</v>
      </c>
      <c r="J144" s="17" t="s">
        <v>23</v>
      </c>
      <c r="K144" s="18">
        <v>270000.0</v>
      </c>
      <c r="L144" s="14"/>
    </row>
    <row r="145" ht="12.75" customHeight="1">
      <c r="A145" s="16" t="s">
        <v>32</v>
      </c>
      <c r="B145" s="14">
        <v>2000.0</v>
      </c>
      <c r="C145" s="17" t="s">
        <v>14</v>
      </c>
      <c r="D145" s="14"/>
      <c r="E145" s="17" t="s">
        <v>15</v>
      </c>
      <c r="F145" s="17" t="s">
        <v>25</v>
      </c>
      <c r="G145" s="14">
        <v>25.0</v>
      </c>
      <c r="H145" s="17" t="s">
        <v>17</v>
      </c>
      <c r="I145" s="17" t="s">
        <v>18</v>
      </c>
      <c r="J145" s="17" t="s">
        <v>23</v>
      </c>
      <c r="K145" s="18">
        <v>41000.0</v>
      </c>
      <c r="L145" s="14"/>
    </row>
    <row r="146" ht="12.75" customHeight="1">
      <c r="A146" s="16" t="s">
        <v>32</v>
      </c>
      <c r="B146" s="14">
        <v>2000.0</v>
      </c>
      <c r="C146" s="17" t="s">
        <v>14</v>
      </c>
      <c r="D146" s="14"/>
      <c r="E146" s="17" t="s">
        <v>15</v>
      </c>
      <c r="F146" s="17" t="s">
        <v>26</v>
      </c>
      <c r="G146" s="14">
        <v>33.0</v>
      </c>
      <c r="H146" s="17" t="s">
        <v>17</v>
      </c>
      <c r="I146" s="17" t="s">
        <v>18</v>
      </c>
      <c r="J146" s="17" t="s">
        <v>23</v>
      </c>
      <c r="K146" s="18">
        <v>80000.0</v>
      </c>
      <c r="L146" s="14"/>
    </row>
    <row r="147" ht="12.75" customHeight="1">
      <c r="A147" s="16" t="s">
        <v>32</v>
      </c>
      <c r="B147" s="14">
        <v>2000.0</v>
      </c>
      <c r="C147" s="17" t="s">
        <v>14</v>
      </c>
      <c r="D147" s="14"/>
      <c r="E147" s="17" t="s">
        <v>15</v>
      </c>
      <c r="F147" s="17" t="s">
        <v>28</v>
      </c>
      <c r="G147" s="14">
        <v>36.0</v>
      </c>
      <c r="H147" s="17" t="s">
        <v>17</v>
      </c>
      <c r="I147" s="17" t="s">
        <v>18</v>
      </c>
      <c r="J147" s="17" t="s">
        <v>23</v>
      </c>
      <c r="K147" s="18">
        <v>239000.0</v>
      </c>
      <c r="L147" s="14"/>
    </row>
    <row r="148" ht="12.75" customHeight="1">
      <c r="A148" s="16" t="s">
        <v>32</v>
      </c>
      <c r="B148" s="14">
        <v>2000.0</v>
      </c>
      <c r="C148" s="17" t="s">
        <v>14</v>
      </c>
      <c r="D148" s="14"/>
      <c r="E148" s="17" t="s">
        <v>15</v>
      </c>
      <c r="F148" s="17" t="s">
        <v>29</v>
      </c>
      <c r="G148" s="14">
        <v>42.0</v>
      </c>
      <c r="H148" s="17" t="s">
        <v>17</v>
      </c>
      <c r="I148" s="17" t="s">
        <v>18</v>
      </c>
      <c r="J148" s="17" t="s">
        <v>23</v>
      </c>
      <c r="K148" s="18">
        <v>47000.0</v>
      </c>
      <c r="L148" s="14"/>
    </row>
    <row r="149" ht="12.75" customHeight="1">
      <c r="A149" s="16" t="s">
        <v>32</v>
      </c>
      <c r="B149" s="14">
        <v>2000.0</v>
      </c>
      <c r="C149" s="17" t="s">
        <v>14</v>
      </c>
      <c r="D149" s="14"/>
      <c r="E149" s="17" t="s">
        <v>15</v>
      </c>
      <c r="F149" s="17" t="s">
        <v>31</v>
      </c>
      <c r="G149" s="14">
        <v>50.0</v>
      </c>
      <c r="H149" s="17" t="s">
        <v>17</v>
      </c>
      <c r="I149" s="17" t="s">
        <v>18</v>
      </c>
      <c r="J149" s="17" t="s">
        <v>23</v>
      </c>
      <c r="K149" s="18">
        <v>480000.0</v>
      </c>
      <c r="L149" s="14"/>
    </row>
    <row r="150" ht="12.75" customHeight="1">
      <c r="A150" s="16" t="s">
        <v>32</v>
      </c>
      <c r="B150" s="14">
        <v>1999.0</v>
      </c>
      <c r="C150" s="17" t="s">
        <v>14</v>
      </c>
      <c r="D150" s="14"/>
      <c r="E150" s="17" t="s">
        <v>15</v>
      </c>
      <c r="F150" s="17" t="s">
        <v>16</v>
      </c>
      <c r="G150" s="14">
        <v>9.0</v>
      </c>
      <c r="H150" s="17" t="s">
        <v>17</v>
      </c>
      <c r="I150" s="17" t="s">
        <v>18</v>
      </c>
      <c r="J150" s="17" t="s">
        <v>23</v>
      </c>
      <c r="K150" s="18">
        <v>14000.0</v>
      </c>
      <c r="L150" s="14"/>
    </row>
    <row r="151" ht="12.75" customHeight="1">
      <c r="A151" s="16" t="s">
        <v>32</v>
      </c>
      <c r="B151" s="14">
        <v>1999.0</v>
      </c>
      <c r="C151" s="17" t="s">
        <v>14</v>
      </c>
      <c r="D151" s="14"/>
      <c r="E151" s="17" t="s">
        <v>15</v>
      </c>
      <c r="F151" s="17" t="s">
        <v>24</v>
      </c>
      <c r="G151" s="14">
        <v>23.0</v>
      </c>
      <c r="H151" s="17" t="s">
        <v>17</v>
      </c>
      <c r="I151" s="17" t="s">
        <v>18</v>
      </c>
      <c r="J151" s="17" t="s">
        <v>23</v>
      </c>
      <c r="K151" s="18">
        <v>190000.0</v>
      </c>
      <c r="L151" s="14"/>
    </row>
    <row r="152" ht="12.75" customHeight="1">
      <c r="A152" s="16" t="s">
        <v>32</v>
      </c>
      <c r="B152" s="14">
        <v>1999.0</v>
      </c>
      <c r="C152" s="17" t="s">
        <v>14</v>
      </c>
      <c r="D152" s="14"/>
      <c r="E152" s="17" t="s">
        <v>15</v>
      </c>
      <c r="F152" s="17" t="s">
        <v>25</v>
      </c>
      <c r="G152" s="14">
        <v>25.0</v>
      </c>
      <c r="H152" s="17" t="s">
        <v>17</v>
      </c>
      <c r="I152" s="17" t="s">
        <v>18</v>
      </c>
      <c r="J152" s="17" t="s">
        <v>23</v>
      </c>
      <c r="K152" s="18">
        <v>47000.0</v>
      </c>
      <c r="L152" s="14"/>
    </row>
    <row r="153" ht="12.75" customHeight="1">
      <c r="A153" s="16" t="s">
        <v>32</v>
      </c>
      <c r="B153" s="14">
        <v>1999.0</v>
      </c>
      <c r="C153" s="17" t="s">
        <v>14</v>
      </c>
      <c r="D153" s="14"/>
      <c r="E153" s="17" t="s">
        <v>15</v>
      </c>
      <c r="F153" s="17" t="s">
        <v>26</v>
      </c>
      <c r="G153" s="14">
        <v>33.0</v>
      </c>
      <c r="H153" s="17" t="s">
        <v>17</v>
      </c>
      <c r="I153" s="17" t="s">
        <v>18</v>
      </c>
      <c r="J153" s="17" t="s">
        <v>23</v>
      </c>
      <c r="K153" s="18">
        <v>63000.0</v>
      </c>
      <c r="L153" s="14"/>
    </row>
    <row r="154" ht="12.75" customHeight="1">
      <c r="A154" s="16" t="s">
        <v>32</v>
      </c>
      <c r="B154" s="14">
        <v>1999.0</v>
      </c>
      <c r="C154" s="17" t="s">
        <v>14</v>
      </c>
      <c r="D154" s="14"/>
      <c r="E154" s="17" t="s">
        <v>15</v>
      </c>
      <c r="F154" s="17" t="s">
        <v>28</v>
      </c>
      <c r="G154" s="14">
        <v>36.0</v>
      </c>
      <c r="H154" s="17" t="s">
        <v>17</v>
      </c>
      <c r="I154" s="17" t="s">
        <v>18</v>
      </c>
      <c r="J154" s="17" t="s">
        <v>23</v>
      </c>
      <c r="K154" s="18">
        <v>222000.0</v>
      </c>
      <c r="L154" s="14"/>
    </row>
    <row r="155" ht="12.75" customHeight="1">
      <c r="A155" s="16" t="s">
        <v>32</v>
      </c>
      <c r="B155" s="14">
        <v>1999.0</v>
      </c>
      <c r="C155" s="17" t="s">
        <v>14</v>
      </c>
      <c r="D155" s="14"/>
      <c r="E155" s="17" t="s">
        <v>15</v>
      </c>
      <c r="F155" s="17" t="s">
        <v>29</v>
      </c>
      <c r="G155" s="14">
        <v>42.0</v>
      </c>
      <c r="H155" s="17" t="s">
        <v>17</v>
      </c>
      <c r="I155" s="17" t="s">
        <v>18</v>
      </c>
      <c r="J155" s="17" t="s">
        <v>23</v>
      </c>
      <c r="K155" s="18">
        <v>67000.0</v>
      </c>
      <c r="L155" s="14"/>
    </row>
    <row r="156" ht="12.75" customHeight="1">
      <c r="A156" s="16" t="s">
        <v>32</v>
      </c>
      <c r="B156" s="14">
        <v>1999.0</v>
      </c>
      <c r="C156" s="17" t="s">
        <v>14</v>
      </c>
      <c r="D156" s="14"/>
      <c r="E156" s="17" t="s">
        <v>15</v>
      </c>
      <c r="F156" s="17" t="s">
        <v>31</v>
      </c>
      <c r="G156" s="14">
        <v>50.0</v>
      </c>
      <c r="H156" s="17" t="s">
        <v>17</v>
      </c>
      <c r="I156" s="17" t="s">
        <v>18</v>
      </c>
      <c r="J156" s="17" t="s">
        <v>23</v>
      </c>
      <c r="K156" s="18">
        <v>370000.0</v>
      </c>
      <c r="L156" s="14"/>
    </row>
    <row r="157" ht="12.75" customHeight="1">
      <c r="A157" s="16" t="s">
        <v>32</v>
      </c>
      <c r="B157" s="14">
        <v>1998.0</v>
      </c>
      <c r="C157" s="17" t="s">
        <v>14</v>
      </c>
      <c r="D157" s="14"/>
      <c r="E157" s="17" t="s">
        <v>15</v>
      </c>
      <c r="F157" s="17" t="s">
        <v>16</v>
      </c>
      <c r="G157" s="14">
        <v>9.0</v>
      </c>
      <c r="H157" s="17" t="s">
        <v>17</v>
      </c>
      <c r="I157" s="17" t="s">
        <v>18</v>
      </c>
      <c r="J157" s="17" t="s">
        <v>23</v>
      </c>
      <c r="K157" s="18">
        <v>9000.0</v>
      </c>
      <c r="L157" s="14"/>
    </row>
    <row r="158" ht="12.75" customHeight="1">
      <c r="A158" s="16" t="s">
        <v>32</v>
      </c>
      <c r="B158" s="14">
        <v>1998.0</v>
      </c>
      <c r="C158" s="17" t="s">
        <v>14</v>
      </c>
      <c r="D158" s="14"/>
      <c r="E158" s="17" t="s">
        <v>15</v>
      </c>
      <c r="F158" s="17" t="s">
        <v>24</v>
      </c>
      <c r="G158" s="14">
        <v>23.0</v>
      </c>
      <c r="H158" s="17" t="s">
        <v>17</v>
      </c>
      <c r="I158" s="17" t="s">
        <v>18</v>
      </c>
      <c r="J158" s="17" t="s">
        <v>23</v>
      </c>
      <c r="K158" s="18">
        <v>150000.0</v>
      </c>
      <c r="L158" s="14"/>
    </row>
    <row r="159" ht="12.75" customHeight="1">
      <c r="A159" s="16" t="s">
        <v>32</v>
      </c>
      <c r="B159" s="14">
        <v>1998.0</v>
      </c>
      <c r="C159" s="17" t="s">
        <v>14</v>
      </c>
      <c r="D159" s="14"/>
      <c r="E159" s="17" t="s">
        <v>15</v>
      </c>
      <c r="F159" s="17" t="s">
        <v>25</v>
      </c>
      <c r="G159" s="14">
        <v>25.0</v>
      </c>
      <c r="H159" s="17" t="s">
        <v>17</v>
      </c>
      <c r="I159" s="17" t="s">
        <v>18</v>
      </c>
      <c r="J159" s="17" t="s">
        <v>23</v>
      </c>
      <c r="K159" s="18">
        <v>52000.0</v>
      </c>
      <c r="L159" s="14"/>
    </row>
    <row r="160" ht="12.75" customHeight="1">
      <c r="A160" s="16" t="s">
        <v>32</v>
      </c>
      <c r="B160" s="14">
        <v>1998.0</v>
      </c>
      <c r="C160" s="17" t="s">
        <v>14</v>
      </c>
      <c r="D160" s="14"/>
      <c r="E160" s="17" t="s">
        <v>15</v>
      </c>
      <c r="F160" s="17" t="s">
        <v>26</v>
      </c>
      <c r="G160" s="14">
        <v>33.0</v>
      </c>
      <c r="H160" s="17" t="s">
        <v>17</v>
      </c>
      <c r="I160" s="17" t="s">
        <v>18</v>
      </c>
      <c r="J160" s="17" t="s">
        <v>23</v>
      </c>
      <c r="K160" s="18">
        <v>70000.0</v>
      </c>
      <c r="L160" s="14"/>
    </row>
    <row r="161" ht="12.75" customHeight="1">
      <c r="A161" s="16" t="s">
        <v>32</v>
      </c>
      <c r="B161" s="14">
        <v>1998.0</v>
      </c>
      <c r="C161" s="17" t="s">
        <v>14</v>
      </c>
      <c r="D161" s="14"/>
      <c r="E161" s="17" t="s">
        <v>15</v>
      </c>
      <c r="F161" s="17" t="s">
        <v>28</v>
      </c>
      <c r="G161" s="14">
        <v>36.0</v>
      </c>
      <c r="H161" s="17" t="s">
        <v>17</v>
      </c>
      <c r="I161" s="17" t="s">
        <v>18</v>
      </c>
      <c r="J161" s="17" t="s">
        <v>23</v>
      </c>
      <c r="K161" s="18">
        <v>263000.0</v>
      </c>
      <c r="L161" s="14"/>
    </row>
    <row r="162" ht="12.75" customHeight="1">
      <c r="A162" s="16" t="s">
        <v>32</v>
      </c>
      <c r="B162" s="14">
        <v>1998.0</v>
      </c>
      <c r="C162" s="17" t="s">
        <v>14</v>
      </c>
      <c r="D162" s="14"/>
      <c r="E162" s="17" t="s">
        <v>15</v>
      </c>
      <c r="F162" s="17" t="s">
        <v>29</v>
      </c>
      <c r="G162" s="14">
        <v>42.0</v>
      </c>
      <c r="H162" s="17" t="s">
        <v>17</v>
      </c>
      <c r="I162" s="17" t="s">
        <v>18</v>
      </c>
      <c r="J162" s="17" t="s">
        <v>23</v>
      </c>
      <c r="K162" s="18">
        <v>72000.0</v>
      </c>
      <c r="L162" s="14"/>
    </row>
    <row r="163" ht="12.75" customHeight="1">
      <c r="A163" s="16" t="s">
        <v>32</v>
      </c>
      <c r="B163" s="14">
        <v>1998.0</v>
      </c>
      <c r="C163" s="17" t="s">
        <v>14</v>
      </c>
      <c r="D163" s="14"/>
      <c r="E163" s="17" t="s">
        <v>15</v>
      </c>
      <c r="F163" s="17" t="s">
        <v>31</v>
      </c>
      <c r="G163" s="14">
        <v>50.0</v>
      </c>
      <c r="H163" s="17" t="s">
        <v>17</v>
      </c>
      <c r="I163" s="17" t="s">
        <v>18</v>
      </c>
      <c r="J163" s="17" t="s">
        <v>23</v>
      </c>
      <c r="K163" s="18">
        <v>375000.0</v>
      </c>
      <c r="L163" s="14"/>
    </row>
    <row r="164" ht="12.75" customHeight="1">
      <c r="A164" s="16" t="s">
        <v>32</v>
      </c>
      <c r="B164" s="14">
        <v>1997.0</v>
      </c>
      <c r="C164" s="17" t="s">
        <v>14</v>
      </c>
      <c r="D164" s="14"/>
      <c r="E164" s="17" t="s">
        <v>15</v>
      </c>
      <c r="F164" s="17" t="s">
        <v>16</v>
      </c>
      <c r="G164" s="14">
        <v>9.0</v>
      </c>
      <c r="H164" s="17" t="s">
        <v>17</v>
      </c>
      <c r="I164" s="17" t="s">
        <v>18</v>
      </c>
      <c r="J164" s="17" t="s">
        <v>23</v>
      </c>
      <c r="K164" s="18">
        <v>9000.0</v>
      </c>
      <c r="L164" s="14"/>
    </row>
    <row r="165" ht="12.75" customHeight="1">
      <c r="A165" s="16" t="s">
        <v>32</v>
      </c>
      <c r="B165" s="14">
        <v>1997.0</v>
      </c>
      <c r="C165" s="17" t="s">
        <v>14</v>
      </c>
      <c r="D165" s="14"/>
      <c r="E165" s="17" t="s">
        <v>15</v>
      </c>
      <c r="F165" s="17" t="s">
        <v>24</v>
      </c>
      <c r="G165" s="14">
        <v>23.0</v>
      </c>
      <c r="H165" s="17" t="s">
        <v>17</v>
      </c>
      <c r="I165" s="17" t="s">
        <v>18</v>
      </c>
      <c r="J165" s="17" t="s">
        <v>23</v>
      </c>
      <c r="K165" s="18">
        <v>185000.0</v>
      </c>
      <c r="L165" s="14"/>
    </row>
    <row r="166" ht="12.75" customHeight="1">
      <c r="A166" s="16" t="s">
        <v>32</v>
      </c>
      <c r="B166" s="14">
        <v>1997.0</v>
      </c>
      <c r="C166" s="17" t="s">
        <v>14</v>
      </c>
      <c r="D166" s="14"/>
      <c r="E166" s="17" t="s">
        <v>15</v>
      </c>
      <c r="F166" s="17" t="s">
        <v>25</v>
      </c>
      <c r="G166" s="14">
        <v>25.0</v>
      </c>
      <c r="H166" s="17" t="s">
        <v>17</v>
      </c>
      <c r="I166" s="17" t="s">
        <v>18</v>
      </c>
      <c r="J166" s="17" t="s">
        <v>23</v>
      </c>
      <c r="K166" s="18">
        <v>44000.0</v>
      </c>
      <c r="L166" s="14"/>
    </row>
    <row r="167" ht="12.75" customHeight="1">
      <c r="A167" s="16" t="s">
        <v>32</v>
      </c>
      <c r="B167" s="14">
        <v>1997.0</v>
      </c>
      <c r="C167" s="17" t="s">
        <v>14</v>
      </c>
      <c r="D167" s="14"/>
      <c r="E167" s="17" t="s">
        <v>15</v>
      </c>
      <c r="F167" s="17" t="s">
        <v>26</v>
      </c>
      <c r="G167" s="14">
        <v>33.0</v>
      </c>
      <c r="H167" s="17" t="s">
        <v>17</v>
      </c>
      <c r="I167" s="17" t="s">
        <v>18</v>
      </c>
      <c r="J167" s="17" t="s">
        <v>23</v>
      </c>
      <c r="K167" s="18">
        <v>76000.0</v>
      </c>
      <c r="L167" s="14"/>
    </row>
    <row r="168" ht="12.75" customHeight="1">
      <c r="A168" s="16" t="s">
        <v>32</v>
      </c>
      <c r="B168" s="14">
        <v>1997.0</v>
      </c>
      <c r="C168" s="17" t="s">
        <v>14</v>
      </c>
      <c r="D168" s="14"/>
      <c r="E168" s="17" t="s">
        <v>15</v>
      </c>
      <c r="F168" s="17" t="s">
        <v>28</v>
      </c>
      <c r="G168" s="14">
        <v>36.0</v>
      </c>
      <c r="H168" s="17" t="s">
        <v>17</v>
      </c>
      <c r="I168" s="17" t="s">
        <v>18</v>
      </c>
      <c r="J168" s="17" t="s">
        <v>23</v>
      </c>
      <c r="K168" s="18">
        <v>269000.0</v>
      </c>
      <c r="L168" s="14"/>
    </row>
    <row r="169" ht="12.75" customHeight="1">
      <c r="A169" s="16" t="s">
        <v>32</v>
      </c>
      <c r="B169" s="14">
        <v>1997.0</v>
      </c>
      <c r="C169" s="17" t="s">
        <v>14</v>
      </c>
      <c r="D169" s="14"/>
      <c r="E169" s="17" t="s">
        <v>15</v>
      </c>
      <c r="F169" s="17" t="s">
        <v>29</v>
      </c>
      <c r="G169" s="14">
        <v>42.0</v>
      </c>
      <c r="H169" s="17" t="s">
        <v>17</v>
      </c>
      <c r="I169" s="17" t="s">
        <v>18</v>
      </c>
      <c r="J169" s="17" t="s">
        <v>23</v>
      </c>
      <c r="K169" s="18">
        <v>63000.0</v>
      </c>
      <c r="L169" s="14"/>
    </row>
    <row r="170" ht="12.75" customHeight="1">
      <c r="A170" s="16" t="s">
        <v>32</v>
      </c>
      <c r="B170" s="14">
        <v>1997.0</v>
      </c>
      <c r="C170" s="17" t="s">
        <v>14</v>
      </c>
      <c r="D170" s="14"/>
      <c r="E170" s="17" t="s">
        <v>15</v>
      </c>
      <c r="F170" s="17" t="s">
        <v>31</v>
      </c>
      <c r="G170" s="14">
        <v>50.0</v>
      </c>
      <c r="H170" s="17" t="s">
        <v>17</v>
      </c>
      <c r="I170" s="17" t="s">
        <v>18</v>
      </c>
      <c r="J170" s="17" t="s">
        <v>23</v>
      </c>
      <c r="K170" s="18">
        <v>395000.0</v>
      </c>
      <c r="L170" s="14"/>
    </row>
    <row r="171" ht="12.75" customHeight="1">
      <c r="A171" s="16" t="s">
        <v>32</v>
      </c>
      <c r="B171" s="14">
        <v>1996.0</v>
      </c>
      <c r="C171" s="17" t="s">
        <v>14</v>
      </c>
      <c r="D171" s="14"/>
      <c r="E171" s="17" t="s">
        <v>15</v>
      </c>
      <c r="F171" s="17" t="s">
        <v>16</v>
      </c>
      <c r="G171" s="14">
        <v>9.0</v>
      </c>
      <c r="H171" s="17" t="s">
        <v>17</v>
      </c>
      <c r="I171" s="17" t="s">
        <v>18</v>
      </c>
      <c r="J171" s="17" t="s">
        <v>23</v>
      </c>
      <c r="K171" s="18">
        <v>10000.0</v>
      </c>
      <c r="L171" s="14"/>
    </row>
    <row r="172" ht="12.75" customHeight="1">
      <c r="A172" s="16" t="s">
        <v>32</v>
      </c>
      <c r="B172" s="14">
        <v>1996.0</v>
      </c>
      <c r="C172" s="17" t="s">
        <v>14</v>
      </c>
      <c r="D172" s="14"/>
      <c r="E172" s="17" t="s">
        <v>15</v>
      </c>
      <c r="F172" s="17" t="s">
        <v>24</v>
      </c>
      <c r="G172" s="14">
        <v>23.0</v>
      </c>
      <c r="H172" s="17" t="s">
        <v>17</v>
      </c>
      <c r="I172" s="17" t="s">
        <v>18</v>
      </c>
      <c r="J172" s="17" t="s">
        <v>23</v>
      </c>
      <c r="K172" s="18">
        <v>167000.0</v>
      </c>
      <c r="L172" s="14"/>
    </row>
    <row r="173" ht="12.75" customHeight="1">
      <c r="A173" s="16" t="s">
        <v>32</v>
      </c>
      <c r="B173" s="14">
        <v>1996.0</v>
      </c>
      <c r="C173" s="17" t="s">
        <v>14</v>
      </c>
      <c r="D173" s="14"/>
      <c r="E173" s="17" t="s">
        <v>15</v>
      </c>
      <c r="F173" s="17" t="s">
        <v>25</v>
      </c>
      <c r="G173" s="14">
        <v>25.0</v>
      </c>
      <c r="H173" s="17" t="s">
        <v>17</v>
      </c>
      <c r="I173" s="17" t="s">
        <v>18</v>
      </c>
      <c r="J173" s="17" t="s">
        <v>23</v>
      </c>
      <c r="K173" s="18">
        <v>49000.0</v>
      </c>
      <c r="L173" s="14"/>
    </row>
    <row r="174" ht="12.75" customHeight="1">
      <c r="A174" s="16" t="s">
        <v>32</v>
      </c>
      <c r="B174" s="14">
        <v>1996.0</v>
      </c>
      <c r="C174" s="17" t="s">
        <v>14</v>
      </c>
      <c r="D174" s="14"/>
      <c r="E174" s="17" t="s">
        <v>15</v>
      </c>
      <c r="F174" s="17" t="s">
        <v>26</v>
      </c>
      <c r="G174" s="14">
        <v>33.0</v>
      </c>
      <c r="H174" s="17" t="s">
        <v>17</v>
      </c>
      <c r="I174" s="17" t="s">
        <v>18</v>
      </c>
      <c r="J174" s="17" t="s">
        <v>23</v>
      </c>
      <c r="K174" s="18">
        <v>89000.0</v>
      </c>
      <c r="L174" s="14"/>
    </row>
    <row r="175" ht="12.75" customHeight="1">
      <c r="A175" s="16" t="s">
        <v>32</v>
      </c>
      <c r="B175" s="14">
        <v>1996.0</v>
      </c>
      <c r="C175" s="17" t="s">
        <v>14</v>
      </c>
      <c r="D175" s="14"/>
      <c r="E175" s="17" t="s">
        <v>15</v>
      </c>
      <c r="F175" s="17" t="s">
        <v>28</v>
      </c>
      <c r="G175" s="14">
        <v>36.0</v>
      </c>
      <c r="H175" s="17" t="s">
        <v>17</v>
      </c>
      <c r="I175" s="17" t="s">
        <v>18</v>
      </c>
      <c r="J175" s="17" t="s">
        <v>23</v>
      </c>
      <c r="K175" s="18">
        <v>343000.0</v>
      </c>
      <c r="L175" s="14"/>
    </row>
    <row r="176" ht="12.75" customHeight="1">
      <c r="A176" s="16" t="s">
        <v>32</v>
      </c>
      <c r="B176" s="14">
        <v>1996.0</v>
      </c>
      <c r="C176" s="17" t="s">
        <v>14</v>
      </c>
      <c r="D176" s="14"/>
      <c r="E176" s="17" t="s">
        <v>15</v>
      </c>
      <c r="F176" s="17" t="s">
        <v>29</v>
      </c>
      <c r="G176" s="14">
        <v>42.0</v>
      </c>
      <c r="H176" s="17" t="s">
        <v>17</v>
      </c>
      <c r="I176" s="17" t="s">
        <v>18</v>
      </c>
      <c r="J176" s="17" t="s">
        <v>23</v>
      </c>
      <c r="K176" s="18">
        <v>71000.0</v>
      </c>
      <c r="L176" s="14"/>
    </row>
    <row r="177" ht="12.75" customHeight="1">
      <c r="A177" s="16" t="s">
        <v>32</v>
      </c>
      <c r="B177" s="14">
        <v>1996.0</v>
      </c>
      <c r="C177" s="17" t="s">
        <v>14</v>
      </c>
      <c r="D177" s="14"/>
      <c r="E177" s="17" t="s">
        <v>15</v>
      </c>
      <c r="F177" s="17" t="s">
        <v>31</v>
      </c>
      <c r="G177" s="14">
        <v>50.0</v>
      </c>
      <c r="H177" s="17" t="s">
        <v>17</v>
      </c>
      <c r="I177" s="17" t="s">
        <v>18</v>
      </c>
      <c r="J177" s="17" t="s">
        <v>23</v>
      </c>
      <c r="K177" s="18">
        <v>550000.0</v>
      </c>
      <c r="L177" s="14"/>
    </row>
    <row r="178" ht="12.75" customHeight="1">
      <c r="A178" s="16" t="s">
        <v>32</v>
      </c>
      <c r="B178" s="14">
        <v>1995.0</v>
      </c>
      <c r="C178" s="17" t="s">
        <v>14</v>
      </c>
      <c r="D178" s="14"/>
      <c r="E178" s="17" t="s">
        <v>15</v>
      </c>
      <c r="F178" s="17" t="s">
        <v>16</v>
      </c>
      <c r="G178" s="14">
        <v>9.0</v>
      </c>
      <c r="H178" s="17" t="s">
        <v>17</v>
      </c>
      <c r="I178" s="17" t="s">
        <v>18</v>
      </c>
      <c r="J178" s="17" t="s">
        <v>23</v>
      </c>
      <c r="K178" s="18">
        <v>7000.0</v>
      </c>
      <c r="L178" s="14"/>
    </row>
    <row r="179" ht="12.75" customHeight="1">
      <c r="A179" s="16" t="s">
        <v>32</v>
      </c>
      <c r="B179" s="14">
        <v>1995.0</v>
      </c>
      <c r="C179" s="17" t="s">
        <v>14</v>
      </c>
      <c r="D179" s="14"/>
      <c r="E179" s="17" t="s">
        <v>15</v>
      </c>
      <c r="F179" s="17" t="s">
        <v>24</v>
      </c>
      <c r="G179" s="14">
        <v>23.0</v>
      </c>
      <c r="H179" s="17" t="s">
        <v>17</v>
      </c>
      <c r="I179" s="17" t="s">
        <v>18</v>
      </c>
      <c r="J179" s="17" t="s">
        <v>23</v>
      </c>
      <c r="K179" s="18">
        <v>162000.0</v>
      </c>
      <c r="L179" s="14"/>
    </row>
    <row r="180" ht="12.75" customHeight="1">
      <c r="A180" s="16" t="s">
        <v>32</v>
      </c>
      <c r="B180" s="14">
        <v>1995.0</v>
      </c>
      <c r="C180" s="17" t="s">
        <v>14</v>
      </c>
      <c r="D180" s="14"/>
      <c r="E180" s="17" t="s">
        <v>15</v>
      </c>
      <c r="F180" s="17" t="s">
        <v>25</v>
      </c>
      <c r="G180" s="14">
        <v>25.0</v>
      </c>
      <c r="H180" s="17" t="s">
        <v>17</v>
      </c>
      <c r="I180" s="17" t="s">
        <v>18</v>
      </c>
      <c r="J180" s="17" t="s">
        <v>23</v>
      </c>
      <c r="K180" s="18">
        <v>29000.0</v>
      </c>
      <c r="L180" s="14"/>
    </row>
    <row r="181" ht="12.75" customHeight="1">
      <c r="A181" s="16" t="s">
        <v>32</v>
      </c>
      <c r="B181" s="14">
        <v>1995.0</v>
      </c>
      <c r="C181" s="17" t="s">
        <v>14</v>
      </c>
      <c r="D181" s="14"/>
      <c r="E181" s="17" t="s">
        <v>15</v>
      </c>
      <c r="F181" s="17" t="s">
        <v>26</v>
      </c>
      <c r="G181" s="14">
        <v>33.0</v>
      </c>
      <c r="H181" s="17" t="s">
        <v>17</v>
      </c>
      <c r="I181" s="17" t="s">
        <v>18</v>
      </c>
      <c r="J181" s="17" t="s">
        <v>23</v>
      </c>
      <c r="K181" s="18">
        <v>64000.0</v>
      </c>
      <c r="L181" s="14"/>
    </row>
    <row r="182" ht="12.75" customHeight="1">
      <c r="A182" s="16" t="s">
        <v>32</v>
      </c>
      <c r="B182" s="14">
        <v>1995.0</v>
      </c>
      <c r="C182" s="17" t="s">
        <v>14</v>
      </c>
      <c r="D182" s="14"/>
      <c r="E182" s="17" t="s">
        <v>15</v>
      </c>
      <c r="F182" s="17" t="s">
        <v>28</v>
      </c>
      <c r="G182" s="14">
        <v>36.0</v>
      </c>
      <c r="H182" s="17" t="s">
        <v>17</v>
      </c>
      <c r="I182" s="17" t="s">
        <v>18</v>
      </c>
      <c r="J182" s="17" t="s">
        <v>23</v>
      </c>
      <c r="K182" s="18">
        <v>208000.0</v>
      </c>
      <c r="L182" s="14"/>
    </row>
    <row r="183" ht="12.75" customHeight="1">
      <c r="A183" s="16" t="s">
        <v>32</v>
      </c>
      <c r="B183" s="14">
        <v>1995.0</v>
      </c>
      <c r="C183" s="17" t="s">
        <v>14</v>
      </c>
      <c r="D183" s="14"/>
      <c r="E183" s="17" t="s">
        <v>15</v>
      </c>
      <c r="F183" s="17" t="s">
        <v>29</v>
      </c>
      <c r="G183" s="14">
        <v>42.0</v>
      </c>
      <c r="H183" s="17" t="s">
        <v>17</v>
      </c>
      <c r="I183" s="17" t="s">
        <v>18</v>
      </c>
      <c r="J183" s="17" t="s">
        <v>23</v>
      </c>
      <c r="K183" s="18">
        <v>43000.0</v>
      </c>
      <c r="L183" s="14"/>
    </row>
    <row r="184" ht="12.75" customHeight="1">
      <c r="A184" s="16" t="s">
        <v>32</v>
      </c>
      <c r="B184" s="14">
        <v>1995.0</v>
      </c>
      <c r="C184" s="17" t="s">
        <v>14</v>
      </c>
      <c r="D184" s="14"/>
      <c r="E184" s="17" t="s">
        <v>15</v>
      </c>
      <c r="F184" s="17" t="s">
        <v>31</v>
      </c>
      <c r="G184" s="14">
        <v>50.0</v>
      </c>
      <c r="H184" s="17" t="s">
        <v>17</v>
      </c>
      <c r="I184" s="17" t="s">
        <v>18</v>
      </c>
      <c r="J184" s="17" t="s">
        <v>23</v>
      </c>
      <c r="K184" s="18">
        <v>365000.0</v>
      </c>
      <c r="L184" s="14"/>
    </row>
    <row r="185" ht="12.75" customHeight="1">
      <c r="A185" s="16" t="s">
        <v>32</v>
      </c>
      <c r="B185" s="14">
        <v>1994.0</v>
      </c>
      <c r="C185" s="17" t="s">
        <v>14</v>
      </c>
      <c r="D185" s="14"/>
      <c r="E185" s="17" t="s">
        <v>15</v>
      </c>
      <c r="F185" s="17" t="s">
        <v>16</v>
      </c>
      <c r="G185" s="14">
        <v>9.0</v>
      </c>
      <c r="H185" s="17" t="s">
        <v>17</v>
      </c>
      <c r="I185" s="17" t="s">
        <v>18</v>
      </c>
      <c r="J185" s="17" t="s">
        <v>23</v>
      </c>
      <c r="K185" s="18">
        <v>11000.0</v>
      </c>
      <c r="L185" s="14"/>
    </row>
    <row r="186" ht="12.75" customHeight="1">
      <c r="A186" s="16" t="s">
        <v>32</v>
      </c>
      <c r="B186" s="14">
        <v>1994.0</v>
      </c>
      <c r="C186" s="17" t="s">
        <v>14</v>
      </c>
      <c r="D186" s="14"/>
      <c r="E186" s="17" t="s">
        <v>15</v>
      </c>
      <c r="F186" s="17" t="s">
        <v>24</v>
      </c>
      <c r="G186" s="14">
        <v>23.0</v>
      </c>
      <c r="H186" s="17" t="s">
        <v>17</v>
      </c>
      <c r="I186" s="17" t="s">
        <v>18</v>
      </c>
      <c r="J186" s="17" t="s">
        <v>23</v>
      </c>
      <c r="K186" s="18">
        <v>150000.0</v>
      </c>
      <c r="L186" s="14"/>
    </row>
    <row r="187" ht="12.75" customHeight="1">
      <c r="A187" s="16" t="s">
        <v>32</v>
      </c>
      <c r="B187" s="14">
        <v>1994.0</v>
      </c>
      <c r="C187" s="17" t="s">
        <v>14</v>
      </c>
      <c r="D187" s="14"/>
      <c r="E187" s="17" t="s">
        <v>15</v>
      </c>
      <c r="F187" s="17" t="s">
        <v>25</v>
      </c>
      <c r="G187" s="14">
        <v>25.0</v>
      </c>
      <c r="H187" s="17" t="s">
        <v>17</v>
      </c>
      <c r="I187" s="17" t="s">
        <v>18</v>
      </c>
      <c r="J187" s="17" t="s">
        <v>23</v>
      </c>
      <c r="K187" s="18">
        <v>40000.0</v>
      </c>
      <c r="L187" s="14"/>
    </row>
    <row r="188" ht="12.75" customHeight="1">
      <c r="A188" s="16" t="s">
        <v>32</v>
      </c>
      <c r="B188" s="14">
        <v>1994.0</v>
      </c>
      <c r="C188" s="17" t="s">
        <v>14</v>
      </c>
      <c r="D188" s="14"/>
      <c r="E188" s="17" t="s">
        <v>15</v>
      </c>
      <c r="F188" s="17" t="s">
        <v>26</v>
      </c>
      <c r="G188" s="14">
        <v>33.0</v>
      </c>
      <c r="H188" s="17" t="s">
        <v>17</v>
      </c>
      <c r="I188" s="17" t="s">
        <v>18</v>
      </c>
      <c r="J188" s="17" t="s">
        <v>23</v>
      </c>
      <c r="K188" s="18">
        <v>73000.0</v>
      </c>
      <c r="L188" s="14"/>
    </row>
    <row r="189" ht="12.75" customHeight="1">
      <c r="A189" s="16" t="s">
        <v>32</v>
      </c>
      <c r="B189" s="14">
        <v>1994.0</v>
      </c>
      <c r="C189" s="17" t="s">
        <v>14</v>
      </c>
      <c r="D189" s="14"/>
      <c r="E189" s="17" t="s">
        <v>15</v>
      </c>
      <c r="F189" s="17" t="s">
        <v>28</v>
      </c>
      <c r="G189" s="14">
        <v>36.0</v>
      </c>
      <c r="H189" s="17" t="s">
        <v>17</v>
      </c>
      <c r="I189" s="17" t="s">
        <v>18</v>
      </c>
      <c r="J189" s="17" t="s">
        <v>23</v>
      </c>
      <c r="K189" s="18">
        <v>251000.0</v>
      </c>
      <c r="L189" s="14"/>
    </row>
    <row r="190" ht="12.75" customHeight="1">
      <c r="A190" s="16" t="s">
        <v>32</v>
      </c>
      <c r="B190" s="14">
        <v>1994.0</v>
      </c>
      <c r="C190" s="17" t="s">
        <v>14</v>
      </c>
      <c r="D190" s="14"/>
      <c r="E190" s="17" t="s">
        <v>15</v>
      </c>
      <c r="F190" s="17" t="s">
        <v>29</v>
      </c>
      <c r="G190" s="14">
        <v>42.0</v>
      </c>
      <c r="H190" s="17" t="s">
        <v>17</v>
      </c>
      <c r="I190" s="17" t="s">
        <v>18</v>
      </c>
      <c r="J190" s="17" t="s">
        <v>23</v>
      </c>
      <c r="K190" s="18">
        <v>59000.0</v>
      </c>
      <c r="L190" s="14"/>
    </row>
    <row r="191" ht="12.75" customHeight="1">
      <c r="A191" s="16" t="s">
        <v>32</v>
      </c>
      <c r="B191" s="14">
        <v>1994.0</v>
      </c>
      <c r="C191" s="17" t="s">
        <v>14</v>
      </c>
      <c r="D191" s="14"/>
      <c r="E191" s="17" t="s">
        <v>15</v>
      </c>
      <c r="F191" s="17" t="s">
        <v>31</v>
      </c>
      <c r="G191" s="14">
        <v>50.0</v>
      </c>
      <c r="H191" s="17" t="s">
        <v>17</v>
      </c>
      <c r="I191" s="17" t="s">
        <v>18</v>
      </c>
      <c r="J191" s="17" t="s">
        <v>23</v>
      </c>
      <c r="K191" s="18">
        <v>435000.0</v>
      </c>
      <c r="L191" s="14"/>
    </row>
    <row r="192" ht="12.75" customHeight="1">
      <c r="A192" s="16" t="s">
        <v>32</v>
      </c>
      <c r="B192" s="14">
        <v>1993.0</v>
      </c>
      <c r="C192" s="17" t="s">
        <v>14</v>
      </c>
      <c r="D192" s="14"/>
      <c r="E192" s="17" t="s">
        <v>15</v>
      </c>
      <c r="F192" s="17" t="s">
        <v>16</v>
      </c>
      <c r="G192" s="14">
        <v>9.0</v>
      </c>
      <c r="H192" s="17" t="s">
        <v>17</v>
      </c>
      <c r="I192" s="17" t="s">
        <v>18</v>
      </c>
      <c r="J192" s="17" t="s">
        <v>23</v>
      </c>
      <c r="K192" s="18">
        <v>10000.0</v>
      </c>
      <c r="L192" s="14"/>
    </row>
    <row r="193" ht="12.75" customHeight="1">
      <c r="A193" s="16" t="s">
        <v>32</v>
      </c>
      <c r="B193" s="14">
        <v>1993.0</v>
      </c>
      <c r="C193" s="17" t="s">
        <v>14</v>
      </c>
      <c r="D193" s="14"/>
      <c r="E193" s="17" t="s">
        <v>15</v>
      </c>
      <c r="F193" s="17" t="s">
        <v>24</v>
      </c>
      <c r="G193" s="14">
        <v>23.0</v>
      </c>
      <c r="H193" s="17" t="s">
        <v>17</v>
      </c>
      <c r="I193" s="17" t="s">
        <v>18</v>
      </c>
      <c r="J193" s="17" t="s">
        <v>23</v>
      </c>
      <c r="K193" s="18">
        <v>113000.0</v>
      </c>
      <c r="L193" s="14"/>
    </row>
    <row r="194" ht="12.75" customHeight="1">
      <c r="A194" s="16" t="s">
        <v>32</v>
      </c>
      <c r="B194" s="14">
        <v>1993.0</v>
      </c>
      <c r="C194" s="17" t="s">
        <v>14</v>
      </c>
      <c r="D194" s="14"/>
      <c r="E194" s="17" t="s">
        <v>15</v>
      </c>
      <c r="F194" s="17" t="s">
        <v>25</v>
      </c>
      <c r="G194" s="14">
        <v>25.0</v>
      </c>
      <c r="H194" s="17" t="s">
        <v>17</v>
      </c>
      <c r="I194" s="17" t="s">
        <v>18</v>
      </c>
      <c r="J194" s="17" t="s">
        <v>23</v>
      </c>
      <c r="K194" s="18">
        <v>33000.0</v>
      </c>
      <c r="L194" s="14"/>
    </row>
    <row r="195" ht="12.75" customHeight="1">
      <c r="A195" s="16" t="s">
        <v>32</v>
      </c>
      <c r="B195" s="14">
        <v>1993.0</v>
      </c>
      <c r="C195" s="17" t="s">
        <v>14</v>
      </c>
      <c r="D195" s="14"/>
      <c r="E195" s="17" t="s">
        <v>15</v>
      </c>
      <c r="F195" s="17" t="s">
        <v>26</v>
      </c>
      <c r="G195" s="14">
        <v>33.0</v>
      </c>
      <c r="H195" s="17" t="s">
        <v>17</v>
      </c>
      <c r="I195" s="17" t="s">
        <v>18</v>
      </c>
      <c r="J195" s="17" t="s">
        <v>23</v>
      </c>
      <c r="K195" s="18">
        <v>66000.0</v>
      </c>
      <c r="L195" s="14"/>
    </row>
    <row r="196" ht="12.75" customHeight="1">
      <c r="A196" s="16" t="s">
        <v>32</v>
      </c>
      <c r="B196" s="14">
        <v>1993.0</v>
      </c>
      <c r="C196" s="17" t="s">
        <v>14</v>
      </c>
      <c r="D196" s="14"/>
      <c r="E196" s="17" t="s">
        <v>15</v>
      </c>
      <c r="F196" s="17" t="s">
        <v>28</v>
      </c>
      <c r="G196" s="14">
        <v>36.0</v>
      </c>
      <c r="H196" s="17" t="s">
        <v>17</v>
      </c>
      <c r="I196" s="17" t="s">
        <v>18</v>
      </c>
      <c r="J196" s="17" t="s">
        <v>23</v>
      </c>
      <c r="K196" s="18">
        <v>180000.0</v>
      </c>
      <c r="L196" s="14"/>
    </row>
    <row r="197" ht="12.75" customHeight="1">
      <c r="A197" s="16" t="s">
        <v>32</v>
      </c>
      <c r="B197" s="14">
        <v>1993.0</v>
      </c>
      <c r="C197" s="17" t="s">
        <v>14</v>
      </c>
      <c r="D197" s="14"/>
      <c r="E197" s="17" t="s">
        <v>15</v>
      </c>
      <c r="F197" s="17" t="s">
        <v>29</v>
      </c>
      <c r="G197" s="14">
        <v>42.0</v>
      </c>
      <c r="H197" s="17" t="s">
        <v>17</v>
      </c>
      <c r="I197" s="17" t="s">
        <v>18</v>
      </c>
      <c r="J197" s="17" t="s">
        <v>23</v>
      </c>
      <c r="K197" s="18">
        <v>40000.0</v>
      </c>
      <c r="L197" s="14"/>
    </row>
    <row r="198" ht="12.75" customHeight="1">
      <c r="A198" s="16" t="s">
        <v>32</v>
      </c>
      <c r="B198" s="14">
        <v>1993.0</v>
      </c>
      <c r="C198" s="17" t="s">
        <v>14</v>
      </c>
      <c r="D198" s="14"/>
      <c r="E198" s="17" t="s">
        <v>15</v>
      </c>
      <c r="F198" s="17" t="s">
        <v>31</v>
      </c>
      <c r="G198" s="14">
        <v>50.0</v>
      </c>
      <c r="H198" s="17" t="s">
        <v>17</v>
      </c>
      <c r="I198" s="17" t="s">
        <v>18</v>
      </c>
      <c r="J198" s="17" t="s">
        <v>23</v>
      </c>
      <c r="K198" s="18">
        <v>310000.0</v>
      </c>
      <c r="L198" s="14"/>
    </row>
    <row r="199" ht="12.75" customHeight="1">
      <c r="A199" s="16" t="s">
        <v>32</v>
      </c>
      <c r="B199" s="14">
        <v>1992.0</v>
      </c>
      <c r="C199" s="17" t="s">
        <v>14</v>
      </c>
      <c r="D199" s="14"/>
      <c r="E199" s="17" t="s">
        <v>15</v>
      </c>
      <c r="F199" s="17" t="s">
        <v>16</v>
      </c>
      <c r="G199" s="14">
        <v>9.0</v>
      </c>
      <c r="H199" s="17" t="s">
        <v>17</v>
      </c>
      <c r="I199" s="17" t="s">
        <v>18</v>
      </c>
      <c r="J199" s="17" t="s">
        <v>23</v>
      </c>
      <c r="K199" s="18">
        <v>12000.0</v>
      </c>
      <c r="L199" s="14"/>
    </row>
    <row r="200" ht="12.75" customHeight="1">
      <c r="A200" s="16" t="s">
        <v>32</v>
      </c>
      <c r="B200" s="14">
        <v>1992.0</v>
      </c>
      <c r="C200" s="17" t="s">
        <v>14</v>
      </c>
      <c r="D200" s="14"/>
      <c r="E200" s="17" t="s">
        <v>15</v>
      </c>
      <c r="F200" s="17" t="s">
        <v>24</v>
      </c>
      <c r="G200" s="14">
        <v>23.0</v>
      </c>
      <c r="H200" s="17" t="s">
        <v>17</v>
      </c>
      <c r="I200" s="17" t="s">
        <v>18</v>
      </c>
      <c r="J200" s="17" t="s">
        <v>23</v>
      </c>
      <c r="K200" s="18">
        <v>153000.0</v>
      </c>
      <c r="L200" s="14"/>
    </row>
    <row r="201" ht="12.75" customHeight="1">
      <c r="A201" s="16" t="s">
        <v>32</v>
      </c>
      <c r="B201" s="14">
        <v>1992.0</v>
      </c>
      <c r="C201" s="17" t="s">
        <v>14</v>
      </c>
      <c r="D201" s="14"/>
      <c r="E201" s="17" t="s">
        <v>15</v>
      </c>
      <c r="F201" s="17" t="s">
        <v>25</v>
      </c>
      <c r="G201" s="14">
        <v>25.0</v>
      </c>
      <c r="H201" s="17" t="s">
        <v>17</v>
      </c>
      <c r="I201" s="17" t="s">
        <v>18</v>
      </c>
      <c r="J201" s="17" t="s">
        <v>23</v>
      </c>
      <c r="K201" s="18">
        <v>50000.0</v>
      </c>
      <c r="L201" s="14"/>
    </row>
    <row r="202" ht="12.75" customHeight="1">
      <c r="A202" s="16" t="s">
        <v>32</v>
      </c>
      <c r="B202" s="14">
        <v>1992.0</v>
      </c>
      <c r="C202" s="17" t="s">
        <v>14</v>
      </c>
      <c r="D202" s="14"/>
      <c r="E202" s="17" t="s">
        <v>15</v>
      </c>
      <c r="F202" s="17" t="s">
        <v>26</v>
      </c>
      <c r="G202" s="14">
        <v>33.0</v>
      </c>
      <c r="H202" s="17" t="s">
        <v>17</v>
      </c>
      <c r="I202" s="17" t="s">
        <v>18</v>
      </c>
      <c r="J202" s="17" t="s">
        <v>23</v>
      </c>
      <c r="K202" s="18">
        <v>94000.0</v>
      </c>
      <c r="L202" s="14"/>
    </row>
    <row r="203" ht="12.75" customHeight="1">
      <c r="A203" s="16" t="s">
        <v>32</v>
      </c>
      <c r="B203" s="14">
        <v>1992.0</v>
      </c>
      <c r="C203" s="17" t="s">
        <v>14</v>
      </c>
      <c r="D203" s="14"/>
      <c r="E203" s="17" t="s">
        <v>15</v>
      </c>
      <c r="F203" s="17" t="s">
        <v>28</v>
      </c>
      <c r="G203" s="14">
        <v>36.0</v>
      </c>
      <c r="H203" s="17" t="s">
        <v>17</v>
      </c>
      <c r="I203" s="17" t="s">
        <v>18</v>
      </c>
      <c r="J203" s="17" t="s">
        <v>23</v>
      </c>
      <c r="K203" s="18">
        <v>400000.0</v>
      </c>
      <c r="L203" s="14"/>
    </row>
    <row r="204" ht="12.75" customHeight="1">
      <c r="A204" s="16" t="s">
        <v>32</v>
      </c>
      <c r="B204" s="14">
        <v>1992.0</v>
      </c>
      <c r="C204" s="17" t="s">
        <v>14</v>
      </c>
      <c r="D204" s="14"/>
      <c r="E204" s="17" t="s">
        <v>15</v>
      </c>
      <c r="F204" s="17" t="s">
        <v>29</v>
      </c>
      <c r="G204" s="14">
        <v>42.0</v>
      </c>
      <c r="H204" s="17" t="s">
        <v>17</v>
      </c>
      <c r="I204" s="17" t="s">
        <v>18</v>
      </c>
      <c r="J204" s="17" t="s">
        <v>23</v>
      </c>
      <c r="K204" s="18">
        <v>95000.0</v>
      </c>
      <c r="L204" s="14"/>
    </row>
    <row r="205" ht="12.75" customHeight="1">
      <c r="A205" s="16" t="s">
        <v>32</v>
      </c>
      <c r="B205" s="14">
        <v>1992.0</v>
      </c>
      <c r="C205" s="17" t="s">
        <v>14</v>
      </c>
      <c r="D205" s="14"/>
      <c r="E205" s="17" t="s">
        <v>15</v>
      </c>
      <c r="F205" s="17" t="s">
        <v>31</v>
      </c>
      <c r="G205" s="14">
        <v>50.0</v>
      </c>
      <c r="H205" s="17" t="s">
        <v>17</v>
      </c>
      <c r="I205" s="17" t="s">
        <v>18</v>
      </c>
      <c r="J205" s="17" t="s">
        <v>23</v>
      </c>
      <c r="K205" s="18">
        <v>570000.0</v>
      </c>
      <c r="L205" s="14"/>
    </row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L$205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71"/>
    <col customWidth="1" min="3" max="3" width="10.71"/>
    <col customWidth="1" min="4" max="4" width="15.71"/>
    <col customWidth="1" min="5" max="5" width="19.43"/>
    <col customWidth="1" min="6" max="6" width="21.71"/>
    <col customWidth="1" min="7" max="11" width="10.71"/>
    <col customWidth="1" min="12" max="12" width="21.86"/>
    <col customWidth="1" min="13" max="15" width="10.71"/>
    <col customWidth="1" min="16" max="16" width="15.71"/>
    <col customWidth="1" min="17" max="26" width="10.71"/>
  </cols>
  <sheetData>
    <row r="1" ht="12.75" customHeight="1">
      <c r="D1" s="19" t="s">
        <v>35</v>
      </c>
      <c r="E1" s="20"/>
      <c r="F1" s="19" t="s">
        <v>36</v>
      </c>
      <c r="G1" s="21"/>
      <c r="H1" s="21"/>
      <c r="I1" s="21"/>
      <c r="J1" s="21"/>
      <c r="K1" s="20"/>
    </row>
    <row r="2" ht="12.75" customHeight="1">
      <c r="A2" s="15" t="s">
        <v>14</v>
      </c>
      <c r="B2" s="15" t="s">
        <v>37</v>
      </c>
      <c r="C2" s="15" t="s">
        <v>38</v>
      </c>
      <c r="D2" s="22" t="s">
        <v>39</v>
      </c>
      <c r="E2" s="22" t="s">
        <v>40</v>
      </c>
      <c r="F2" s="23" t="s">
        <v>41</v>
      </c>
      <c r="G2" s="23" t="s">
        <v>42</v>
      </c>
      <c r="H2" s="23" t="s">
        <v>43</v>
      </c>
      <c r="I2" s="23" t="s">
        <v>44</v>
      </c>
      <c r="J2" s="23" t="s">
        <v>45</v>
      </c>
      <c r="K2" s="23" t="s">
        <v>46</v>
      </c>
      <c r="L2" s="24" t="s">
        <v>47</v>
      </c>
      <c r="M2" s="25"/>
      <c r="N2" s="25"/>
      <c r="O2" s="25"/>
      <c r="P2" s="25"/>
      <c r="Q2" s="25"/>
    </row>
    <row r="3" ht="12.75" customHeight="1">
      <c r="A3" s="15">
        <v>1895.0</v>
      </c>
      <c r="B3" s="10" t="s">
        <v>17</v>
      </c>
      <c r="C3" s="15" t="s">
        <v>48</v>
      </c>
      <c r="F3" s="23">
        <v>35.98</v>
      </c>
      <c r="G3" s="23">
        <v>44.4</v>
      </c>
      <c r="H3" s="23">
        <v>-2.56</v>
      </c>
      <c r="I3" s="23">
        <v>-2.56</v>
      </c>
      <c r="J3" s="23">
        <v>-2.36</v>
      </c>
      <c r="K3" s="23">
        <v>0.34</v>
      </c>
      <c r="L3" s="26"/>
      <c r="M3" s="22"/>
      <c r="N3" s="22"/>
      <c r="O3" s="22"/>
      <c r="P3" s="27"/>
      <c r="Q3" s="22"/>
      <c r="R3" s="23"/>
      <c r="S3" s="23"/>
      <c r="T3" s="23"/>
      <c r="U3" s="23"/>
      <c r="V3" s="23"/>
      <c r="W3" s="23"/>
    </row>
    <row r="4" ht="12.75" customHeight="1">
      <c r="A4" s="15">
        <v>1896.0</v>
      </c>
      <c r="B4" s="10" t="s">
        <v>17</v>
      </c>
      <c r="C4" s="15" t="s">
        <v>48</v>
      </c>
      <c r="F4" s="23">
        <v>40.07</v>
      </c>
      <c r="G4" s="23">
        <v>44.8</v>
      </c>
      <c r="H4" s="23">
        <v>-1.1</v>
      </c>
      <c r="I4" s="23">
        <v>-1.1</v>
      </c>
      <c r="J4" s="23">
        <v>-1.1</v>
      </c>
      <c r="K4" s="23">
        <v>-3.19</v>
      </c>
      <c r="L4" s="26"/>
      <c r="P4" s="27"/>
      <c r="Q4" s="22"/>
      <c r="R4" s="23"/>
      <c r="S4" s="23"/>
      <c r="T4" s="23"/>
      <c r="U4" s="23"/>
      <c r="V4" s="23"/>
      <c r="W4" s="23"/>
    </row>
    <row r="5" ht="12.75" customHeight="1">
      <c r="A5" s="15">
        <v>1897.0</v>
      </c>
      <c r="B5" s="10" t="s">
        <v>17</v>
      </c>
      <c r="C5" s="15" t="s">
        <v>48</v>
      </c>
      <c r="F5" s="23">
        <v>44.39</v>
      </c>
      <c r="G5" s="23">
        <v>45.0</v>
      </c>
      <c r="H5" s="23">
        <v>1.63</v>
      </c>
      <c r="I5" s="23">
        <v>1.63</v>
      </c>
      <c r="J5" s="23">
        <v>1.24</v>
      </c>
      <c r="K5" s="23">
        <v>1.13</v>
      </c>
      <c r="L5" s="26"/>
      <c r="P5" s="27"/>
      <c r="Q5" s="22"/>
      <c r="R5" s="23"/>
      <c r="S5" s="23"/>
      <c r="T5" s="23"/>
      <c r="U5" s="23"/>
      <c r="V5" s="23"/>
      <c r="W5" s="23"/>
    </row>
    <row r="6" ht="12.75" customHeight="1">
      <c r="A6" s="15">
        <v>1898.0</v>
      </c>
      <c r="B6" s="10" t="s">
        <v>17</v>
      </c>
      <c r="C6" s="15" t="s">
        <v>48</v>
      </c>
      <c r="F6" s="23">
        <v>46.11</v>
      </c>
      <c r="G6" s="23">
        <v>46.3</v>
      </c>
      <c r="H6" s="23">
        <v>1.51</v>
      </c>
      <c r="I6" s="23">
        <v>1.51</v>
      </c>
      <c r="J6" s="23">
        <v>1.0</v>
      </c>
      <c r="K6" s="23">
        <v>-0.97</v>
      </c>
      <c r="L6" s="26"/>
      <c r="P6" s="27"/>
      <c r="Q6" s="22"/>
      <c r="R6" s="23"/>
      <c r="S6" s="23"/>
      <c r="T6" s="23"/>
      <c r="U6" s="23"/>
      <c r="V6" s="23"/>
      <c r="W6" s="23"/>
    </row>
    <row r="7" ht="12.75" customHeight="1">
      <c r="A7" s="15">
        <v>1899.0</v>
      </c>
      <c r="B7" s="10" t="s">
        <v>17</v>
      </c>
      <c r="C7" s="15" t="s">
        <v>48</v>
      </c>
      <c r="F7" s="23">
        <v>37.94</v>
      </c>
      <c r="G7" s="23">
        <v>45.2</v>
      </c>
      <c r="H7" s="23">
        <v>-2.66</v>
      </c>
      <c r="I7" s="23">
        <v>-2.66</v>
      </c>
      <c r="J7" s="23">
        <v>-2.66</v>
      </c>
      <c r="K7" s="23">
        <v>-0.69</v>
      </c>
      <c r="L7" s="26"/>
      <c r="P7" s="27"/>
      <c r="Q7" s="22"/>
      <c r="R7" s="23"/>
      <c r="S7" s="23"/>
      <c r="T7" s="23"/>
      <c r="U7" s="23"/>
      <c r="V7" s="23"/>
      <c r="W7" s="23"/>
    </row>
    <row r="8" ht="12.75" customHeight="1">
      <c r="A8" s="15">
        <v>1900.0</v>
      </c>
      <c r="B8" s="10" t="s">
        <v>17</v>
      </c>
      <c r="C8" s="15" t="s">
        <v>48</v>
      </c>
      <c r="F8" s="23">
        <v>42.51</v>
      </c>
      <c r="G8" s="23">
        <v>46.0</v>
      </c>
      <c r="H8" s="23">
        <v>-2.37</v>
      </c>
      <c r="I8" s="23">
        <v>-2.37</v>
      </c>
      <c r="J8" s="23">
        <v>-2.37</v>
      </c>
      <c r="K8" s="23">
        <v>-1.71</v>
      </c>
      <c r="L8" s="26"/>
      <c r="P8" s="27"/>
      <c r="Q8" s="22"/>
      <c r="R8" s="23"/>
      <c r="S8" s="23"/>
      <c r="T8" s="23"/>
      <c r="U8" s="23"/>
      <c r="V8" s="23"/>
      <c r="W8" s="23"/>
    </row>
    <row r="9" ht="12.75" customHeight="1">
      <c r="A9" s="15">
        <v>1901.0</v>
      </c>
      <c r="B9" s="10" t="s">
        <v>17</v>
      </c>
      <c r="C9" s="15" t="s">
        <v>48</v>
      </c>
      <c r="F9" s="23">
        <v>45.96</v>
      </c>
      <c r="G9" s="23">
        <v>44.6</v>
      </c>
      <c r="H9" s="23">
        <v>2.24</v>
      </c>
      <c r="I9" s="23">
        <v>2.24</v>
      </c>
      <c r="J9" s="23">
        <v>2.24</v>
      </c>
      <c r="K9" s="23">
        <v>4.69</v>
      </c>
      <c r="L9" s="26"/>
      <c r="P9" s="27"/>
      <c r="Q9" s="22"/>
      <c r="R9" s="23"/>
      <c r="S9" s="23"/>
      <c r="T9" s="23"/>
      <c r="U9" s="23"/>
      <c r="V9" s="23"/>
      <c r="W9" s="23"/>
    </row>
    <row r="10" ht="12.75" customHeight="1">
      <c r="A10" s="15">
        <v>1902.0</v>
      </c>
      <c r="B10" s="10" t="s">
        <v>17</v>
      </c>
      <c r="C10" s="15" t="s">
        <v>48</v>
      </c>
      <c r="F10" s="23">
        <v>46.46</v>
      </c>
      <c r="G10" s="23">
        <v>45.0</v>
      </c>
      <c r="H10" s="23">
        <v>2.86</v>
      </c>
      <c r="I10" s="23">
        <v>2.86</v>
      </c>
      <c r="J10" s="23">
        <v>2.56</v>
      </c>
      <c r="K10" s="23">
        <v>2.6</v>
      </c>
      <c r="L10" s="26"/>
      <c r="P10" s="27"/>
      <c r="Q10" s="22"/>
      <c r="R10" s="23"/>
      <c r="S10" s="23"/>
      <c r="T10" s="23"/>
      <c r="U10" s="23"/>
      <c r="V10" s="23"/>
      <c r="W10" s="23"/>
    </row>
    <row r="11" ht="12.75" customHeight="1">
      <c r="A11" s="15">
        <v>1903.0</v>
      </c>
      <c r="B11" s="10" t="s">
        <v>17</v>
      </c>
      <c r="C11" s="15" t="s">
        <v>48</v>
      </c>
      <c r="F11" s="23">
        <v>43.71</v>
      </c>
      <c r="G11" s="23">
        <v>44.8</v>
      </c>
      <c r="H11" s="23">
        <v>1.84</v>
      </c>
      <c r="I11" s="23">
        <v>1.84</v>
      </c>
      <c r="J11" s="23">
        <v>0.79</v>
      </c>
      <c r="K11" s="23">
        <v>-0.72</v>
      </c>
      <c r="L11" s="26"/>
      <c r="P11" s="27"/>
      <c r="Q11" s="22"/>
      <c r="R11" s="23"/>
      <c r="S11" s="23"/>
      <c r="T11" s="23"/>
      <c r="U11" s="23"/>
      <c r="V11" s="23"/>
      <c r="W11" s="23"/>
    </row>
    <row r="12" ht="12.75" customHeight="1">
      <c r="A12" s="15">
        <v>1904.0</v>
      </c>
      <c r="B12" s="10" t="s">
        <v>17</v>
      </c>
      <c r="C12" s="15" t="s">
        <v>48</v>
      </c>
      <c r="F12" s="23">
        <v>39.89</v>
      </c>
      <c r="G12" s="23">
        <v>42.2</v>
      </c>
      <c r="H12" s="23">
        <v>-1.24</v>
      </c>
      <c r="I12" s="23">
        <v>-1.24</v>
      </c>
      <c r="J12" s="23">
        <v>-1.24</v>
      </c>
      <c r="K12" s="23">
        <v>-1.35</v>
      </c>
      <c r="L12" s="26"/>
      <c r="P12" s="27"/>
      <c r="Q12" s="22"/>
      <c r="R12" s="23"/>
      <c r="S12" s="23"/>
      <c r="T12" s="23"/>
      <c r="U12" s="23"/>
      <c r="V12" s="23"/>
      <c r="W12" s="23"/>
    </row>
    <row r="13" ht="12.75" customHeight="1">
      <c r="A13" s="15">
        <v>1905.0</v>
      </c>
      <c r="B13" s="10" t="s">
        <v>17</v>
      </c>
      <c r="C13" s="15" t="s">
        <v>48</v>
      </c>
      <c r="F13" s="23">
        <v>40.34</v>
      </c>
      <c r="G13" s="23">
        <v>44.0</v>
      </c>
      <c r="H13" s="23">
        <v>-0.15</v>
      </c>
      <c r="I13" s="23">
        <v>1.42</v>
      </c>
      <c r="J13" s="23">
        <v>1.04</v>
      </c>
      <c r="K13" s="23">
        <v>0.36</v>
      </c>
      <c r="L13" s="26"/>
      <c r="P13" s="27"/>
      <c r="Q13" s="22"/>
      <c r="R13" s="23"/>
      <c r="S13" s="23"/>
      <c r="T13" s="23"/>
      <c r="U13" s="23"/>
      <c r="V13" s="23"/>
      <c r="W13" s="23"/>
    </row>
    <row r="14" ht="12.75" customHeight="1">
      <c r="A14" s="15">
        <v>1906.0</v>
      </c>
      <c r="B14" s="10" t="s">
        <v>17</v>
      </c>
      <c r="C14" s="15" t="s">
        <v>48</v>
      </c>
      <c r="F14" s="23">
        <v>41.45</v>
      </c>
      <c r="G14" s="23">
        <v>45.4</v>
      </c>
      <c r="H14" s="23">
        <v>-0.3</v>
      </c>
      <c r="I14" s="23">
        <v>-0.3</v>
      </c>
      <c r="J14" s="23">
        <v>0.3</v>
      </c>
      <c r="K14" s="23">
        <v>0.36</v>
      </c>
      <c r="L14" s="26"/>
      <c r="P14" s="27"/>
      <c r="Q14" s="22"/>
      <c r="R14" s="23"/>
      <c r="S14" s="23"/>
      <c r="T14" s="23"/>
      <c r="U14" s="23"/>
      <c r="V14" s="23"/>
      <c r="W14" s="23"/>
    </row>
    <row r="15" ht="12.75" customHeight="1">
      <c r="A15" s="15">
        <v>1907.0</v>
      </c>
      <c r="B15" s="10" t="s">
        <v>17</v>
      </c>
      <c r="C15" s="15" t="s">
        <v>48</v>
      </c>
      <c r="F15" s="23">
        <v>43.74</v>
      </c>
      <c r="G15" s="23">
        <v>43.3</v>
      </c>
      <c r="H15" s="23">
        <v>2.54</v>
      </c>
      <c r="I15" s="23">
        <v>2.54</v>
      </c>
      <c r="J15" s="23">
        <v>2.54</v>
      </c>
      <c r="K15" s="23">
        <v>1.24</v>
      </c>
      <c r="L15" s="26"/>
      <c r="P15" s="27"/>
      <c r="Q15" s="22"/>
      <c r="R15" s="23"/>
      <c r="S15" s="23"/>
      <c r="T15" s="23"/>
      <c r="U15" s="23"/>
      <c r="V15" s="23"/>
      <c r="W15" s="23"/>
    </row>
    <row r="16" ht="12.75" customHeight="1">
      <c r="A16" s="15">
        <v>1908.0</v>
      </c>
      <c r="B16" s="10" t="s">
        <v>17</v>
      </c>
      <c r="C16" s="15" t="s">
        <v>48</v>
      </c>
      <c r="F16" s="23">
        <v>37.23</v>
      </c>
      <c r="G16" s="23">
        <v>45.6</v>
      </c>
      <c r="H16" s="23">
        <v>-4.58</v>
      </c>
      <c r="I16" s="23">
        <v>-4.58</v>
      </c>
      <c r="J16" s="23">
        <v>-4.58</v>
      </c>
      <c r="K16" s="23">
        <v>-2.16</v>
      </c>
      <c r="L16" s="26"/>
      <c r="P16" s="27"/>
      <c r="Q16" s="22"/>
      <c r="R16" s="23"/>
      <c r="S16" s="23"/>
      <c r="T16" s="23"/>
      <c r="U16" s="23"/>
      <c r="V16" s="23"/>
      <c r="W16" s="23"/>
    </row>
    <row r="17" ht="12.75" customHeight="1">
      <c r="A17" s="15">
        <v>1909.0</v>
      </c>
      <c r="B17" s="10" t="s">
        <v>17</v>
      </c>
      <c r="C17" s="15" t="s">
        <v>48</v>
      </c>
      <c r="F17" s="23">
        <v>39.62</v>
      </c>
      <c r="G17" s="23">
        <v>45.0</v>
      </c>
      <c r="H17" s="23">
        <v>-3.1</v>
      </c>
      <c r="I17" s="23">
        <v>-3.1</v>
      </c>
      <c r="J17" s="23">
        <v>-3.1</v>
      </c>
      <c r="K17" s="23">
        <v>-0.78</v>
      </c>
      <c r="L17" s="26"/>
      <c r="P17" s="27"/>
      <c r="Q17" s="22"/>
      <c r="R17" s="23"/>
      <c r="S17" s="23"/>
      <c r="T17" s="23"/>
      <c r="U17" s="23"/>
      <c r="V17" s="23"/>
      <c r="W17" s="23"/>
    </row>
    <row r="18" ht="12.75" customHeight="1">
      <c r="A18" s="15">
        <v>1910.0</v>
      </c>
      <c r="B18" s="10" t="s">
        <v>17</v>
      </c>
      <c r="C18" s="15" t="s">
        <v>48</v>
      </c>
      <c r="F18" s="23">
        <v>38.02</v>
      </c>
      <c r="G18" s="23">
        <v>45.1</v>
      </c>
      <c r="H18" s="23">
        <v>-3.11</v>
      </c>
      <c r="I18" s="23">
        <v>-3.11</v>
      </c>
      <c r="J18" s="23">
        <v>-3.11</v>
      </c>
      <c r="K18" s="23">
        <v>-1.19</v>
      </c>
      <c r="L18" s="26"/>
      <c r="P18" s="27"/>
      <c r="Q18" s="22"/>
      <c r="R18" s="23"/>
      <c r="S18" s="23"/>
      <c r="T18" s="23"/>
      <c r="U18" s="23"/>
      <c r="V18" s="23"/>
      <c r="W18" s="23"/>
    </row>
    <row r="19" ht="12.75" customHeight="1">
      <c r="A19" s="15">
        <v>1911.0</v>
      </c>
      <c r="B19" s="10" t="s">
        <v>17</v>
      </c>
      <c r="C19" s="15" t="s">
        <v>48</v>
      </c>
      <c r="F19" s="23">
        <v>40.2</v>
      </c>
      <c r="G19" s="23">
        <v>45.7</v>
      </c>
      <c r="H19" s="23">
        <v>1.08</v>
      </c>
      <c r="I19" s="23">
        <v>-1.03</v>
      </c>
      <c r="J19" s="23">
        <v>0.63</v>
      </c>
      <c r="K19" s="23">
        <v>-0.13</v>
      </c>
      <c r="L19" s="26"/>
      <c r="P19" s="27"/>
      <c r="Q19" s="22"/>
      <c r="R19" s="23"/>
      <c r="S19" s="23"/>
      <c r="T19" s="23"/>
      <c r="U19" s="23"/>
      <c r="V19" s="23"/>
      <c r="W19" s="23"/>
    </row>
    <row r="20" ht="12.75" customHeight="1">
      <c r="A20" s="15">
        <v>1912.0</v>
      </c>
      <c r="B20" s="10" t="s">
        <v>17</v>
      </c>
      <c r="C20" s="15" t="s">
        <v>48</v>
      </c>
      <c r="F20" s="23">
        <v>43.19</v>
      </c>
      <c r="G20" s="23">
        <v>44.1</v>
      </c>
      <c r="H20" s="23">
        <v>0.85</v>
      </c>
      <c r="I20" s="23">
        <v>0.85</v>
      </c>
      <c r="J20" s="23">
        <v>0.63</v>
      </c>
      <c r="K20" s="23">
        <v>0.11</v>
      </c>
      <c r="L20" s="26"/>
      <c r="P20" s="27"/>
      <c r="Q20" s="22"/>
      <c r="R20" s="23"/>
      <c r="S20" s="23"/>
      <c r="T20" s="23"/>
      <c r="U20" s="23"/>
      <c r="V20" s="23"/>
      <c r="W20" s="23"/>
    </row>
    <row r="21" ht="12.75" customHeight="1">
      <c r="A21" s="15">
        <v>1913.0</v>
      </c>
      <c r="B21" s="10" t="s">
        <v>17</v>
      </c>
      <c r="C21" s="15" t="s">
        <v>48</v>
      </c>
      <c r="F21" s="23">
        <v>41.11</v>
      </c>
      <c r="G21" s="23">
        <v>46.8</v>
      </c>
      <c r="H21" s="23">
        <v>-0.62</v>
      </c>
      <c r="I21" s="23">
        <v>-1.76</v>
      </c>
      <c r="J21" s="23">
        <v>-1.59</v>
      </c>
      <c r="K21" s="23">
        <v>-0.79</v>
      </c>
      <c r="L21" s="26"/>
      <c r="P21" s="27"/>
      <c r="Q21" s="22"/>
      <c r="R21" s="23"/>
      <c r="S21" s="23"/>
      <c r="T21" s="23"/>
      <c r="U21" s="23"/>
      <c r="V21" s="23"/>
      <c r="W21" s="23"/>
    </row>
    <row r="22" ht="12.75" customHeight="1">
      <c r="A22" s="15">
        <v>1914.0</v>
      </c>
      <c r="B22" s="10" t="s">
        <v>17</v>
      </c>
      <c r="C22" s="15" t="s">
        <v>48</v>
      </c>
      <c r="F22" s="23">
        <v>36.57</v>
      </c>
      <c r="G22" s="23">
        <v>43.8</v>
      </c>
      <c r="H22" s="23">
        <v>-3.05</v>
      </c>
      <c r="I22" s="23">
        <v>-3.05</v>
      </c>
      <c r="J22" s="23">
        <v>-3.05</v>
      </c>
      <c r="K22" s="23">
        <v>-0.45</v>
      </c>
      <c r="L22" s="26"/>
      <c r="P22" s="27"/>
      <c r="Q22" s="22"/>
      <c r="R22" s="23"/>
      <c r="S22" s="23"/>
      <c r="T22" s="23"/>
      <c r="U22" s="23"/>
      <c r="V22" s="23"/>
      <c r="W22" s="23"/>
    </row>
    <row r="23" ht="12.75" customHeight="1">
      <c r="A23" s="15">
        <v>1915.0</v>
      </c>
      <c r="B23" s="10" t="s">
        <v>17</v>
      </c>
      <c r="C23" s="15" t="s">
        <v>48</v>
      </c>
      <c r="F23" s="23">
        <v>42.11</v>
      </c>
      <c r="G23" s="23">
        <v>45.6</v>
      </c>
      <c r="H23" s="23">
        <v>1.47</v>
      </c>
      <c r="I23" s="23">
        <v>1.47</v>
      </c>
      <c r="J23" s="23">
        <v>0.59</v>
      </c>
      <c r="K23" s="23">
        <v>1.16</v>
      </c>
      <c r="L23" s="26"/>
      <c r="P23" s="27"/>
      <c r="Q23" s="22"/>
      <c r="R23" s="23"/>
      <c r="S23" s="23"/>
      <c r="T23" s="23"/>
      <c r="U23" s="23"/>
      <c r="V23" s="23"/>
      <c r="W23" s="23"/>
    </row>
    <row r="24" ht="12.75" customHeight="1">
      <c r="A24" s="15">
        <v>1916.0</v>
      </c>
      <c r="B24" s="10" t="s">
        <v>17</v>
      </c>
      <c r="C24" s="15" t="s">
        <v>48</v>
      </c>
      <c r="F24" s="23">
        <v>41.18</v>
      </c>
      <c r="G24" s="23">
        <v>44.6</v>
      </c>
      <c r="H24" s="23">
        <v>-1.29</v>
      </c>
      <c r="I24" s="23">
        <v>-1.29</v>
      </c>
      <c r="J24" s="23">
        <v>-1.15</v>
      </c>
      <c r="K24" s="23">
        <v>0.11</v>
      </c>
      <c r="L24" s="26"/>
      <c r="P24" s="27"/>
      <c r="Q24" s="22"/>
      <c r="R24" s="23"/>
      <c r="S24" s="23"/>
      <c r="T24" s="23"/>
      <c r="U24" s="23"/>
      <c r="V24" s="23"/>
      <c r="W24" s="23"/>
    </row>
    <row r="25" ht="12.75" customHeight="1">
      <c r="A25" s="15">
        <v>1917.0</v>
      </c>
      <c r="B25" s="10" t="s">
        <v>17</v>
      </c>
      <c r="C25" s="15" t="s">
        <v>48</v>
      </c>
      <c r="F25" s="23">
        <v>41.67</v>
      </c>
      <c r="G25" s="23">
        <v>42.3</v>
      </c>
      <c r="H25" s="23">
        <v>-1.45</v>
      </c>
      <c r="I25" s="23">
        <v>0.95</v>
      </c>
      <c r="J25" s="23">
        <v>-0.98</v>
      </c>
      <c r="K25" s="23">
        <v>-1.48</v>
      </c>
      <c r="L25" s="26"/>
      <c r="P25" s="27"/>
      <c r="Q25" s="22"/>
      <c r="R25" s="23"/>
      <c r="S25" s="23"/>
      <c r="T25" s="23"/>
      <c r="U25" s="23"/>
      <c r="V25" s="23"/>
      <c r="W25" s="23"/>
    </row>
    <row r="26" ht="12.75" customHeight="1">
      <c r="A26" s="15">
        <v>1918.0</v>
      </c>
      <c r="B26" s="10" t="s">
        <v>17</v>
      </c>
      <c r="C26" s="15" t="s">
        <v>48</v>
      </c>
      <c r="F26" s="23">
        <v>41.27</v>
      </c>
      <c r="G26" s="23">
        <v>44.7</v>
      </c>
      <c r="H26" s="23">
        <v>-0.44</v>
      </c>
      <c r="I26" s="23">
        <v>0.61</v>
      </c>
      <c r="J26" s="23">
        <v>-0.35</v>
      </c>
      <c r="K26" s="23">
        <v>-0.11</v>
      </c>
      <c r="L26" s="26"/>
      <c r="P26" s="27"/>
      <c r="Q26" s="22"/>
      <c r="R26" s="23"/>
      <c r="S26" s="23"/>
      <c r="T26" s="23"/>
      <c r="U26" s="23"/>
      <c r="V26" s="23"/>
      <c r="W26" s="23"/>
    </row>
    <row r="27" ht="12.75" customHeight="1">
      <c r="A27" s="15">
        <v>1919.0</v>
      </c>
      <c r="B27" s="10" t="s">
        <v>17</v>
      </c>
      <c r="C27" s="15" t="s">
        <v>48</v>
      </c>
      <c r="F27" s="23">
        <v>42.77</v>
      </c>
      <c r="G27" s="23">
        <v>45.9</v>
      </c>
      <c r="H27" s="23">
        <v>-0.63</v>
      </c>
      <c r="I27" s="23">
        <v>-0.63</v>
      </c>
      <c r="J27" s="23">
        <v>-0.63</v>
      </c>
      <c r="K27" s="23">
        <v>-1.88</v>
      </c>
      <c r="L27" s="26"/>
      <c r="P27" s="27"/>
      <c r="Q27" s="22"/>
      <c r="R27" s="23"/>
      <c r="S27" s="23"/>
      <c r="T27" s="23"/>
      <c r="U27" s="23"/>
      <c r="V27" s="23"/>
      <c r="W27" s="23"/>
    </row>
    <row r="28" ht="12.75" customHeight="1">
      <c r="A28" s="15">
        <v>1920.0</v>
      </c>
      <c r="B28" s="10" t="s">
        <v>17</v>
      </c>
      <c r="C28" s="15" t="s">
        <v>48</v>
      </c>
      <c r="F28" s="23">
        <v>45.12</v>
      </c>
      <c r="G28" s="23">
        <v>44.4</v>
      </c>
      <c r="H28" s="23">
        <v>2.16</v>
      </c>
      <c r="I28" s="23">
        <v>2.16</v>
      </c>
      <c r="J28" s="23">
        <v>2.16</v>
      </c>
      <c r="K28" s="23">
        <v>1.74</v>
      </c>
      <c r="L28" s="26"/>
      <c r="P28" s="27"/>
      <c r="Q28" s="22"/>
      <c r="R28" s="23"/>
      <c r="S28" s="23"/>
      <c r="T28" s="23"/>
      <c r="U28" s="23"/>
      <c r="V28" s="23"/>
      <c r="W28" s="23"/>
    </row>
    <row r="29" ht="12.75" customHeight="1">
      <c r="A29" s="15">
        <v>1921.0</v>
      </c>
      <c r="B29" s="10" t="s">
        <v>17</v>
      </c>
      <c r="C29" s="15" t="s">
        <v>48</v>
      </c>
      <c r="F29" s="23">
        <v>38.33</v>
      </c>
      <c r="G29" s="23">
        <v>47.4</v>
      </c>
      <c r="H29" s="23">
        <v>-2.27</v>
      </c>
      <c r="I29" s="23">
        <v>-2.27</v>
      </c>
      <c r="J29" s="23">
        <v>-2.04</v>
      </c>
      <c r="K29" s="23">
        <v>-1.7</v>
      </c>
      <c r="L29" s="26"/>
      <c r="P29" s="27"/>
      <c r="Q29" s="22"/>
      <c r="R29" s="23"/>
      <c r="S29" s="23"/>
      <c r="T29" s="23"/>
      <c r="U29" s="23"/>
      <c r="V29" s="23"/>
      <c r="W29" s="23"/>
    </row>
    <row r="30" ht="12.75" customHeight="1">
      <c r="A30" s="15">
        <v>1922.0</v>
      </c>
      <c r="B30" s="10" t="s">
        <v>17</v>
      </c>
      <c r="C30" s="15" t="s">
        <v>48</v>
      </c>
      <c r="F30" s="23">
        <v>39.54</v>
      </c>
      <c r="G30" s="23">
        <v>45.7</v>
      </c>
      <c r="H30" s="23">
        <v>-2.53</v>
      </c>
      <c r="I30" s="23">
        <v>-2.53</v>
      </c>
      <c r="J30" s="23">
        <v>-2.53</v>
      </c>
      <c r="K30" s="23">
        <v>-0.93</v>
      </c>
      <c r="L30" s="26"/>
      <c r="P30" s="27"/>
      <c r="Q30" s="22"/>
      <c r="R30" s="23"/>
      <c r="S30" s="23"/>
      <c r="T30" s="23"/>
      <c r="U30" s="23"/>
      <c r="V30" s="23"/>
      <c r="W30" s="23"/>
    </row>
    <row r="31" ht="12.75" customHeight="1">
      <c r="A31" s="15">
        <v>1923.0</v>
      </c>
      <c r="B31" s="10" t="s">
        <v>17</v>
      </c>
      <c r="C31" s="15" t="s">
        <v>48</v>
      </c>
      <c r="F31" s="23">
        <v>39.14</v>
      </c>
      <c r="G31" s="23">
        <v>44.4</v>
      </c>
      <c r="H31" s="23">
        <v>0.29</v>
      </c>
      <c r="I31" s="23">
        <v>-1.94</v>
      </c>
      <c r="J31" s="23">
        <v>-1.5</v>
      </c>
      <c r="K31" s="23">
        <v>0.88</v>
      </c>
      <c r="L31" s="26"/>
      <c r="Q31" s="22"/>
      <c r="R31" s="23"/>
      <c r="S31" s="23"/>
      <c r="T31" s="23"/>
      <c r="U31" s="23"/>
      <c r="V31" s="23"/>
      <c r="W31" s="23"/>
    </row>
    <row r="32" ht="12.75" customHeight="1">
      <c r="A32" s="15">
        <v>1924.0</v>
      </c>
      <c r="B32" s="10" t="s">
        <v>17</v>
      </c>
      <c r="C32" s="15" t="s">
        <v>48</v>
      </c>
      <c r="F32" s="23">
        <v>39.84</v>
      </c>
      <c r="G32" s="23">
        <v>43.6</v>
      </c>
      <c r="H32" s="23">
        <v>-2.09</v>
      </c>
      <c r="I32" s="23">
        <v>-2.09</v>
      </c>
      <c r="J32" s="23">
        <v>-2.09</v>
      </c>
      <c r="K32" s="23">
        <v>-1.82</v>
      </c>
      <c r="L32" s="26"/>
      <c r="Q32" s="22"/>
      <c r="R32" s="23"/>
      <c r="S32" s="23"/>
      <c r="T32" s="23"/>
      <c r="U32" s="23"/>
      <c r="V32" s="23"/>
      <c r="W32" s="23"/>
    </row>
    <row r="33" ht="12.75" customHeight="1">
      <c r="A33" s="15">
        <v>1925.0</v>
      </c>
      <c r="B33" s="10" t="s">
        <v>17</v>
      </c>
      <c r="C33" s="15" t="s">
        <v>48</v>
      </c>
      <c r="F33" s="23">
        <v>41.0</v>
      </c>
      <c r="G33" s="23">
        <v>45.0</v>
      </c>
      <c r="H33" s="23">
        <v>-0.51</v>
      </c>
      <c r="I33" s="23">
        <v>0.79</v>
      </c>
      <c r="J33" s="23">
        <v>-0.11</v>
      </c>
      <c r="K33" s="23">
        <v>-1.52</v>
      </c>
      <c r="L33" s="26"/>
    </row>
    <row r="34" ht="12.75" customHeight="1">
      <c r="A34" s="15">
        <v>1926.0</v>
      </c>
      <c r="B34" s="10" t="s">
        <v>17</v>
      </c>
      <c r="C34" s="15" t="s">
        <v>48</v>
      </c>
      <c r="F34" s="23">
        <v>41.17</v>
      </c>
      <c r="G34" s="23">
        <v>43.0</v>
      </c>
      <c r="H34" s="23">
        <v>-0.37</v>
      </c>
      <c r="I34" s="23">
        <v>1.68</v>
      </c>
      <c r="J34" s="23">
        <v>1.12</v>
      </c>
      <c r="K34" s="23">
        <v>-1.12</v>
      </c>
      <c r="L34" s="26"/>
    </row>
    <row r="35" ht="12.75" customHeight="1">
      <c r="A35" s="15">
        <v>1927.0</v>
      </c>
      <c r="B35" s="10" t="s">
        <v>17</v>
      </c>
      <c r="C35" s="15" t="s">
        <v>48</v>
      </c>
      <c r="F35" s="23">
        <v>46.01</v>
      </c>
      <c r="G35" s="23">
        <v>45.6</v>
      </c>
      <c r="H35" s="23">
        <v>3.59</v>
      </c>
      <c r="I35" s="23">
        <v>3.59</v>
      </c>
      <c r="J35" s="23">
        <v>3.59</v>
      </c>
      <c r="K35" s="23">
        <v>2.15</v>
      </c>
      <c r="L35" s="26"/>
    </row>
    <row r="36" ht="12.75" customHeight="1">
      <c r="A36" s="15">
        <v>1928.0</v>
      </c>
      <c r="B36" s="10" t="s">
        <v>17</v>
      </c>
      <c r="C36" s="15" t="s">
        <v>48</v>
      </c>
      <c r="F36" s="23">
        <v>41.36</v>
      </c>
      <c r="G36" s="23">
        <v>45.2</v>
      </c>
      <c r="H36" s="23">
        <v>-1.31</v>
      </c>
      <c r="I36" s="23">
        <v>1.36</v>
      </c>
      <c r="J36" s="23">
        <v>-0.4</v>
      </c>
      <c r="K36" s="23">
        <v>-2.29</v>
      </c>
    </row>
    <row r="37" ht="12.75" customHeight="1">
      <c r="A37" s="15">
        <v>1929.0</v>
      </c>
      <c r="B37" s="10" t="s">
        <v>17</v>
      </c>
      <c r="C37" s="15" t="s">
        <v>48</v>
      </c>
      <c r="F37" s="23">
        <v>42.21</v>
      </c>
      <c r="G37" s="23">
        <v>45.2</v>
      </c>
      <c r="H37" s="23">
        <v>-1.43</v>
      </c>
      <c r="I37" s="23">
        <v>-1.43</v>
      </c>
      <c r="J37" s="23">
        <v>-1.32</v>
      </c>
      <c r="K37" s="23">
        <v>0.06</v>
      </c>
    </row>
    <row r="38" ht="12.75" customHeight="1">
      <c r="A38" s="15">
        <v>1930.0</v>
      </c>
      <c r="B38" s="10" t="s">
        <v>17</v>
      </c>
      <c r="C38" s="15" t="s">
        <v>48</v>
      </c>
      <c r="F38" s="23">
        <v>32.36</v>
      </c>
      <c r="G38" s="23">
        <v>46.2</v>
      </c>
      <c r="H38" s="23">
        <v>-5.69</v>
      </c>
      <c r="I38" s="23">
        <v>-5.69</v>
      </c>
      <c r="J38" s="23">
        <v>-5.69</v>
      </c>
      <c r="K38" s="23">
        <v>-3.24</v>
      </c>
    </row>
    <row r="39" ht="12.75" customHeight="1">
      <c r="A39" s="15">
        <v>1931.0</v>
      </c>
      <c r="B39" s="10" t="s">
        <v>17</v>
      </c>
      <c r="C39" s="15" t="s">
        <v>48</v>
      </c>
      <c r="F39" s="23">
        <v>39.28</v>
      </c>
      <c r="G39" s="23">
        <v>47.6</v>
      </c>
      <c r="H39" s="23">
        <v>-2.78</v>
      </c>
      <c r="I39" s="23">
        <v>-2.78</v>
      </c>
      <c r="J39" s="23">
        <v>-2.77</v>
      </c>
      <c r="K39" s="23">
        <v>-0.43</v>
      </c>
    </row>
    <row r="40" ht="12.75" customHeight="1">
      <c r="A40" s="15">
        <v>1932.0</v>
      </c>
      <c r="B40" s="10" t="s">
        <v>17</v>
      </c>
      <c r="C40" s="15" t="s">
        <v>48</v>
      </c>
      <c r="F40" s="23">
        <v>42.48</v>
      </c>
      <c r="G40" s="23">
        <v>46.4</v>
      </c>
      <c r="H40" s="23">
        <v>-0.65</v>
      </c>
      <c r="I40" s="23">
        <v>0.76</v>
      </c>
      <c r="J40" s="23">
        <v>-0.33</v>
      </c>
      <c r="K40" s="23">
        <v>-1.95</v>
      </c>
    </row>
    <row r="41" ht="12.75" customHeight="1">
      <c r="A41" s="15">
        <v>1933.0</v>
      </c>
      <c r="B41" s="10" t="s">
        <v>17</v>
      </c>
      <c r="C41" s="15" t="s">
        <v>48</v>
      </c>
      <c r="F41" s="23">
        <v>43.03</v>
      </c>
      <c r="G41" s="23">
        <v>46.0</v>
      </c>
      <c r="H41" s="23">
        <v>-0.47</v>
      </c>
      <c r="I41" s="23">
        <v>0.94</v>
      </c>
      <c r="J41" s="23">
        <v>0.09</v>
      </c>
      <c r="K41" s="23">
        <v>-0.19</v>
      </c>
    </row>
    <row r="42" ht="12.75" customHeight="1">
      <c r="A42" s="15">
        <v>1934.0</v>
      </c>
      <c r="B42" s="10" t="s">
        <v>17</v>
      </c>
      <c r="C42" s="15" t="s">
        <v>48</v>
      </c>
      <c r="F42" s="23">
        <v>39.72</v>
      </c>
      <c r="G42" s="23">
        <v>44.8</v>
      </c>
      <c r="H42" s="23">
        <v>0.22</v>
      </c>
      <c r="I42" s="23">
        <v>-0.88</v>
      </c>
      <c r="J42" s="23">
        <v>-0.15</v>
      </c>
      <c r="K42" s="23">
        <v>-0.61</v>
      </c>
    </row>
    <row r="43" ht="12.75" customHeight="1">
      <c r="A43" s="15">
        <v>1935.0</v>
      </c>
      <c r="B43" s="10" t="s">
        <v>17</v>
      </c>
      <c r="C43" s="15" t="s">
        <v>48</v>
      </c>
      <c r="F43" s="23">
        <v>40.59</v>
      </c>
      <c r="G43" s="23">
        <v>44.6</v>
      </c>
      <c r="H43" s="23">
        <v>-0.66</v>
      </c>
      <c r="I43" s="23">
        <v>-0.66</v>
      </c>
      <c r="J43" s="23">
        <v>-0.66</v>
      </c>
      <c r="K43" s="23">
        <v>-1.99</v>
      </c>
    </row>
    <row r="44" ht="12.75" customHeight="1">
      <c r="A44" s="15">
        <v>1936.0</v>
      </c>
      <c r="B44" s="10" t="s">
        <v>17</v>
      </c>
      <c r="C44" s="15" t="s">
        <v>48</v>
      </c>
      <c r="F44" s="23">
        <v>45.58</v>
      </c>
      <c r="G44" s="23">
        <v>45.1</v>
      </c>
      <c r="H44" s="23">
        <v>0.7</v>
      </c>
      <c r="I44" s="23">
        <v>-0.73</v>
      </c>
      <c r="J44" s="23">
        <v>0.43</v>
      </c>
      <c r="K44" s="23">
        <v>2.11</v>
      </c>
    </row>
    <row r="45" ht="12.75" customHeight="1">
      <c r="A45" s="15">
        <v>1937.0</v>
      </c>
      <c r="B45" s="10" t="s">
        <v>17</v>
      </c>
      <c r="C45" s="15" t="s">
        <v>48</v>
      </c>
      <c r="F45" s="23">
        <v>46.4</v>
      </c>
      <c r="G45" s="23">
        <v>46.2</v>
      </c>
      <c r="H45" s="23">
        <v>-0.44</v>
      </c>
      <c r="I45" s="23">
        <v>1.34</v>
      </c>
      <c r="J45" s="23">
        <v>0.66</v>
      </c>
      <c r="K45" s="23">
        <v>-1.32</v>
      </c>
    </row>
    <row r="46" ht="12.75" customHeight="1">
      <c r="A46" s="15">
        <v>1938.0</v>
      </c>
      <c r="B46" s="10" t="s">
        <v>17</v>
      </c>
      <c r="C46" s="15" t="s">
        <v>48</v>
      </c>
      <c r="F46" s="23">
        <v>44.19</v>
      </c>
      <c r="G46" s="23">
        <v>46.6</v>
      </c>
      <c r="H46" s="23">
        <v>1.53</v>
      </c>
      <c r="I46" s="23">
        <v>1.53</v>
      </c>
      <c r="J46" s="23">
        <v>0.49</v>
      </c>
      <c r="K46" s="23">
        <v>-0.08</v>
      </c>
    </row>
    <row r="47" ht="12.75" customHeight="1">
      <c r="A47" s="15">
        <v>1939.0</v>
      </c>
      <c r="B47" s="10" t="s">
        <v>17</v>
      </c>
      <c r="C47" s="15" t="s">
        <v>48</v>
      </c>
      <c r="F47" s="23">
        <v>37.66</v>
      </c>
      <c r="G47" s="23">
        <v>45.5</v>
      </c>
      <c r="H47" s="23">
        <v>-3.25</v>
      </c>
      <c r="I47" s="23">
        <v>-3.25</v>
      </c>
      <c r="J47" s="23">
        <v>-3.25</v>
      </c>
      <c r="K47" s="23">
        <v>-0.94</v>
      </c>
    </row>
    <row r="48" ht="12.75" customHeight="1">
      <c r="A48" s="15">
        <v>1940.0</v>
      </c>
      <c r="B48" s="10" t="s">
        <v>17</v>
      </c>
      <c r="C48" s="15" t="s">
        <v>48</v>
      </c>
      <c r="F48" s="23">
        <v>42.72</v>
      </c>
      <c r="G48" s="23">
        <v>43.5</v>
      </c>
      <c r="H48" s="23">
        <v>-0.2</v>
      </c>
      <c r="I48" s="23">
        <v>-0.2</v>
      </c>
      <c r="J48" s="23">
        <v>0.51</v>
      </c>
      <c r="K48" s="23">
        <v>0.03</v>
      </c>
    </row>
    <row r="49" ht="12.75" customHeight="1">
      <c r="A49" s="15">
        <v>1941.0</v>
      </c>
      <c r="B49" s="10" t="s">
        <v>17</v>
      </c>
      <c r="C49" s="15" t="s">
        <v>48</v>
      </c>
      <c r="F49" s="23">
        <v>33.16</v>
      </c>
      <c r="G49" s="23">
        <v>46.1</v>
      </c>
      <c r="H49" s="23">
        <v>-3.52</v>
      </c>
      <c r="I49" s="23">
        <v>-3.52</v>
      </c>
      <c r="J49" s="23">
        <v>-3.52</v>
      </c>
      <c r="K49" s="23">
        <v>-0.39</v>
      </c>
    </row>
    <row r="50" ht="12.75" customHeight="1">
      <c r="A50" s="15">
        <v>1942.0</v>
      </c>
      <c r="B50" s="10" t="s">
        <v>17</v>
      </c>
      <c r="C50" s="15" t="s">
        <v>48</v>
      </c>
      <c r="F50" s="23">
        <v>45.33</v>
      </c>
      <c r="G50" s="23">
        <v>46.0</v>
      </c>
      <c r="H50" s="23">
        <v>2.01</v>
      </c>
      <c r="I50" s="23">
        <v>2.01</v>
      </c>
      <c r="J50" s="23">
        <v>2.01</v>
      </c>
      <c r="K50" s="23">
        <v>2.33</v>
      </c>
    </row>
    <row r="51" ht="12.75" customHeight="1">
      <c r="A51" s="15">
        <v>1943.0</v>
      </c>
      <c r="B51" s="10" t="s">
        <v>17</v>
      </c>
      <c r="C51" s="15" t="s">
        <v>48</v>
      </c>
      <c r="F51" s="23">
        <v>40.03</v>
      </c>
      <c r="G51" s="23">
        <v>44.6</v>
      </c>
      <c r="H51" s="23">
        <v>-1.14</v>
      </c>
      <c r="I51" s="23">
        <v>-1.14</v>
      </c>
      <c r="J51" s="23">
        <v>-1.14</v>
      </c>
      <c r="K51" s="23">
        <v>-3.42</v>
      </c>
    </row>
    <row r="52" ht="12.75" customHeight="1">
      <c r="A52" s="15">
        <v>1944.0</v>
      </c>
      <c r="B52" s="10" t="s">
        <v>17</v>
      </c>
      <c r="C52" s="15" t="s">
        <v>48</v>
      </c>
      <c r="F52" s="23">
        <v>39.95</v>
      </c>
      <c r="G52" s="23">
        <v>45.7</v>
      </c>
      <c r="H52" s="23">
        <v>0.21</v>
      </c>
      <c r="I52" s="23">
        <v>-1.22</v>
      </c>
      <c r="J52" s="23">
        <v>-0.61</v>
      </c>
      <c r="K52" s="23">
        <v>0.11</v>
      </c>
    </row>
    <row r="53" ht="12.75" customHeight="1">
      <c r="A53" s="15">
        <v>1945.0</v>
      </c>
      <c r="B53" s="10" t="s">
        <v>17</v>
      </c>
      <c r="C53" s="15" t="s">
        <v>48</v>
      </c>
      <c r="F53" s="23">
        <v>49.78</v>
      </c>
      <c r="G53" s="23">
        <v>45.7</v>
      </c>
      <c r="H53" s="23">
        <v>-0.03</v>
      </c>
      <c r="I53" s="23">
        <v>3.03</v>
      </c>
      <c r="J53" s="23">
        <v>2.94</v>
      </c>
      <c r="K53" s="23">
        <v>-0.1</v>
      </c>
    </row>
    <row r="54" ht="12.75" customHeight="1">
      <c r="A54" s="15">
        <v>1946.0</v>
      </c>
      <c r="B54" s="10" t="s">
        <v>17</v>
      </c>
      <c r="C54" s="15" t="s">
        <v>48</v>
      </c>
      <c r="F54" s="23">
        <v>38.99</v>
      </c>
      <c r="G54" s="23">
        <v>46.6</v>
      </c>
      <c r="H54" s="23">
        <v>-0.82</v>
      </c>
      <c r="I54" s="23">
        <v>-0.82</v>
      </c>
      <c r="J54" s="23">
        <v>-0.82</v>
      </c>
      <c r="K54" s="23">
        <v>-0.27</v>
      </c>
    </row>
    <row r="55" ht="12.75" customHeight="1">
      <c r="A55" s="15">
        <v>1947.0</v>
      </c>
      <c r="B55" s="10" t="s">
        <v>17</v>
      </c>
      <c r="C55" s="15" t="s">
        <v>48</v>
      </c>
      <c r="F55" s="23">
        <v>41.67</v>
      </c>
      <c r="G55" s="23">
        <v>45.7</v>
      </c>
      <c r="H55" s="23">
        <v>-2.66</v>
      </c>
      <c r="I55" s="23">
        <v>-2.66</v>
      </c>
      <c r="J55" s="23">
        <v>-2.66</v>
      </c>
      <c r="K55" s="23">
        <v>-2.01</v>
      </c>
    </row>
    <row r="56" ht="12.75" customHeight="1">
      <c r="A56" s="15">
        <v>1948.0</v>
      </c>
      <c r="B56" s="10" t="s">
        <v>17</v>
      </c>
      <c r="C56" s="15" t="s">
        <v>48</v>
      </c>
      <c r="F56" s="23">
        <v>43.75</v>
      </c>
      <c r="G56" s="23">
        <v>45.5</v>
      </c>
      <c r="H56" s="23">
        <v>0.73</v>
      </c>
      <c r="I56" s="23">
        <v>-0.67</v>
      </c>
      <c r="J56" s="23">
        <v>0.56</v>
      </c>
      <c r="K56" s="23">
        <v>1.44</v>
      </c>
    </row>
    <row r="57" ht="12.75" customHeight="1">
      <c r="A57" s="15">
        <v>1949.0</v>
      </c>
      <c r="B57" s="10" t="s">
        <v>17</v>
      </c>
      <c r="C57" s="15" t="s">
        <v>48</v>
      </c>
      <c r="F57" s="23">
        <v>36.81</v>
      </c>
      <c r="G57" s="23">
        <v>47.9</v>
      </c>
      <c r="H57" s="23">
        <v>-3.84</v>
      </c>
      <c r="I57" s="23">
        <v>-3.84</v>
      </c>
      <c r="J57" s="23">
        <v>-3.84</v>
      </c>
      <c r="K57" s="23">
        <v>-1.17</v>
      </c>
    </row>
    <row r="58" ht="12.75" customHeight="1">
      <c r="A58" s="15">
        <v>1950.0</v>
      </c>
      <c r="B58" s="10" t="s">
        <v>17</v>
      </c>
      <c r="C58" s="15" t="s">
        <v>48</v>
      </c>
      <c r="F58" s="23">
        <v>44.27</v>
      </c>
      <c r="G58" s="23">
        <v>45.3</v>
      </c>
      <c r="H58" s="23">
        <v>1.43</v>
      </c>
      <c r="I58" s="23">
        <v>1.43</v>
      </c>
      <c r="J58" s="23">
        <v>1.43</v>
      </c>
      <c r="K58" s="23">
        <v>0.94</v>
      </c>
    </row>
    <row r="59" ht="12.75" customHeight="1">
      <c r="A59" s="15">
        <v>1951.0</v>
      </c>
      <c r="B59" s="10" t="s">
        <v>17</v>
      </c>
      <c r="C59" s="15" t="s">
        <v>48</v>
      </c>
      <c r="F59" s="23">
        <v>46.33</v>
      </c>
      <c r="G59" s="23">
        <v>46.1</v>
      </c>
      <c r="H59" s="23">
        <v>2.19</v>
      </c>
      <c r="I59" s="23">
        <v>2.19</v>
      </c>
      <c r="J59" s="23">
        <v>2.19</v>
      </c>
      <c r="K59" s="23">
        <v>1.99</v>
      </c>
    </row>
    <row r="60" ht="12.75" customHeight="1">
      <c r="A60" s="15">
        <v>1952.0</v>
      </c>
      <c r="B60" s="10" t="s">
        <v>17</v>
      </c>
      <c r="C60" s="15" t="s">
        <v>48</v>
      </c>
      <c r="F60" s="23">
        <v>43.48</v>
      </c>
      <c r="G60" s="23">
        <v>46.8</v>
      </c>
      <c r="H60" s="23">
        <v>0.37</v>
      </c>
      <c r="I60" s="23">
        <v>-1.34</v>
      </c>
      <c r="J60" s="23">
        <v>-0.75</v>
      </c>
      <c r="K60" s="23">
        <v>1.1</v>
      </c>
    </row>
    <row r="61" ht="12.75" customHeight="1">
      <c r="A61" s="15">
        <v>1953.0</v>
      </c>
      <c r="B61" s="10" t="s">
        <v>17</v>
      </c>
      <c r="C61" s="15" t="s">
        <v>48</v>
      </c>
      <c r="F61" s="23">
        <v>43.23</v>
      </c>
      <c r="G61" s="23">
        <v>48.0</v>
      </c>
      <c r="H61" s="23">
        <v>-3.04</v>
      </c>
      <c r="I61" s="23">
        <v>-3.04</v>
      </c>
      <c r="J61" s="23">
        <v>-2.91</v>
      </c>
      <c r="K61" s="23">
        <v>0.15</v>
      </c>
    </row>
    <row r="62" ht="12.75" customHeight="1">
      <c r="A62" s="15">
        <v>1954.0</v>
      </c>
      <c r="B62" s="10" t="s">
        <v>17</v>
      </c>
      <c r="C62" s="15" t="s">
        <v>48</v>
      </c>
      <c r="F62" s="23">
        <v>47.12</v>
      </c>
      <c r="G62" s="23">
        <v>46.1</v>
      </c>
      <c r="H62" s="23">
        <v>2.42</v>
      </c>
      <c r="I62" s="23">
        <v>2.42</v>
      </c>
      <c r="J62" s="23">
        <v>2.42</v>
      </c>
      <c r="K62" s="23">
        <v>1.36</v>
      </c>
    </row>
    <row r="63" ht="12.75" customHeight="1">
      <c r="A63" s="15">
        <v>1955.0</v>
      </c>
      <c r="B63" s="10" t="s">
        <v>17</v>
      </c>
      <c r="C63" s="15" t="s">
        <v>48</v>
      </c>
      <c r="F63" s="23">
        <v>41.16</v>
      </c>
      <c r="G63" s="23">
        <v>46.2</v>
      </c>
      <c r="H63" s="23">
        <v>0.87</v>
      </c>
      <c r="I63" s="23">
        <v>0.87</v>
      </c>
      <c r="J63" s="23">
        <v>-0.86</v>
      </c>
      <c r="K63" s="23">
        <v>-3.59</v>
      </c>
    </row>
    <row r="64" ht="12.75" customHeight="1">
      <c r="A64" s="15">
        <v>1956.0</v>
      </c>
      <c r="B64" s="10" t="s">
        <v>17</v>
      </c>
      <c r="C64" s="15" t="s">
        <v>48</v>
      </c>
      <c r="F64" s="23">
        <v>43.01</v>
      </c>
      <c r="G64" s="23">
        <v>45.0</v>
      </c>
      <c r="H64" s="23">
        <v>-0.15</v>
      </c>
      <c r="I64" s="23">
        <v>1.3</v>
      </c>
      <c r="J64" s="23">
        <v>0.84</v>
      </c>
      <c r="K64" s="23">
        <v>0.56</v>
      </c>
    </row>
    <row r="65" ht="12.75" customHeight="1">
      <c r="A65" s="15">
        <v>1957.0</v>
      </c>
      <c r="B65" s="10" t="s">
        <v>17</v>
      </c>
      <c r="C65" s="15" t="s">
        <v>48</v>
      </c>
      <c r="F65" s="23">
        <v>35.99</v>
      </c>
      <c r="G65" s="23">
        <v>46.4</v>
      </c>
      <c r="H65" s="23">
        <v>0.99</v>
      </c>
      <c r="I65" s="23">
        <v>-2.57</v>
      </c>
      <c r="J65" s="23">
        <v>-1.36</v>
      </c>
      <c r="K65" s="23">
        <v>2.96</v>
      </c>
    </row>
    <row r="66" ht="12.75" customHeight="1">
      <c r="A66" s="15">
        <v>1958.0</v>
      </c>
      <c r="B66" s="10" t="s">
        <v>17</v>
      </c>
      <c r="C66" s="15" t="s">
        <v>48</v>
      </c>
      <c r="F66" s="23">
        <v>44.58</v>
      </c>
      <c r="G66" s="23">
        <v>44.2</v>
      </c>
      <c r="H66" s="23">
        <v>-1.09</v>
      </c>
      <c r="I66" s="23">
        <v>1.41</v>
      </c>
      <c r="J66" s="23">
        <v>-0.04</v>
      </c>
      <c r="K66" s="23">
        <v>-2.98</v>
      </c>
    </row>
    <row r="67" ht="12.75" customHeight="1">
      <c r="A67" s="15">
        <v>1959.0</v>
      </c>
      <c r="B67" s="10" t="s">
        <v>17</v>
      </c>
      <c r="C67" s="15" t="s">
        <v>48</v>
      </c>
      <c r="F67" s="23">
        <v>44.11</v>
      </c>
      <c r="G67" s="23">
        <v>46.5</v>
      </c>
      <c r="H67" s="23">
        <v>1.88</v>
      </c>
      <c r="I67" s="23">
        <v>1.88</v>
      </c>
      <c r="J67" s="23">
        <v>1.88</v>
      </c>
      <c r="K67" s="23">
        <v>0.75</v>
      </c>
    </row>
    <row r="68" ht="12.75" customHeight="1">
      <c r="A68" s="15">
        <v>1960.0</v>
      </c>
      <c r="B68" s="10" t="s">
        <v>17</v>
      </c>
      <c r="C68" s="15" t="s">
        <v>48</v>
      </c>
      <c r="F68" s="23">
        <v>41.17</v>
      </c>
      <c r="G68" s="23">
        <v>45.4</v>
      </c>
      <c r="H68" s="23">
        <v>-1.04</v>
      </c>
      <c r="I68" s="23">
        <v>-1.04</v>
      </c>
      <c r="J68" s="23">
        <v>-1.04</v>
      </c>
      <c r="K68" s="23">
        <v>-1.41</v>
      </c>
    </row>
    <row r="69" ht="12.75" customHeight="1">
      <c r="A69" s="15">
        <v>1961.0</v>
      </c>
      <c r="B69" s="10" t="s">
        <v>17</v>
      </c>
      <c r="C69" s="15" t="s">
        <v>48</v>
      </c>
      <c r="F69" s="23">
        <v>40.8</v>
      </c>
      <c r="G69" s="23">
        <v>45.7</v>
      </c>
      <c r="H69" s="23">
        <v>-1.97</v>
      </c>
      <c r="I69" s="23">
        <v>-1.97</v>
      </c>
      <c r="J69" s="23">
        <v>-1.97</v>
      </c>
      <c r="K69" s="23">
        <v>-0.72</v>
      </c>
    </row>
    <row r="70" ht="12.75" customHeight="1">
      <c r="A70" s="15">
        <v>1962.0</v>
      </c>
      <c r="B70" s="10" t="s">
        <v>17</v>
      </c>
      <c r="C70" s="15" t="s">
        <v>48</v>
      </c>
      <c r="F70" s="23">
        <v>39.39</v>
      </c>
      <c r="G70" s="23">
        <v>44.4</v>
      </c>
      <c r="H70" s="23">
        <v>-1.03</v>
      </c>
      <c r="I70" s="23">
        <v>-1.03</v>
      </c>
      <c r="J70" s="23">
        <v>-0.1</v>
      </c>
      <c r="K70" s="23">
        <v>-0.25</v>
      </c>
    </row>
    <row r="71" ht="12.75" customHeight="1">
      <c r="A71" s="15">
        <v>1963.0</v>
      </c>
      <c r="B71" s="10" t="s">
        <v>17</v>
      </c>
      <c r="C71" s="15" t="s">
        <v>48</v>
      </c>
      <c r="F71" s="23">
        <v>35.39</v>
      </c>
      <c r="G71" s="23">
        <v>44.4</v>
      </c>
      <c r="H71" s="23">
        <v>-3.17</v>
      </c>
      <c r="I71" s="23">
        <v>-3.17</v>
      </c>
      <c r="J71" s="23">
        <v>-3.13</v>
      </c>
      <c r="K71" s="23">
        <v>-1.85</v>
      </c>
    </row>
    <row r="72" ht="12.75" customHeight="1">
      <c r="A72" s="15">
        <v>1964.0</v>
      </c>
      <c r="B72" s="10" t="s">
        <v>17</v>
      </c>
      <c r="C72" s="15" t="s">
        <v>48</v>
      </c>
      <c r="F72" s="23">
        <v>34.81</v>
      </c>
      <c r="G72" s="23">
        <v>45.6</v>
      </c>
      <c r="H72" s="23">
        <v>-5.09</v>
      </c>
      <c r="I72" s="23">
        <v>-5.09</v>
      </c>
      <c r="J72" s="23">
        <v>-5.09</v>
      </c>
      <c r="K72" s="23">
        <v>-0.57</v>
      </c>
    </row>
    <row r="73" ht="12.75" customHeight="1">
      <c r="A73" s="15">
        <v>1965.0</v>
      </c>
      <c r="B73" s="10" t="s">
        <v>17</v>
      </c>
      <c r="C73" s="15" t="s">
        <v>48</v>
      </c>
      <c r="F73" s="23">
        <v>32.72</v>
      </c>
      <c r="G73" s="23">
        <v>44.8</v>
      </c>
      <c r="H73" s="23">
        <v>-5.09</v>
      </c>
      <c r="I73" s="23">
        <v>-5.09</v>
      </c>
      <c r="J73" s="23">
        <v>-5.09</v>
      </c>
      <c r="K73" s="23">
        <v>-2.57</v>
      </c>
    </row>
    <row r="74" ht="12.75" customHeight="1">
      <c r="A74" s="15">
        <v>1966.0</v>
      </c>
      <c r="B74" s="10" t="s">
        <v>17</v>
      </c>
      <c r="C74" s="15" t="s">
        <v>48</v>
      </c>
      <c r="F74" s="23">
        <v>36.84</v>
      </c>
      <c r="G74" s="23">
        <v>45.3</v>
      </c>
      <c r="H74" s="23">
        <v>-3.25</v>
      </c>
      <c r="I74" s="23">
        <v>-3.25</v>
      </c>
      <c r="J74" s="23">
        <v>-3.11</v>
      </c>
      <c r="K74" s="23">
        <v>-0.5</v>
      </c>
    </row>
    <row r="75" ht="12.75" customHeight="1">
      <c r="A75" s="15">
        <v>1967.0</v>
      </c>
      <c r="B75" s="10" t="s">
        <v>17</v>
      </c>
      <c r="C75" s="15" t="s">
        <v>48</v>
      </c>
      <c r="F75" s="23">
        <v>41.66</v>
      </c>
      <c r="G75" s="23">
        <v>44.6</v>
      </c>
      <c r="H75" s="23">
        <v>1.49</v>
      </c>
      <c r="I75" s="23">
        <v>1.49</v>
      </c>
      <c r="J75" s="23">
        <v>1.49</v>
      </c>
      <c r="K75" s="23">
        <v>1.11</v>
      </c>
    </row>
    <row r="76" ht="12.75" customHeight="1">
      <c r="A76" s="15">
        <v>1968.0</v>
      </c>
      <c r="B76" s="10" t="s">
        <v>17</v>
      </c>
      <c r="C76" s="15" t="s">
        <v>48</v>
      </c>
      <c r="F76" s="23">
        <v>39.59</v>
      </c>
      <c r="G76" s="23">
        <v>45.0</v>
      </c>
      <c r="H76" s="23">
        <v>-1.22</v>
      </c>
      <c r="I76" s="23">
        <v>-1.22</v>
      </c>
      <c r="J76" s="23">
        <v>0.02</v>
      </c>
      <c r="K76" s="23">
        <v>1.58</v>
      </c>
    </row>
    <row r="77" ht="12.75" customHeight="1">
      <c r="A77" s="15">
        <v>1969.0</v>
      </c>
      <c r="B77" s="10" t="s">
        <v>17</v>
      </c>
      <c r="C77" s="15" t="s">
        <v>48</v>
      </c>
      <c r="F77" s="23">
        <v>43.13</v>
      </c>
      <c r="G77" s="23">
        <v>45.4</v>
      </c>
      <c r="H77" s="23">
        <v>2.22</v>
      </c>
      <c r="I77" s="23">
        <v>2.22</v>
      </c>
      <c r="J77" s="23">
        <v>2.22</v>
      </c>
      <c r="K77" s="23">
        <v>4.37</v>
      </c>
    </row>
    <row r="78" ht="12.75" customHeight="1">
      <c r="A78" s="15">
        <v>1970.0</v>
      </c>
      <c r="B78" s="10" t="s">
        <v>17</v>
      </c>
      <c r="C78" s="15" t="s">
        <v>48</v>
      </c>
      <c r="F78" s="23">
        <v>40.9</v>
      </c>
      <c r="G78" s="23">
        <v>45.3</v>
      </c>
      <c r="H78" s="23">
        <v>-0.24</v>
      </c>
      <c r="I78" s="23">
        <v>-0.24</v>
      </c>
      <c r="J78" s="23">
        <v>0.34</v>
      </c>
      <c r="K78" s="23">
        <v>0.58</v>
      </c>
    </row>
    <row r="79" ht="12.75" customHeight="1">
      <c r="A79" s="15">
        <v>1971.0</v>
      </c>
      <c r="B79" s="10" t="s">
        <v>17</v>
      </c>
      <c r="C79" s="15" t="s">
        <v>48</v>
      </c>
      <c r="F79" s="23">
        <v>40.97</v>
      </c>
      <c r="G79" s="23">
        <v>45.5</v>
      </c>
      <c r="H79" s="23">
        <v>-0.44</v>
      </c>
      <c r="I79" s="23">
        <v>-0.44</v>
      </c>
      <c r="J79" s="23">
        <v>-0.44</v>
      </c>
      <c r="K79" s="23">
        <v>-0.44</v>
      </c>
    </row>
    <row r="80" ht="12.75" customHeight="1">
      <c r="A80" s="15">
        <v>1972.0</v>
      </c>
      <c r="B80" s="10" t="s">
        <v>17</v>
      </c>
      <c r="C80" s="15" t="s">
        <v>48</v>
      </c>
      <c r="F80" s="23">
        <v>51.99</v>
      </c>
      <c r="G80" s="23">
        <v>44.4</v>
      </c>
      <c r="H80" s="23">
        <v>4.35</v>
      </c>
      <c r="I80" s="23">
        <v>4.35</v>
      </c>
      <c r="J80" s="23">
        <v>4.35</v>
      </c>
      <c r="K80" s="23">
        <v>3.23</v>
      </c>
    </row>
    <row r="81" ht="12.75" customHeight="1">
      <c r="A81" s="15">
        <v>1973.0</v>
      </c>
      <c r="B81" s="10" t="s">
        <v>17</v>
      </c>
      <c r="C81" s="15" t="s">
        <v>48</v>
      </c>
      <c r="F81" s="23">
        <v>48.15</v>
      </c>
      <c r="G81" s="23">
        <v>47.4</v>
      </c>
      <c r="H81" s="23">
        <v>2.99</v>
      </c>
      <c r="I81" s="23">
        <v>2.99</v>
      </c>
      <c r="J81" s="23">
        <v>2.99</v>
      </c>
      <c r="K81" s="23">
        <v>5.61</v>
      </c>
    </row>
    <row r="82" ht="12.75" customHeight="1">
      <c r="A82" s="15">
        <v>1974.0</v>
      </c>
      <c r="B82" s="10" t="s">
        <v>17</v>
      </c>
      <c r="C82" s="15" t="s">
        <v>48</v>
      </c>
      <c r="F82" s="23">
        <v>43.22</v>
      </c>
      <c r="G82" s="23">
        <v>45.4</v>
      </c>
      <c r="H82" s="23">
        <v>1.84</v>
      </c>
      <c r="I82" s="23">
        <v>1.84</v>
      </c>
      <c r="J82" s="23">
        <v>1.55</v>
      </c>
      <c r="K82" s="23">
        <v>0.73</v>
      </c>
    </row>
    <row r="83" ht="12.75" customHeight="1">
      <c r="A83" s="15">
        <v>1975.0</v>
      </c>
      <c r="B83" s="10" t="s">
        <v>17</v>
      </c>
      <c r="C83" s="15" t="s">
        <v>48</v>
      </c>
      <c r="F83" s="23">
        <v>48.3</v>
      </c>
      <c r="G83" s="23">
        <v>46.4</v>
      </c>
      <c r="H83" s="23">
        <v>3.15</v>
      </c>
      <c r="I83" s="23">
        <v>3.15</v>
      </c>
      <c r="J83" s="23">
        <v>3.15</v>
      </c>
      <c r="K83" s="23">
        <v>0.7</v>
      </c>
    </row>
    <row r="84" ht="12.75" customHeight="1">
      <c r="A84" s="15">
        <v>1976.0</v>
      </c>
      <c r="B84" s="10" t="s">
        <v>17</v>
      </c>
      <c r="C84" s="15" t="s">
        <v>48</v>
      </c>
      <c r="F84" s="23">
        <v>45.84</v>
      </c>
      <c r="G84" s="23">
        <v>44.6</v>
      </c>
      <c r="H84" s="23">
        <v>-1.09</v>
      </c>
      <c r="I84" s="23">
        <v>2.73</v>
      </c>
      <c r="J84" s="23">
        <v>1.32</v>
      </c>
      <c r="K84" s="23">
        <v>-1.08</v>
      </c>
    </row>
    <row r="85" ht="12.75" customHeight="1">
      <c r="A85" s="15">
        <v>1977.0</v>
      </c>
      <c r="B85" s="10" t="s">
        <v>17</v>
      </c>
      <c r="C85" s="15" t="s">
        <v>48</v>
      </c>
      <c r="F85" s="23">
        <v>48.46</v>
      </c>
      <c r="G85" s="23">
        <v>45.6</v>
      </c>
      <c r="H85" s="23">
        <v>3.6</v>
      </c>
      <c r="I85" s="23">
        <v>3.6</v>
      </c>
      <c r="J85" s="23">
        <v>3.6</v>
      </c>
      <c r="K85" s="23">
        <v>2.77</v>
      </c>
    </row>
    <row r="86" ht="12.75" customHeight="1">
      <c r="A86" s="15">
        <v>1978.0</v>
      </c>
      <c r="B86" s="10" t="s">
        <v>17</v>
      </c>
      <c r="C86" s="15" t="s">
        <v>48</v>
      </c>
      <c r="F86" s="23">
        <v>40.58</v>
      </c>
      <c r="G86" s="23">
        <v>44.1</v>
      </c>
      <c r="H86" s="23">
        <v>0.27</v>
      </c>
      <c r="I86" s="23">
        <v>-1.4</v>
      </c>
      <c r="J86" s="23">
        <v>-0.94</v>
      </c>
      <c r="K86" s="23">
        <v>0.8</v>
      </c>
    </row>
    <row r="87" ht="12.75" customHeight="1">
      <c r="A87" s="15">
        <v>1979.0</v>
      </c>
      <c r="B87" s="10" t="s">
        <v>17</v>
      </c>
      <c r="C87" s="15" t="s">
        <v>48</v>
      </c>
      <c r="F87" s="23">
        <v>48.73</v>
      </c>
      <c r="G87" s="23">
        <v>45.8</v>
      </c>
      <c r="H87" s="23">
        <v>-0.6</v>
      </c>
      <c r="I87" s="23">
        <v>1.46</v>
      </c>
      <c r="J87" s="23">
        <v>0.57</v>
      </c>
      <c r="K87" s="23">
        <v>-1.79</v>
      </c>
    </row>
    <row r="88" ht="12.75" customHeight="1">
      <c r="A88" s="15">
        <v>1980.0</v>
      </c>
      <c r="B88" s="10" t="s">
        <v>17</v>
      </c>
      <c r="C88" s="15" t="s">
        <v>48</v>
      </c>
      <c r="F88" s="23">
        <v>36.8</v>
      </c>
      <c r="G88" s="23">
        <v>44.9</v>
      </c>
      <c r="H88" s="23">
        <v>-2.24</v>
      </c>
      <c r="I88" s="23">
        <v>-2.24</v>
      </c>
      <c r="J88" s="23">
        <v>-2.24</v>
      </c>
      <c r="K88" s="23">
        <v>-2.57</v>
      </c>
    </row>
    <row r="89" ht="12.75" customHeight="1">
      <c r="A89" s="15">
        <v>1981.0</v>
      </c>
      <c r="B89" s="10" t="s">
        <v>17</v>
      </c>
      <c r="C89" s="15" t="s">
        <v>48</v>
      </c>
      <c r="F89" s="23">
        <v>42.38</v>
      </c>
      <c r="G89" s="23">
        <v>45.8</v>
      </c>
      <c r="H89" s="23">
        <v>-0.46</v>
      </c>
      <c r="I89" s="23">
        <v>1.38</v>
      </c>
      <c r="J89" s="23">
        <v>0.59</v>
      </c>
      <c r="K89" s="23">
        <v>0.25</v>
      </c>
    </row>
    <row r="90" ht="12.75" customHeight="1">
      <c r="A90" s="15">
        <v>1982.0</v>
      </c>
      <c r="B90" s="10" t="s">
        <v>17</v>
      </c>
      <c r="C90" s="15" t="s">
        <v>48</v>
      </c>
      <c r="F90" s="23">
        <v>38.85</v>
      </c>
      <c r="G90" s="23">
        <v>45.4</v>
      </c>
      <c r="H90" s="23">
        <v>-2.34</v>
      </c>
      <c r="I90" s="23">
        <v>-2.34</v>
      </c>
      <c r="J90" s="23">
        <v>-2.34</v>
      </c>
      <c r="K90" s="23">
        <v>-1.86</v>
      </c>
    </row>
    <row r="91" ht="12.75" customHeight="1">
      <c r="A91" s="15">
        <v>1983.0</v>
      </c>
      <c r="B91" s="10" t="s">
        <v>17</v>
      </c>
      <c r="C91" s="15" t="s">
        <v>48</v>
      </c>
      <c r="F91" s="23">
        <v>50.96</v>
      </c>
      <c r="G91" s="23">
        <v>46.6</v>
      </c>
      <c r="H91" s="23">
        <v>2.36</v>
      </c>
      <c r="I91" s="23">
        <v>2.36</v>
      </c>
      <c r="J91" s="23">
        <v>2.36</v>
      </c>
      <c r="K91" s="23">
        <v>4.25</v>
      </c>
    </row>
    <row r="92" ht="12.75" customHeight="1">
      <c r="A92" s="15">
        <v>1984.0</v>
      </c>
      <c r="B92" s="10" t="s">
        <v>17</v>
      </c>
      <c r="C92" s="15" t="s">
        <v>48</v>
      </c>
      <c r="F92" s="23">
        <v>45.13</v>
      </c>
      <c r="G92" s="23">
        <v>46.2</v>
      </c>
      <c r="H92" s="23">
        <v>-1.29</v>
      </c>
      <c r="I92" s="23">
        <v>1.05</v>
      </c>
      <c r="J92" s="23">
        <v>-0.81</v>
      </c>
      <c r="K92" s="23">
        <v>-0.03</v>
      </c>
    </row>
    <row r="93" ht="12.75" customHeight="1">
      <c r="A93" s="15">
        <v>1985.0</v>
      </c>
      <c r="B93" s="10" t="s">
        <v>17</v>
      </c>
      <c r="C93" s="15" t="s">
        <v>48</v>
      </c>
      <c r="F93" s="23">
        <v>39.3</v>
      </c>
      <c r="G93" s="23">
        <v>45.8</v>
      </c>
      <c r="H93" s="23">
        <v>-0.64</v>
      </c>
      <c r="I93" s="23">
        <v>0.88</v>
      </c>
      <c r="J93" s="23">
        <v>-0.15</v>
      </c>
      <c r="K93" s="23">
        <v>-1.93</v>
      </c>
    </row>
    <row r="94" ht="12.75" customHeight="1">
      <c r="A94" s="15">
        <v>1986.0</v>
      </c>
      <c r="B94" s="10" t="s">
        <v>17</v>
      </c>
      <c r="C94" s="15" t="s">
        <v>48</v>
      </c>
      <c r="F94" s="23">
        <v>43.88</v>
      </c>
      <c r="G94" s="23">
        <v>46.0</v>
      </c>
      <c r="H94" s="23">
        <v>2.23</v>
      </c>
      <c r="I94" s="23">
        <v>2.23</v>
      </c>
      <c r="J94" s="23">
        <v>2.23</v>
      </c>
      <c r="K94" s="23">
        <v>0.88</v>
      </c>
    </row>
    <row r="95" ht="12.75" customHeight="1">
      <c r="A95" s="15">
        <v>1987.0</v>
      </c>
      <c r="B95" s="10" t="s">
        <v>17</v>
      </c>
      <c r="C95" s="15" t="s">
        <v>48</v>
      </c>
      <c r="F95" s="23">
        <v>40.38</v>
      </c>
      <c r="G95" s="23">
        <v>46.5</v>
      </c>
      <c r="H95" s="23">
        <v>-0.65</v>
      </c>
      <c r="I95" s="23">
        <v>-0.65</v>
      </c>
      <c r="J95" s="23">
        <v>-0.65</v>
      </c>
      <c r="K95" s="23">
        <v>-1.34</v>
      </c>
      <c r="L95" s="28"/>
      <c r="M95" s="28"/>
      <c r="N95" s="29"/>
      <c r="O95" s="28"/>
      <c r="P95" s="30"/>
    </row>
    <row r="96" ht="12.75" customHeight="1">
      <c r="A96" s="15">
        <v>1988.0</v>
      </c>
      <c r="B96" s="10" t="s">
        <v>17</v>
      </c>
      <c r="C96" s="15" t="s">
        <v>48</v>
      </c>
      <c r="F96" s="23">
        <v>37.52</v>
      </c>
      <c r="G96" s="23">
        <v>45.8</v>
      </c>
      <c r="H96" s="23">
        <v>-1.95</v>
      </c>
      <c r="I96" s="23">
        <v>-1.95</v>
      </c>
      <c r="J96" s="23">
        <v>-1.95</v>
      </c>
      <c r="K96" s="23">
        <v>-2.93</v>
      </c>
      <c r="L96" s="31">
        <v>8.48</v>
      </c>
      <c r="M96" s="28"/>
      <c r="N96" s="29"/>
      <c r="O96" s="28"/>
      <c r="P96" s="30"/>
    </row>
    <row r="97" ht="12.75" customHeight="1">
      <c r="A97" s="15">
        <v>1989.0</v>
      </c>
      <c r="B97" s="10" t="s">
        <v>17</v>
      </c>
      <c r="C97" s="15" t="s">
        <v>48</v>
      </c>
      <c r="F97" s="23">
        <v>45.25</v>
      </c>
      <c r="G97" s="23">
        <v>44.9</v>
      </c>
      <c r="H97" s="23">
        <v>1.65</v>
      </c>
      <c r="I97" s="23">
        <v>1.65</v>
      </c>
      <c r="J97" s="23">
        <v>0.36</v>
      </c>
      <c r="K97" s="23">
        <v>-2.97</v>
      </c>
      <c r="L97" s="31">
        <v>6.46</v>
      </c>
      <c r="M97" s="28"/>
      <c r="N97" s="29"/>
      <c r="O97" s="28"/>
      <c r="P97" s="30"/>
    </row>
    <row r="98" ht="12.75" customHeight="1">
      <c r="A98" s="15">
        <v>1990.0</v>
      </c>
      <c r="B98" s="10" t="s">
        <v>17</v>
      </c>
      <c r="C98" s="15" t="s">
        <v>48</v>
      </c>
      <c r="F98" s="23">
        <v>50.49</v>
      </c>
      <c r="G98" s="23">
        <v>48.2</v>
      </c>
      <c r="H98" s="23">
        <v>3.7</v>
      </c>
      <c r="I98" s="23">
        <v>3.7</v>
      </c>
      <c r="J98" s="23">
        <v>3.7</v>
      </c>
      <c r="K98" s="23">
        <v>3.57</v>
      </c>
      <c r="L98" s="31">
        <v>6.39</v>
      </c>
      <c r="M98" s="28"/>
      <c r="N98" s="29"/>
      <c r="O98" s="28"/>
      <c r="P98" s="30"/>
    </row>
    <row r="99" ht="12.75" customHeight="1">
      <c r="A99" s="15">
        <v>1991.0</v>
      </c>
      <c r="B99" s="10" t="s">
        <v>17</v>
      </c>
      <c r="C99" s="15" t="s">
        <v>48</v>
      </c>
      <c r="F99" s="23">
        <v>39.23</v>
      </c>
      <c r="G99" s="23">
        <v>47.9</v>
      </c>
      <c r="H99" s="23">
        <v>-1.94</v>
      </c>
      <c r="I99" s="23">
        <v>-1.94</v>
      </c>
      <c r="J99" s="23">
        <v>-1.86</v>
      </c>
      <c r="K99" s="23">
        <v>0.01</v>
      </c>
      <c r="L99" s="31">
        <v>5.84</v>
      </c>
      <c r="M99" s="28"/>
      <c r="N99" s="29"/>
      <c r="O99" s="28"/>
      <c r="P99" s="30"/>
    </row>
    <row r="100" ht="12.75" customHeight="1">
      <c r="A100" s="15">
        <v>1992.0</v>
      </c>
      <c r="B100" s="10" t="s">
        <v>17</v>
      </c>
      <c r="C100" s="15" t="s">
        <v>48</v>
      </c>
      <c r="D100" s="27">
        <v>2.9934E7</v>
      </c>
      <c r="E100" s="22">
        <v>1312000.0</v>
      </c>
      <c r="F100" s="23">
        <v>41.27</v>
      </c>
      <c r="G100" s="23">
        <v>45.0</v>
      </c>
      <c r="H100" s="23">
        <v>1.86</v>
      </c>
      <c r="I100" s="23">
        <v>1.86</v>
      </c>
      <c r="J100" s="23">
        <v>1.8</v>
      </c>
      <c r="K100" s="23">
        <v>0.01</v>
      </c>
      <c r="L100" s="31">
        <v>6.93</v>
      </c>
      <c r="M100" s="28"/>
      <c r="N100" s="29"/>
      <c r="O100" s="28"/>
      <c r="P100" s="30"/>
    </row>
    <row r="101" ht="12.75" customHeight="1">
      <c r="A101" s="15">
        <v>1993.0</v>
      </c>
      <c r="B101" s="10" t="s">
        <v>17</v>
      </c>
      <c r="C101" s="15" t="s">
        <v>48</v>
      </c>
      <c r="D101" s="27">
        <v>1.5729E7</v>
      </c>
      <c r="E101" s="22">
        <v>709000.0</v>
      </c>
      <c r="F101" s="23">
        <v>43.64</v>
      </c>
      <c r="G101" s="23">
        <v>45.5</v>
      </c>
      <c r="H101" s="23">
        <v>1.09</v>
      </c>
      <c r="I101" s="23">
        <v>1.09</v>
      </c>
      <c r="J101" s="23">
        <v>1.09</v>
      </c>
      <c r="K101" s="23">
        <v>0.84</v>
      </c>
      <c r="L101" s="31">
        <v>6.62</v>
      </c>
      <c r="M101" s="28"/>
      <c r="N101" s="29"/>
      <c r="O101" s="28"/>
      <c r="P101" s="30"/>
    </row>
    <row r="102" ht="12.75" customHeight="1">
      <c r="A102" s="15">
        <v>1994.0</v>
      </c>
      <c r="B102" s="10" t="s">
        <v>17</v>
      </c>
      <c r="C102" s="15" t="s">
        <v>48</v>
      </c>
      <c r="D102" s="27">
        <v>2.276E7</v>
      </c>
      <c r="E102" s="22">
        <v>968000.0</v>
      </c>
      <c r="F102" s="23">
        <v>44.71</v>
      </c>
      <c r="G102" s="23">
        <v>45.7</v>
      </c>
      <c r="H102" s="23">
        <v>-0.81</v>
      </c>
      <c r="I102" s="23">
        <v>0.92</v>
      </c>
      <c r="J102" s="23">
        <v>-0.37</v>
      </c>
      <c r="K102" s="23">
        <v>-0.75</v>
      </c>
      <c r="L102" s="31">
        <v>6.21</v>
      </c>
      <c r="M102" s="28"/>
      <c r="N102" s="29"/>
      <c r="O102" s="28"/>
      <c r="P102" s="30"/>
    </row>
    <row r="103" ht="12.75" customHeight="1">
      <c r="A103" s="15">
        <v>1995.0</v>
      </c>
      <c r="B103" s="10" t="s">
        <v>17</v>
      </c>
      <c r="C103" s="15" t="s">
        <v>48</v>
      </c>
      <c r="D103" s="27">
        <v>2.1492E7</v>
      </c>
      <c r="E103" s="22">
        <v>842000.0</v>
      </c>
      <c r="F103" s="23">
        <v>39.45</v>
      </c>
      <c r="G103" s="23">
        <v>46.2</v>
      </c>
      <c r="H103" s="23">
        <v>1.35</v>
      </c>
      <c r="I103" s="23">
        <v>-1.45</v>
      </c>
      <c r="J103" s="23">
        <v>0.43</v>
      </c>
      <c r="K103" s="23">
        <v>-1.24</v>
      </c>
      <c r="L103" s="31">
        <v>6.52</v>
      </c>
      <c r="M103" s="28"/>
      <c r="N103" s="29"/>
      <c r="O103" s="28"/>
      <c r="P103" s="30"/>
    </row>
    <row r="104" ht="12.75" customHeight="1">
      <c r="A104" s="15">
        <v>1996.0</v>
      </c>
      <c r="B104" s="10" t="s">
        <v>17</v>
      </c>
      <c r="C104" s="15" t="s">
        <v>48</v>
      </c>
      <c r="D104" s="27">
        <v>3.2037E7</v>
      </c>
      <c r="E104" s="22">
        <v>1220000.0</v>
      </c>
      <c r="F104" s="23">
        <v>54.4</v>
      </c>
      <c r="G104" s="23">
        <v>45.6</v>
      </c>
      <c r="H104" s="23">
        <v>5.12</v>
      </c>
      <c r="I104" s="23">
        <v>5.12</v>
      </c>
      <c r="J104" s="23">
        <v>5.12</v>
      </c>
      <c r="K104" s="23">
        <v>3.63</v>
      </c>
      <c r="L104" s="31">
        <v>5.94</v>
      </c>
      <c r="M104" s="28"/>
      <c r="N104" s="29"/>
      <c r="O104" s="28"/>
      <c r="P104" s="30"/>
    </row>
    <row r="105" ht="12.75" customHeight="1">
      <c r="A105" s="15">
        <v>1997.0</v>
      </c>
      <c r="B105" s="10" t="s">
        <v>17</v>
      </c>
      <c r="C105" s="15" t="s">
        <v>48</v>
      </c>
      <c r="D105" s="27">
        <v>2.601E7</v>
      </c>
      <c r="E105" s="22">
        <v>988000.0</v>
      </c>
      <c r="F105" s="23">
        <v>39.85</v>
      </c>
      <c r="G105" s="23">
        <v>45.5</v>
      </c>
      <c r="H105" s="23">
        <v>0.81</v>
      </c>
      <c r="I105" s="23">
        <v>0.81</v>
      </c>
      <c r="J105" s="23">
        <v>-0.46</v>
      </c>
      <c r="K105" s="23">
        <v>-0.71</v>
      </c>
      <c r="L105" s="31">
        <v>5.57</v>
      </c>
      <c r="M105" s="28"/>
      <c r="N105" s="29"/>
      <c r="O105" s="28"/>
      <c r="P105" s="30"/>
    </row>
    <row r="106" ht="12.75" customHeight="1">
      <c r="A106" s="15">
        <v>1998.0</v>
      </c>
      <c r="B106" s="10" t="s">
        <v>17</v>
      </c>
      <c r="C106" s="15" t="s">
        <v>48</v>
      </c>
      <c r="D106" s="27">
        <v>2.5433E7</v>
      </c>
      <c r="E106" s="22">
        <v>930000.0</v>
      </c>
      <c r="F106" s="23">
        <v>43.29</v>
      </c>
      <c r="G106" s="23">
        <v>49.1</v>
      </c>
      <c r="H106" s="23">
        <v>-3.17</v>
      </c>
      <c r="I106" s="23">
        <v>-3.17</v>
      </c>
      <c r="J106" s="23">
        <v>-3.17</v>
      </c>
      <c r="K106" s="23">
        <v>-2.75</v>
      </c>
      <c r="L106" s="31">
        <v>5.9</v>
      </c>
      <c r="M106" s="28"/>
      <c r="N106" s="29"/>
      <c r="O106" s="28"/>
      <c r="P106" s="30"/>
    </row>
    <row r="107" ht="12.75" customHeight="1">
      <c r="A107" s="15">
        <v>1999.0</v>
      </c>
      <c r="B107" s="10" t="s">
        <v>17</v>
      </c>
      <c r="C107" s="15" t="s">
        <v>48</v>
      </c>
      <c r="D107" s="27">
        <v>2.4575E7</v>
      </c>
      <c r="E107" s="22">
        <v>912000.0</v>
      </c>
      <c r="F107" s="23">
        <v>42.74</v>
      </c>
      <c r="G107" s="23">
        <v>48.1</v>
      </c>
      <c r="H107" s="23">
        <v>0.7</v>
      </c>
      <c r="I107" s="23">
        <v>-1.82</v>
      </c>
      <c r="J107" s="23">
        <v>-0.5</v>
      </c>
      <c r="K107" s="23">
        <v>-1.48</v>
      </c>
      <c r="L107" s="31">
        <v>5.95</v>
      </c>
      <c r="M107" s="28"/>
      <c r="N107" s="29"/>
      <c r="O107" s="28"/>
      <c r="P107" s="30"/>
    </row>
    <row r="108" ht="12.75" customHeight="1">
      <c r="A108" s="15">
        <v>2000.0</v>
      </c>
      <c r="B108" s="10" t="s">
        <v>17</v>
      </c>
      <c r="C108" s="15" t="s">
        <v>48</v>
      </c>
      <c r="D108" s="27">
        <v>2.9548E7</v>
      </c>
      <c r="E108" s="22">
        <v>1116000.0</v>
      </c>
      <c r="F108" s="23">
        <v>44.81</v>
      </c>
      <c r="G108" s="23">
        <v>46.0</v>
      </c>
      <c r="H108" s="23">
        <v>-0.35</v>
      </c>
      <c r="I108" s="23">
        <v>1.23</v>
      </c>
      <c r="J108" s="23">
        <v>0.5</v>
      </c>
      <c r="K108" s="23">
        <v>0.52</v>
      </c>
      <c r="L108" s="31">
        <v>5.67</v>
      </c>
      <c r="M108" s="28"/>
      <c r="N108" s="29"/>
      <c r="O108" s="28"/>
      <c r="P108" s="30"/>
    </row>
    <row r="109" ht="12.75" customHeight="1">
      <c r="A109" s="15">
        <v>2001.0</v>
      </c>
      <c r="B109" s="10" t="s">
        <v>17</v>
      </c>
      <c r="C109" s="15" t="s">
        <v>48</v>
      </c>
      <c r="D109" s="27">
        <v>2.3506E7</v>
      </c>
      <c r="E109" s="22">
        <v>861000.0</v>
      </c>
      <c r="F109" s="23">
        <v>34.15</v>
      </c>
      <c r="G109" s="23">
        <v>47.7</v>
      </c>
      <c r="H109" s="23">
        <v>-4.52</v>
      </c>
      <c r="I109" s="23">
        <v>-4.52</v>
      </c>
      <c r="J109" s="23">
        <v>-4.52</v>
      </c>
      <c r="K109" s="23">
        <v>-2.6</v>
      </c>
      <c r="L109" s="31">
        <v>5.39</v>
      </c>
      <c r="M109" s="28"/>
      <c r="N109" s="29"/>
      <c r="O109" s="28"/>
      <c r="P109" s="30"/>
    </row>
    <row r="110" ht="12.75" customHeight="1">
      <c r="A110" s="15">
        <v>2002.0</v>
      </c>
      <c r="B110" s="10" t="s">
        <v>17</v>
      </c>
      <c r="C110" s="15" t="s">
        <v>48</v>
      </c>
      <c r="D110" s="27">
        <v>3.0956E7</v>
      </c>
      <c r="E110" s="22">
        <v>1188000.0</v>
      </c>
      <c r="F110" s="23">
        <v>43.65</v>
      </c>
      <c r="G110" s="23">
        <v>47.7</v>
      </c>
      <c r="H110" s="23">
        <v>0.83</v>
      </c>
      <c r="I110" s="23">
        <v>-1.24</v>
      </c>
      <c r="J110" s="23">
        <v>0.02</v>
      </c>
      <c r="K110" s="23">
        <v>0.56</v>
      </c>
      <c r="L110" s="31">
        <v>5.21</v>
      </c>
      <c r="M110" s="28"/>
      <c r="N110" s="29"/>
      <c r="O110" s="28"/>
      <c r="P110" s="30"/>
    </row>
    <row r="111" ht="12.75" customHeight="1">
      <c r="A111" s="15">
        <v>2003.0</v>
      </c>
      <c r="B111" s="10" t="s">
        <v>17</v>
      </c>
      <c r="C111" s="15" t="s">
        <v>48</v>
      </c>
      <c r="D111" s="27">
        <v>2.8834E7</v>
      </c>
      <c r="E111" s="22">
        <v>1067000.0</v>
      </c>
      <c r="F111" s="23">
        <v>50.99</v>
      </c>
      <c r="G111" s="23">
        <v>45.6</v>
      </c>
      <c r="H111" s="23">
        <v>4.39</v>
      </c>
      <c r="I111" s="23">
        <v>4.39</v>
      </c>
      <c r="J111" s="23">
        <v>4.39</v>
      </c>
      <c r="K111" s="23">
        <v>2.82</v>
      </c>
      <c r="L111" s="31">
        <v>6.29</v>
      </c>
      <c r="M111" s="28"/>
      <c r="N111" s="29"/>
      <c r="O111" s="28"/>
      <c r="P111" s="30"/>
    </row>
    <row r="112" ht="12.75" customHeight="1">
      <c r="A112" s="15">
        <v>2004.0</v>
      </c>
      <c r="B112" s="10" t="s">
        <v>17</v>
      </c>
      <c r="C112" s="15" t="s">
        <v>48</v>
      </c>
      <c r="D112" s="27">
        <v>3.251E7</v>
      </c>
      <c r="E112" s="22">
        <v>1238000.0</v>
      </c>
      <c r="F112" s="23">
        <v>46.35</v>
      </c>
      <c r="G112" s="23">
        <v>46.3</v>
      </c>
      <c r="H112" s="23">
        <v>3.51</v>
      </c>
      <c r="I112" s="23">
        <v>3.51</v>
      </c>
      <c r="J112" s="23">
        <v>3.51</v>
      </c>
      <c r="K112" s="23">
        <v>0.99</v>
      </c>
      <c r="L112" s="31">
        <v>6.1</v>
      </c>
      <c r="M112" s="28"/>
      <c r="N112" s="29"/>
      <c r="O112" s="28"/>
      <c r="P112" s="30"/>
    </row>
    <row r="113" ht="12.75" customHeight="1">
      <c r="A113" s="15">
        <v>2005.0</v>
      </c>
      <c r="B113" s="10" t="s">
        <v>17</v>
      </c>
      <c r="C113" s="15" t="s">
        <v>48</v>
      </c>
      <c r="D113" s="27">
        <v>3.1189E7</v>
      </c>
      <c r="E113" s="22">
        <v>1115000.0</v>
      </c>
      <c r="F113" s="23">
        <v>50.23</v>
      </c>
      <c r="G113" s="23">
        <v>47.1</v>
      </c>
      <c r="H113" s="23">
        <v>2.65</v>
      </c>
      <c r="I113" s="23">
        <v>2.65</v>
      </c>
      <c r="J113" s="23">
        <v>2.65</v>
      </c>
      <c r="K113" s="23">
        <v>0.14</v>
      </c>
      <c r="L113" s="31">
        <v>6.61</v>
      </c>
      <c r="M113" s="28"/>
      <c r="N113" s="29"/>
      <c r="O113" s="32"/>
      <c r="P113" s="28"/>
    </row>
    <row r="114" ht="12.75" customHeight="1">
      <c r="A114" s="15">
        <v>2006.0</v>
      </c>
      <c r="B114" s="10" t="s">
        <v>17</v>
      </c>
      <c r="C114" s="15" t="s">
        <v>48</v>
      </c>
      <c r="D114" s="27">
        <v>4.0989E7</v>
      </c>
      <c r="E114" s="22">
        <v>1378000.0</v>
      </c>
      <c r="F114" s="23">
        <v>50.17</v>
      </c>
      <c r="G114" s="23">
        <v>48.7</v>
      </c>
      <c r="H114" s="23">
        <v>3.36</v>
      </c>
      <c r="I114" s="23">
        <v>3.36</v>
      </c>
      <c r="J114" s="23">
        <v>2.89</v>
      </c>
      <c r="K114" s="23">
        <v>-1.08</v>
      </c>
      <c r="L114" s="31">
        <v>7.29</v>
      </c>
      <c r="M114" s="30"/>
      <c r="N114" s="29"/>
      <c r="O114" s="32"/>
      <c r="P114" s="28"/>
    </row>
    <row r="115" ht="12.75" customHeight="1">
      <c r="A115" s="15">
        <v>2007.0</v>
      </c>
      <c r="B115" s="10" t="s">
        <v>17</v>
      </c>
      <c r="C115" s="15" t="s">
        <v>48</v>
      </c>
      <c r="D115" s="27">
        <v>3.8801E7</v>
      </c>
      <c r="E115" s="22">
        <v>1243000.0</v>
      </c>
      <c r="F115" s="23">
        <v>45.01</v>
      </c>
      <c r="G115" s="23">
        <v>46.7</v>
      </c>
      <c r="H115" s="23">
        <v>0.96</v>
      </c>
      <c r="I115" s="23">
        <v>0.96</v>
      </c>
      <c r="J115" s="23">
        <v>0.96</v>
      </c>
      <c r="K115" s="23">
        <v>2.21</v>
      </c>
      <c r="L115" s="31">
        <v>6.41</v>
      </c>
      <c r="M115" s="28"/>
      <c r="N115" s="29"/>
      <c r="O115" s="32"/>
      <c r="P115" s="30"/>
    </row>
    <row r="116" ht="12.75" customHeight="1">
      <c r="A116" s="15">
        <v>2008.0</v>
      </c>
      <c r="B116" s="10" t="s">
        <v>17</v>
      </c>
      <c r="C116" s="15" t="s">
        <v>48</v>
      </c>
      <c r="D116" s="27">
        <v>5.9725E7</v>
      </c>
      <c r="E116" s="22">
        <v>1473000.0</v>
      </c>
      <c r="F116" s="23">
        <v>50.47</v>
      </c>
      <c r="G116" s="23">
        <v>46.8</v>
      </c>
      <c r="H116" s="23">
        <v>3.72</v>
      </c>
      <c r="I116" s="23">
        <v>3.72</v>
      </c>
      <c r="J116" s="23">
        <v>3.72</v>
      </c>
      <c r="K116" s="23">
        <v>3.53</v>
      </c>
      <c r="L116" s="31">
        <v>5.45</v>
      </c>
      <c r="M116" s="28"/>
      <c r="N116" s="29"/>
      <c r="O116" s="32"/>
      <c r="P116" s="30"/>
    </row>
    <row r="117" ht="12.75" customHeight="1">
      <c r="A117" s="15">
        <v>2009.0</v>
      </c>
      <c r="B117" s="10" t="s">
        <v>17</v>
      </c>
      <c r="C117" s="15" t="s">
        <v>48</v>
      </c>
      <c r="D117" s="27">
        <v>7.1645E7</v>
      </c>
      <c r="E117" s="22">
        <v>1940000.0</v>
      </c>
      <c r="F117" s="23">
        <v>46.34</v>
      </c>
      <c r="G117" s="23">
        <v>46.1</v>
      </c>
      <c r="H117" s="23">
        <v>3.37</v>
      </c>
      <c r="I117" s="23">
        <v>3.37</v>
      </c>
      <c r="J117" s="23">
        <v>3.37</v>
      </c>
      <c r="K117" s="23">
        <v>1.86</v>
      </c>
      <c r="L117" s="31">
        <v>5.31</v>
      </c>
      <c r="M117" s="28"/>
      <c r="N117" s="29"/>
      <c r="O117" s="32"/>
      <c r="P117" s="28"/>
    </row>
    <row r="118" ht="12.75" customHeight="1">
      <c r="A118" s="15">
        <v>2010.0</v>
      </c>
      <c r="B118" s="10" t="s">
        <v>17</v>
      </c>
      <c r="C118" s="15" t="s">
        <v>48</v>
      </c>
      <c r="D118" s="27">
        <v>6.1884E7</v>
      </c>
      <c r="E118" s="22">
        <v>1708000.0</v>
      </c>
      <c r="F118" s="23">
        <v>45.34</v>
      </c>
      <c r="G118" s="23">
        <v>48.5</v>
      </c>
      <c r="H118" s="23">
        <v>1.2</v>
      </c>
      <c r="I118" s="23">
        <v>1.2</v>
      </c>
      <c r="J118" s="23">
        <v>1.2</v>
      </c>
      <c r="K118" s="23">
        <v>0.99</v>
      </c>
      <c r="L118" s="31">
        <v>5.18</v>
      </c>
      <c r="M118" s="28"/>
      <c r="N118" s="29"/>
      <c r="O118" s="32"/>
      <c r="P118" s="28"/>
    </row>
    <row r="119" ht="12.75" customHeight="1">
      <c r="A119" s="15">
        <v>2011.0</v>
      </c>
      <c r="B119" s="10" t="s">
        <v>17</v>
      </c>
      <c r="C119" s="15" t="s">
        <v>48</v>
      </c>
      <c r="D119" s="27">
        <v>9.0336E7</v>
      </c>
      <c r="E119" s="22">
        <v>2458000.0</v>
      </c>
      <c r="F119" s="23">
        <v>56.67</v>
      </c>
      <c r="G119" s="23">
        <v>48.2</v>
      </c>
      <c r="H119" s="23">
        <v>-0.13</v>
      </c>
      <c r="I119" s="23">
        <v>4.79</v>
      </c>
      <c r="J119" s="23">
        <v>4.5</v>
      </c>
      <c r="K119" s="23">
        <v>0.5</v>
      </c>
      <c r="L119" s="31">
        <v>4.76</v>
      </c>
    </row>
    <row r="120" ht="12.75" customHeight="1">
      <c r="A120" s="15">
        <v>2012.0</v>
      </c>
      <c r="B120" s="10" t="s">
        <v>17</v>
      </c>
      <c r="C120" s="15" t="s">
        <v>48</v>
      </c>
      <c r="D120" s="27">
        <v>7.4527E7</v>
      </c>
      <c r="E120" s="22">
        <v>1994000.0</v>
      </c>
      <c r="F120" s="23">
        <v>42.67</v>
      </c>
      <c r="G120" s="23">
        <v>49.6</v>
      </c>
      <c r="H120" s="23">
        <v>0.93</v>
      </c>
      <c r="I120" s="23">
        <v>0.93</v>
      </c>
      <c r="J120" s="23">
        <v>0.93</v>
      </c>
      <c r="K120" s="23">
        <v>2.8</v>
      </c>
      <c r="L120" s="31">
        <v>4.81</v>
      </c>
    </row>
    <row r="121" ht="12.75" customHeight="1">
      <c r="A121" s="15">
        <v>2013.0</v>
      </c>
      <c r="B121" s="10" t="s">
        <v>17</v>
      </c>
      <c r="C121" s="15" t="s">
        <v>48</v>
      </c>
      <c r="D121" s="27">
        <v>1.04731E8</v>
      </c>
      <c r="E121" s="22">
        <v>2890000.0</v>
      </c>
      <c r="F121" s="23">
        <v>44.34</v>
      </c>
      <c r="G121" s="23">
        <v>46.9</v>
      </c>
      <c r="H121" s="23">
        <v>1.87</v>
      </c>
      <c r="I121" s="23">
        <v>1.87</v>
      </c>
      <c r="J121" s="23">
        <v>1.87</v>
      </c>
      <c r="K121" s="23">
        <v>0.88</v>
      </c>
      <c r="L121" s="31">
        <v>5.11</v>
      </c>
    </row>
    <row r="122" ht="12.75" customHeight="1">
      <c r="A122" s="15">
        <v>2014.0</v>
      </c>
      <c r="B122" s="10" t="s">
        <v>17</v>
      </c>
      <c r="C122" s="15" t="s">
        <v>48</v>
      </c>
      <c r="D122" s="27">
        <v>9.5864E7</v>
      </c>
      <c r="E122" s="22">
        <v>2718000.0</v>
      </c>
      <c r="F122" s="23">
        <v>45.36</v>
      </c>
      <c r="G122" s="23">
        <v>45.7</v>
      </c>
      <c r="H122" s="23">
        <v>0.66</v>
      </c>
      <c r="I122" s="23">
        <v>1.81</v>
      </c>
      <c r="J122" s="23">
        <v>1.57</v>
      </c>
      <c r="K122" s="23">
        <v>1.33</v>
      </c>
      <c r="L122" s="31">
        <v>5.12</v>
      </c>
    </row>
    <row r="123" ht="12.75" customHeight="1">
      <c r="A123" s="15">
        <v>2015.0</v>
      </c>
      <c r="B123" s="10" t="s">
        <v>17</v>
      </c>
      <c r="C123" s="15" t="s">
        <v>48</v>
      </c>
      <c r="D123" s="27">
        <v>1.02337E8</v>
      </c>
      <c r="E123" s="22">
        <v>2904000.0</v>
      </c>
      <c r="F123" s="23">
        <v>42.48</v>
      </c>
      <c r="G123" s="23">
        <v>46.9</v>
      </c>
      <c r="H123" s="23">
        <v>-0.54</v>
      </c>
      <c r="I123" s="23">
        <v>-0.54</v>
      </c>
      <c r="J123" s="23">
        <v>-0.54</v>
      </c>
      <c r="K123" s="23">
        <v>1.03</v>
      </c>
      <c r="L123" s="31">
        <v>5.36</v>
      </c>
    </row>
    <row r="124" ht="12.75" customHeight="1">
      <c r="A124" s="15">
        <v>2016.0</v>
      </c>
      <c r="B124" s="10" t="s">
        <v>17</v>
      </c>
      <c r="C124" s="15" t="s">
        <v>48</v>
      </c>
      <c r="D124" s="27">
        <v>1.23403E8</v>
      </c>
      <c r="E124" s="22">
        <v>3621000.0</v>
      </c>
      <c r="F124" s="23">
        <v>39.31</v>
      </c>
      <c r="G124" s="23">
        <v>48.6</v>
      </c>
      <c r="H124" s="23">
        <v>0.2</v>
      </c>
      <c r="I124" s="23">
        <v>-2.33</v>
      </c>
      <c r="J124" s="23">
        <v>-2.01</v>
      </c>
      <c r="K124" s="23">
        <v>0.61</v>
      </c>
      <c r="L124" s="31">
        <v>5.97</v>
      </c>
    </row>
    <row r="125" ht="12.75" customHeight="1">
      <c r="A125" s="15">
        <v>2017.0</v>
      </c>
      <c r="B125" s="10" t="s">
        <v>17</v>
      </c>
      <c r="C125" s="15" t="s">
        <v>48</v>
      </c>
      <c r="D125" s="27">
        <v>1.20356E8</v>
      </c>
      <c r="E125" s="22">
        <v>3800000.0</v>
      </c>
      <c r="F125" s="23">
        <v>46.24</v>
      </c>
      <c r="G125" s="23">
        <v>48.0</v>
      </c>
      <c r="H125" s="23">
        <v>0.64</v>
      </c>
      <c r="I125" s="23">
        <v>0.64</v>
      </c>
      <c r="J125" s="23">
        <v>-0.71</v>
      </c>
      <c r="K125" s="23">
        <v>-1.34</v>
      </c>
      <c r="L125" s="31">
        <v>8.14</v>
      </c>
    </row>
    <row r="126" ht="12.75" customHeight="1">
      <c r="A126" s="15">
        <v>2018.0</v>
      </c>
      <c r="B126" s="10" t="s">
        <v>17</v>
      </c>
      <c r="C126" s="15" t="s">
        <v>48</v>
      </c>
      <c r="D126" s="27">
        <v>1.16784E8</v>
      </c>
      <c r="E126" s="22">
        <v>3590000.0</v>
      </c>
      <c r="F126" s="23">
        <v>54.98</v>
      </c>
      <c r="G126" s="23">
        <v>47.4</v>
      </c>
      <c r="H126" s="23">
        <v>5.2</v>
      </c>
      <c r="I126" s="23">
        <v>5.2</v>
      </c>
      <c r="J126" s="23">
        <v>5.2</v>
      </c>
      <c r="K126" s="23">
        <v>0.99</v>
      </c>
      <c r="L126" s="31">
        <v>9.17</v>
      </c>
    </row>
    <row r="127" ht="12.75" customHeight="1">
      <c r="A127" s="15">
        <v>2019.0</v>
      </c>
      <c r="B127" s="10" t="s">
        <v>17</v>
      </c>
      <c r="C127" s="15" t="s">
        <v>48</v>
      </c>
      <c r="D127" s="27">
        <v>1.11227E8</v>
      </c>
      <c r="E127" s="22">
        <v>3715000.0</v>
      </c>
      <c r="F127" s="23">
        <v>49.63</v>
      </c>
      <c r="G127" s="23">
        <v>46.8</v>
      </c>
      <c r="H127" s="23">
        <v>3.49</v>
      </c>
      <c r="I127" s="23">
        <v>3.49</v>
      </c>
      <c r="J127" s="23">
        <v>3.49</v>
      </c>
      <c r="K127" s="23">
        <v>1.32</v>
      </c>
      <c r="L127" s="31">
        <v>7.89</v>
      </c>
    </row>
    <row r="128" ht="12.75" customHeight="1">
      <c r="A128" s="15">
        <v>2020.0</v>
      </c>
      <c r="B128" s="10" t="s">
        <v>17</v>
      </c>
      <c r="C128" s="15" t="s">
        <v>48</v>
      </c>
      <c r="E128" s="22">
        <v>3676000.0</v>
      </c>
      <c r="F128" s="23">
        <v>42.42</v>
      </c>
      <c r="G128" s="23">
        <v>48.9</v>
      </c>
      <c r="H128" s="23">
        <v>-0.95</v>
      </c>
      <c r="I128" s="23">
        <v>-0.95</v>
      </c>
      <c r="J128" s="23">
        <v>0.16</v>
      </c>
      <c r="K128" s="23">
        <v>2.19</v>
      </c>
      <c r="L128" s="31">
        <v>8.05</v>
      </c>
    </row>
    <row r="129" ht="12.75" customHeight="1">
      <c r="A129" s="15">
        <v>2021.0</v>
      </c>
      <c r="B129" s="10" t="s">
        <v>17</v>
      </c>
      <c r="C129" s="15" t="s">
        <v>48</v>
      </c>
      <c r="E129" s="22">
        <v>2974000.0</v>
      </c>
      <c r="F129" s="23">
        <v>45.02</v>
      </c>
      <c r="G129" s="23">
        <v>49.0</v>
      </c>
      <c r="H129" s="23">
        <v>1.97</v>
      </c>
      <c r="I129" s="23">
        <v>1.97</v>
      </c>
      <c r="J129" s="23">
        <v>0.67</v>
      </c>
      <c r="K129" s="23">
        <v>-1.39</v>
      </c>
    </row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:E1"/>
    <mergeCell ref="F1:K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71"/>
    <col customWidth="1" min="3" max="3" width="17.14"/>
    <col customWidth="1" min="4" max="4" width="13.43"/>
    <col customWidth="1" min="5" max="5" width="15.0"/>
    <col customWidth="1" min="6" max="26" width="10.71"/>
  </cols>
  <sheetData>
    <row r="1" ht="12.75" customHeight="1">
      <c r="A1" s="13" t="s">
        <v>6</v>
      </c>
      <c r="B1" s="13" t="s">
        <v>2</v>
      </c>
      <c r="C1" s="13" t="s">
        <v>7</v>
      </c>
      <c r="D1" s="33" t="s">
        <v>49</v>
      </c>
      <c r="E1" s="33" t="s">
        <v>11</v>
      </c>
    </row>
    <row r="2" ht="15.0" customHeight="1">
      <c r="A2" s="10" t="s">
        <v>24</v>
      </c>
      <c r="B2" s="34">
        <v>1992.0</v>
      </c>
      <c r="C2" s="34">
        <f>VLOOKUP($A2,'in $ value'!F:G,2,FALSE)</f>
        <v>23</v>
      </c>
      <c r="D2" s="35">
        <f t="array" ref="D2">IFERROR(INDEX('in gallons'!K:K,MATCH(1,IF('in gallons'!F:F='state (with formula)'!$A2,IF('in gallons'!B:B='state (with formula)'!$B2,1)),0)), " ")</f>
        <v>153000</v>
      </c>
      <c r="E2" s="35">
        <f t="array" ref="E2">IFERROR(INDEX('in $ value'!K:K,MATCH(1,IF('in $ value'!F:F='state (with formula)'!$A2,IF('in $ value'!B:B='state (with formula)'!$B2,1)),0)), " ")</f>
        <v>2433000</v>
      </c>
    </row>
    <row r="3" ht="12.75" customHeight="1">
      <c r="A3" s="10" t="s">
        <v>24</v>
      </c>
      <c r="B3" s="22">
        <v>1993.0</v>
      </c>
      <c r="C3" s="22">
        <f>VLOOKUP($A3,'in $ value'!F:G,2,FALSE)</f>
        <v>23</v>
      </c>
      <c r="D3" s="35">
        <f t="array" ref="D3">IFERROR(INDEX('in gallons'!K:K,MATCH(1,IF('in gallons'!F:F='state (with formula)'!$A3,IF('in gallons'!B:B='state (with formula)'!$B3,1)),0)), " ")</f>
        <v>113000</v>
      </c>
      <c r="E3" s="35">
        <f t="array" ref="E3">IFERROR(INDEX('in $ value'!K:K,MATCH(1,IF('in $ value'!F:F='state (with formula)'!$A3,IF('in $ value'!B:B='state (with formula)'!$B3,1)),0)), " ")</f>
        <v>1616000</v>
      </c>
    </row>
    <row r="4" ht="12.75" customHeight="1">
      <c r="A4" s="10" t="s">
        <v>24</v>
      </c>
      <c r="B4" s="22">
        <v>1994.0</v>
      </c>
      <c r="C4" s="22">
        <f>VLOOKUP($A4,'in $ value'!F:G,2,FALSE)</f>
        <v>23</v>
      </c>
      <c r="D4" s="35">
        <f t="array" ref="D4">IFERROR(INDEX('in gallons'!K:K,MATCH(1,IF('in gallons'!F:F='state (with formula)'!$A4,IF('in gallons'!B:B='state (with formula)'!$B4,1)),0)), " ")</f>
        <v>150000</v>
      </c>
      <c r="E4" s="35">
        <f t="array" ref="E4">IFERROR(INDEX('in $ value'!K:K,MATCH(1,IF('in $ value'!F:F='state (with formula)'!$A4,IF('in $ value'!B:B='state (with formula)'!$B4,1)),0)), " ")</f>
        <v>2145000</v>
      </c>
    </row>
    <row r="5" ht="12.75" customHeight="1">
      <c r="A5" s="10" t="s">
        <v>24</v>
      </c>
      <c r="B5" s="22">
        <v>1995.0</v>
      </c>
      <c r="C5" s="22">
        <f>VLOOKUP($A5,'in $ value'!F:G,2,FALSE)</f>
        <v>23</v>
      </c>
      <c r="D5" s="35">
        <f t="array" ref="D5">IFERROR(INDEX('in gallons'!K:K,MATCH(1,IF('in gallons'!F:F='state (with formula)'!$A5,IF('in gallons'!B:B='state (with formula)'!$B5,1)),0)), " ")</f>
        <v>162000</v>
      </c>
      <c r="E5" s="35">
        <f t="array" ref="E5">IFERROR(INDEX('in $ value'!K:K,MATCH(1,IF('in $ value'!F:F='state (with formula)'!$A5,IF('in $ value'!B:B='state (with formula)'!$B5,1)),0)), " ")</f>
        <v>2965000</v>
      </c>
    </row>
    <row r="6" ht="12.75" customHeight="1">
      <c r="A6" s="10" t="s">
        <v>24</v>
      </c>
      <c r="B6" s="22">
        <v>1996.0</v>
      </c>
      <c r="C6" s="22">
        <f>VLOOKUP($A6,'in $ value'!F:G,2,FALSE)</f>
        <v>23</v>
      </c>
      <c r="D6" s="35">
        <f t="array" ref="D6">IFERROR(INDEX('in gallons'!K:K,MATCH(1,IF('in gallons'!F:F='state (with formula)'!$A6,IF('in gallons'!B:B='state (with formula)'!$B6,1)),0)), " ")</f>
        <v>167000</v>
      </c>
      <c r="E6" s="35">
        <f t="array" ref="E6">IFERROR(INDEX('in $ value'!K:K,MATCH(1,IF('in $ value'!F:F='state (with formula)'!$A6,IF('in $ value'!B:B='state (with formula)'!$B6,1)),0)), " ")</f>
        <v>3657000</v>
      </c>
    </row>
    <row r="7" ht="12.75" customHeight="1">
      <c r="A7" s="10" t="s">
        <v>24</v>
      </c>
      <c r="B7" s="22">
        <v>1997.0</v>
      </c>
      <c r="C7" s="22">
        <f>VLOOKUP($A7,'in $ value'!F:G,2,FALSE)</f>
        <v>23</v>
      </c>
      <c r="D7" s="35">
        <f t="array" ref="D7">IFERROR(INDEX('in gallons'!K:K,MATCH(1,IF('in gallons'!F:F='state (with formula)'!$A7,IF('in gallons'!B:B='state (with formula)'!$B7,1)),0)), " ")</f>
        <v>185000</v>
      </c>
      <c r="E7" s="35">
        <f t="array" ref="E7">IFERROR(INDEX('in $ value'!K:K,MATCH(1,IF('in $ value'!F:F='state (with formula)'!$A7,IF('in $ value'!B:B='state (with formula)'!$B7,1)),0)), " ")</f>
        <v>3663000</v>
      </c>
    </row>
    <row r="8" ht="12.75" customHeight="1">
      <c r="A8" s="10" t="s">
        <v>24</v>
      </c>
      <c r="B8" s="22">
        <v>1998.0</v>
      </c>
      <c r="C8" s="22">
        <f>VLOOKUP($A8,'in $ value'!F:G,2,FALSE)</f>
        <v>23</v>
      </c>
      <c r="D8" s="35">
        <f t="array" ref="D8">IFERROR(INDEX('in gallons'!K:K,MATCH(1,IF('in gallons'!F:F='state (with formula)'!$A8,IF('in gallons'!B:B='state (with formula)'!$B8,1)),0)), " ")</f>
        <v>150000</v>
      </c>
      <c r="E8" s="35">
        <f t="array" ref="E8">IFERROR(INDEX('in $ value'!K:K,MATCH(1,IF('in $ value'!F:F='state (with formula)'!$A8,IF('in $ value'!B:B='state (with formula)'!$B8,1)),0)), " ")</f>
        <v>3090000</v>
      </c>
    </row>
    <row r="9" ht="12.75" customHeight="1">
      <c r="A9" s="10" t="s">
        <v>24</v>
      </c>
      <c r="B9" s="22">
        <v>1999.0</v>
      </c>
      <c r="C9" s="22">
        <f>VLOOKUP($A9,'in $ value'!F:G,2,FALSE)</f>
        <v>23</v>
      </c>
      <c r="D9" s="35">
        <f t="array" ref="D9">IFERROR(INDEX('in gallons'!K:K,MATCH(1,IF('in gallons'!F:F='state (with formula)'!$A9,IF('in gallons'!B:B='state (with formula)'!$B9,1)),0)), " ")</f>
        <v>190000</v>
      </c>
      <c r="E9" s="35">
        <f t="array" ref="E9">IFERROR(INDEX('in $ value'!K:K,MATCH(1,IF('in $ value'!F:F='state (with formula)'!$A9,IF('in $ value'!B:B='state (with formula)'!$B9,1)),0)), " ")</f>
        <v>3686000</v>
      </c>
    </row>
    <row r="10" ht="12.75" customHeight="1">
      <c r="A10" s="10" t="s">
        <v>24</v>
      </c>
      <c r="B10" s="22">
        <v>2000.0</v>
      </c>
      <c r="C10" s="22">
        <f>VLOOKUP($A10,'in $ value'!F:G,2,FALSE)</f>
        <v>23</v>
      </c>
      <c r="D10" s="35">
        <f t="array" ref="D10">IFERROR(INDEX('in gallons'!K:K,MATCH(1,IF('in gallons'!F:F='state (with formula)'!$A10,IF('in gallons'!B:B='state (with formula)'!$B10,1)),0)), " ")</f>
        <v>270000</v>
      </c>
      <c r="E10" s="35">
        <f t="array" ref="E10">IFERROR(INDEX('in $ value'!K:K,MATCH(1,IF('in $ value'!F:F='state (with formula)'!$A10,IF('in $ value'!B:B='state (with formula)'!$B10,1)),0)), " ")</f>
        <v>3834000</v>
      </c>
    </row>
    <row r="11" ht="12.75" customHeight="1">
      <c r="A11" s="10" t="s">
        <v>24</v>
      </c>
      <c r="B11" s="22">
        <v>2001.0</v>
      </c>
      <c r="C11" s="22">
        <f>VLOOKUP($A11,'in $ value'!F:G,2,FALSE)</f>
        <v>23</v>
      </c>
      <c r="D11" s="35">
        <f t="array" ref="D11">IFERROR(INDEX('in gallons'!K:K,MATCH(1,IF('in gallons'!F:F='state (with formula)'!$A11,IF('in gallons'!B:B='state (with formula)'!$B11,1)),0)), " ")</f>
        <v>232000</v>
      </c>
      <c r="E11" s="35">
        <f t="array" ref="E11">IFERROR(INDEX('in $ value'!K:K,MATCH(1,IF('in $ value'!F:F='state (with formula)'!$A11,IF('in $ value'!B:B='state (with formula)'!$B11,1)),0)), " ")</f>
        <v>4338000</v>
      </c>
    </row>
    <row r="12" ht="12.75" customHeight="1">
      <c r="A12" s="10" t="s">
        <v>24</v>
      </c>
      <c r="B12" s="22">
        <v>2002.0</v>
      </c>
      <c r="C12" s="22">
        <f>VLOOKUP($A12,'in $ value'!F:G,2,FALSE)</f>
        <v>23</v>
      </c>
      <c r="D12" s="35">
        <f t="array" ref="D12">IFERROR(INDEX('in gallons'!K:K,MATCH(1,IF('in gallons'!F:F='state (with formula)'!$A12,IF('in gallons'!B:B='state (with formula)'!$B12,1)),0)), " ")</f>
        <v>275000</v>
      </c>
      <c r="E12" s="35">
        <f t="array" ref="E12">IFERROR(INDEX('in $ value'!K:K,MATCH(1,IF('in $ value'!F:F='state (with formula)'!$A12,IF('in $ value'!B:B='state (with formula)'!$B12,1)),0)), " ")</f>
        <v>5335000</v>
      </c>
    </row>
    <row r="13" ht="12.75" customHeight="1">
      <c r="A13" s="10" t="s">
        <v>24</v>
      </c>
      <c r="B13" s="22">
        <v>2003.0</v>
      </c>
      <c r="C13" s="22">
        <f>VLOOKUP($A13,'in $ value'!F:G,2,FALSE)</f>
        <v>23</v>
      </c>
      <c r="D13" s="35">
        <f t="array" ref="D13">IFERROR(INDEX('in gallons'!K:K,MATCH(1,IF('in gallons'!F:F='state (with formula)'!$A13,IF('in gallons'!B:B='state (with formula)'!$B13,1)),0)), " ")</f>
        <v>285000</v>
      </c>
      <c r="E13" s="35">
        <f t="array" ref="E13">IFERROR(INDEX('in $ value'!K:K,MATCH(1,IF('in $ value'!F:F='state (with formula)'!$A13,IF('in $ value'!B:B='state (with formula)'!$B13,1)),0)), " ")</f>
        <v>6413000</v>
      </c>
    </row>
    <row r="14" ht="12.75" customHeight="1">
      <c r="A14" s="10" t="s">
        <v>24</v>
      </c>
      <c r="B14" s="22">
        <v>2004.0</v>
      </c>
      <c r="C14" s="22">
        <f>VLOOKUP($A14,'in $ value'!F:G,2,FALSE)</f>
        <v>23</v>
      </c>
      <c r="D14" s="35">
        <f t="array" ref="D14">IFERROR(INDEX('in gallons'!K:K,MATCH(1,IF('in gallons'!F:F='state (with formula)'!$A14,IF('in gallons'!B:B='state (with formula)'!$B14,1)),0)), " ")</f>
        <v>290000</v>
      </c>
      <c r="E14" s="35">
        <f t="array" ref="E14">IFERROR(INDEX('in $ value'!K:K,MATCH(1,IF('in $ value'!F:F='state (with formula)'!$A14,IF('in $ value'!B:B='state (with formula)'!$B14,1)),0)), " ")</f>
        <v>5626000</v>
      </c>
    </row>
    <row r="15" ht="12.75" customHeight="1">
      <c r="A15" s="10" t="s">
        <v>24</v>
      </c>
      <c r="B15" s="22">
        <v>2005.0</v>
      </c>
      <c r="C15" s="22">
        <f>VLOOKUP($A15,'in $ value'!F:G,2,FALSE)</f>
        <v>23</v>
      </c>
      <c r="D15" s="35">
        <f t="array" ref="D15">IFERROR(INDEX('in gallons'!K:K,MATCH(1,IF('in gallons'!F:F='state (with formula)'!$A15,IF('in gallons'!B:B='state (with formula)'!$B15,1)),0)), " ")</f>
        <v>265000</v>
      </c>
      <c r="E15" s="35">
        <f t="array" ref="E15">IFERROR(INDEX('in $ value'!K:K,MATCH(1,IF('in $ value'!F:F='state (with formula)'!$A15,IF('in $ value'!B:B='state (with formula)'!$B15,1)),0)), " ")</f>
        <v>5698000</v>
      </c>
    </row>
    <row r="16" ht="12.75" customHeight="1">
      <c r="A16" s="10" t="s">
        <v>24</v>
      </c>
      <c r="B16" s="22">
        <v>2006.0</v>
      </c>
      <c r="C16" s="22">
        <f>VLOOKUP($A16,'in $ value'!F:G,2,FALSE)</f>
        <v>23</v>
      </c>
      <c r="D16" s="35">
        <f t="array" ref="D16">IFERROR(INDEX('in gallons'!K:K,MATCH(1,IF('in gallons'!F:F='state (with formula)'!$A16,IF('in gallons'!B:B='state (with formula)'!$B16,1)),0)), " ")</f>
        <v>345000</v>
      </c>
      <c r="E16" s="35">
        <f t="array" ref="E16">IFERROR(INDEX('in $ value'!K:K,MATCH(1,IF('in $ value'!F:F='state (with formula)'!$A16,IF('in $ value'!B:B='state (with formula)'!$B16,1)),0)), " ")</f>
        <v>8384000</v>
      </c>
    </row>
    <row r="17" ht="12.75" customHeight="1">
      <c r="A17" s="10" t="s">
        <v>24</v>
      </c>
      <c r="B17" s="22">
        <v>2007.0</v>
      </c>
      <c r="C17" s="22">
        <f>VLOOKUP($A17,'in $ value'!F:G,2,FALSE)</f>
        <v>23</v>
      </c>
      <c r="D17" s="35">
        <f t="array" ref="D17">IFERROR(INDEX('in gallons'!K:K,MATCH(1,IF('in gallons'!F:F='state (with formula)'!$A17,IF('in gallons'!B:B='state (with formula)'!$B17,1)),0)), " ")</f>
        <v>250000</v>
      </c>
      <c r="E17" s="35">
        <f t="array" ref="E17">IFERROR(INDEX('in $ value'!K:K,MATCH(1,IF('in $ value'!F:F='state (with formula)'!$A17,IF('in $ value'!B:B='state (with formula)'!$B17,1)),0)), " ")</f>
        <v>7525000</v>
      </c>
    </row>
    <row r="18" ht="12.75" customHeight="1">
      <c r="A18" s="10" t="s">
        <v>24</v>
      </c>
      <c r="B18" s="22">
        <v>2008.0</v>
      </c>
      <c r="C18" s="22">
        <f>VLOOKUP($A18,'in $ value'!F:G,2,FALSE)</f>
        <v>23</v>
      </c>
      <c r="D18" s="35">
        <f t="array" ref="D18">IFERROR(INDEX('in gallons'!K:K,MATCH(1,IF('in gallons'!F:F='state (with formula)'!$A18,IF('in gallons'!B:B='state (with formula)'!$B18,1)),0)), " ")</f>
        <v>240000</v>
      </c>
      <c r="E18" s="35">
        <f t="array" ref="E18">IFERROR(INDEX('in $ value'!K:K,MATCH(1,IF('in $ value'!F:F='state (with formula)'!$A18,IF('in $ value'!B:B='state (with formula)'!$B18,1)),0)), " ")</f>
        <v>8832000</v>
      </c>
    </row>
    <row r="19" ht="12.75" customHeight="1">
      <c r="A19" s="10" t="s">
        <v>24</v>
      </c>
      <c r="B19" s="22">
        <v>2009.0</v>
      </c>
      <c r="C19" s="22">
        <f>VLOOKUP($A19,'in $ value'!F:G,2,FALSE)</f>
        <v>23</v>
      </c>
      <c r="D19" s="35">
        <f t="array" ref="D19">IFERROR(INDEX('in gallons'!K:K,MATCH(1,IF('in gallons'!F:F='state (with formula)'!$A19,IF('in gallons'!B:B='state (with formula)'!$B19,1)),0)), " ")</f>
        <v>395000</v>
      </c>
      <c r="E19" s="35">
        <f t="array" ref="E19">IFERROR(INDEX('in $ value'!K:K,MATCH(1,IF('in $ value'!F:F='state (with formula)'!$A19,IF('in $ value'!B:B='state (with formula)'!$B19,1)),0)), " ")</f>
        <v>12996000</v>
      </c>
    </row>
    <row r="20" ht="12.75" customHeight="1">
      <c r="A20" s="10" t="s">
        <v>24</v>
      </c>
      <c r="B20" s="22">
        <v>2010.0</v>
      </c>
      <c r="C20" s="22">
        <f>VLOOKUP($A20,'in $ value'!F:G,2,FALSE)</f>
        <v>23</v>
      </c>
      <c r="D20" s="35">
        <f t="array" ref="D20">IFERROR(INDEX('in gallons'!K:K,MATCH(1,IF('in gallons'!F:F='state (with formula)'!$A20,IF('in gallons'!B:B='state (with formula)'!$B20,1)),0)), " ")</f>
        <v>335000</v>
      </c>
      <c r="E20" s="35">
        <f t="array" ref="E20">IFERROR(INDEX('in $ value'!K:K,MATCH(1,IF('in $ value'!F:F='state (with formula)'!$A20,IF('in $ value'!B:B='state (with formula)'!$B20,1)),0)), " ")</f>
        <v>11223000</v>
      </c>
    </row>
    <row r="21" ht="12.75" customHeight="1">
      <c r="A21" s="10" t="s">
        <v>24</v>
      </c>
      <c r="B21" s="22">
        <v>2011.0</v>
      </c>
      <c r="C21" s="22">
        <f>VLOOKUP($A21,'in $ value'!F:G,2,FALSE)</f>
        <v>23</v>
      </c>
      <c r="D21" s="35">
        <f t="array" ref="D21">IFERROR(INDEX('in gallons'!K:K,MATCH(1,IF('in gallons'!F:F='state (with formula)'!$A21,IF('in gallons'!B:B='state (with formula)'!$B21,1)),0)), " ")</f>
        <v>410000</v>
      </c>
      <c r="E21" s="35">
        <f t="array" ref="E21">IFERROR(INDEX('in $ value'!K:K,MATCH(1,IF('in $ value'!F:F='state (with formula)'!$A21,IF('in $ value'!B:B='state (with formula)'!$B21,1)),0)), " ")</f>
        <v>13940000</v>
      </c>
    </row>
    <row r="22" ht="12.75" customHeight="1">
      <c r="A22" s="10" t="s">
        <v>24</v>
      </c>
      <c r="B22" s="22">
        <v>2012.0</v>
      </c>
      <c r="C22" s="22">
        <f>VLOOKUP($A22,'in $ value'!F:G,2,FALSE)</f>
        <v>23</v>
      </c>
      <c r="D22" s="35">
        <f t="array" ref="D22">IFERROR(INDEX('in gallons'!K:K,MATCH(1,IF('in gallons'!F:F='state (with formula)'!$A22,IF('in gallons'!B:B='state (with formula)'!$B22,1)),0)), " ")</f>
        <v>445000</v>
      </c>
      <c r="E22" s="35">
        <f t="array" ref="E22">IFERROR(INDEX('in $ value'!K:K,MATCH(1,IF('in $ value'!F:F='state (with formula)'!$A22,IF('in $ value'!B:B='state (with formula)'!$B22,1)),0)), " ")</f>
        <v>14685000</v>
      </c>
    </row>
    <row r="23" ht="12.75" customHeight="1">
      <c r="A23" s="10" t="s">
        <v>24</v>
      </c>
      <c r="B23" s="22">
        <v>2013.0</v>
      </c>
      <c r="C23" s="22">
        <f>VLOOKUP($A23,'in $ value'!F:G,2,FALSE)</f>
        <v>23</v>
      </c>
      <c r="D23" s="35">
        <f t="array" ref="D23">IFERROR(INDEX('in gallons'!K:K,MATCH(1,IF('in gallons'!F:F='state (with formula)'!$A23,IF('in gallons'!B:B='state (with formula)'!$B23,1)),0)), " ")</f>
        <v>560000</v>
      </c>
      <c r="E23" s="35">
        <f t="array" ref="E23">IFERROR(INDEX('in $ value'!K:K,MATCH(1,IF('in $ value'!F:F='state (with formula)'!$A23,IF('in $ value'!B:B='state (with formula)'!$B23,1)),0)), " ")</f>
        <v>17920000</v>
      </c>
    </row>
    <row r="24" ht="12.75" customHeight="1">
      <c r="A24" s="10" t="s">
        <v>24</v>
      </c>
      <c r="B24" s="22">
        <v>2014.0</v>
      </c>
      <c r="C24" s="22">
        <f>VLOOKUP($A24,'in $ value'!F:G,2,FALSE)</f>
        <v>23</v>
      </c>
      <c r="D24" s="35">
        <f t="array" ref="D24">IFERROR(INDEX('in gallons'!K:K,MATCH(1,IF('in gallons'!F:F='state (with formula)'!$A24,IF('in gallons'!B:B='state (with formula)'!$B24,1)),0)), " ")</f>
        <v>545000</v>
      </c>
      <c r="E24" s="35">
        <f t="array" ref="E24">IFERROR(INDEX('in $ value'!K:K,MATCH(1,IF('in $ value'!F:F='state (with formula)'!$A24,IF('in $ value'!B:B='state (with formula)'!$B24,1)),0)), " ")</f>
        <v>17168000</v>
      </c>
    </row>
    <row r="25" ht="12.75" customHeight="1">
      <c r="A25" s="10" t="s">
        <v>24</v>
      </c>
      <c r="B25" s="22">
        <v>2015.0</v>
      </c>
      <c r="C25" s="22">
        <f>VLOOKUP($A25,'in $ value'!F:G,2,FALSE)</f>
        <v>23</v>
      </c>
      <c r="D25" s="35">
        <f t="array" ref="D25">IFERROR(INDEX('in gallons'!K:K,MATCH(1,IF('in gallons'!F:F='state (with formula)'!$A25,IF('in gallons'!B:B='state (with formula)'!$B25,1)),0)), " ")</f>
        <v>553000</v>
      </c>
      <c r="E25" s="35">
        <f t="array" ref="E25">IFERROR(INDEX('in $ value'!K:K,MATCH(1,IF('in $ value'!F:F='state (with formula)'!$A25,IF('in $ value'!B:B='state (with formula)'!$B25,1)),0)), " ")</f>
        <v>15484000</v>
      </c>
    </row>
    <row r="26" ht="12.75" customHeight="1">
      <c r="A26" s="10" t="s">
        <v>24</v>
      </c>
      <c r="B26" s="22">
        <v>2016.0</v>
      </c>
      <c r="C26" s="22">
        <f>VLOOKUP($A26,'in $ value'!F:G,2,FALSE)</f>
        <v>23</v>
      </c>
      <c r="D26" s="35">
        <f t="array" ref="D26">IFERROR(INDEX('in gallons'!K:K,MATCH(1,IF('in gallons'!F:F='state (with formula)'!$A26,IF('in gallons'!B:B='state (with formula)'!$B26,1)),0)), " ")</f>
        <v>675000</v>
      </c>
      <c r="E26" s="35">
        <f t="array" ref="E26">IFERROR(INDEX('in $ value'!K:K,MATCH(1,IF('in $ value'!F:F='state (with formula)'!$A26,IF('in $ value'!B:B='state (with formula)'!$B26,1)),0)), " ")</f>
        <v>20250000</v>
      </c>
    </row>
    <row r="27" ht="12.75" customHeight="1">
      <c r="A27" s="10" t="s">
        <v>24</v>
      </c>
      <c r="B27" s="22">
        <v>2017.0</v>
      </c>
      <c r="C27" s="22">
        <f>VLOOKUP($A27,'in $ value'!F:G,2,FALSE)</f>
        <v>23</v>
      </c>
      <c r="D27" s="35">
        <f t="array" ref="D27">IFERROR(INDEX('in gallons'!K:K,MATCH(1,IF('in gallons'!F:F='state (with formula)'!$A27,IF('in gallons'!B:B='state (with formula)'!$B27,1)),0)), " ")</f>
        <v>715000</v>
      </c>
      <c r="E27" s="35">
        <f t="array" ref="E27">IFERROR(INDEX('in $ value'!K:K,MATCH(1,IF('in $ value'!F:F='state (with formula)'!$A27,IF('in $ value'!B:B='state (with formula)'!$B27,1)),0)), " ")</f>
        <v>24096000</v>
      </c>
    </row>
    <row r="28" ht="12.75" customHeight="1">
      <c r="A28" s="10" t="s">
        <v>24</v>
      </c>
      <c r="B28" s="22">
        <v>2018.0</v>
      </c>
      <c r="C28" s="22">
        <f>VLOOKUP($A28,'in $ value'!F:G,2,FALSE)</f>
        <v>23</v>
      </c>
      <c r="D28" s="35">
        <f t="array" ref="D28">IFERROR(INDEX('in gallons'!K:K,MATCH(1,IF('in gallons'!F:F='state (with formula)'!$A28,IF('in gallons'!B:B='state (with formula)'!$B28,1)),0)), " ")</f>
        <v>539000</v>
      </c>
      <c r="E28" s="35">
        <f t="array" ref="E28">IFERROR(INDEX('in $ value'!K:K,MATCH(1,IF('in $ value'!F:F='state (with formula)'!$A28,IF('in $ value'!B:B='state (with formula)'!$B28,1)),0)), " ")</f>
        <v>21668000</v>
      </c>
    </row>
    <row r="29" ht="12.75" customHeight="1">
      <c r="A29" s="10" t="s">
        <v>24</v>
      </c>
      <c r="B29" s="22">
        <v>2019.0</v>
      </c>
      <c r="C29" s="22">
        <f>VLOOKUP($A29,'in $ value'!F:G,2,FALSE)</f>
        <v>23</v>
      </c>
      <c r="D29" s="35">
        <f t="array" ref="D29">IFERROR(INDEX('in gallons'!K:K,MATCH(1,IF('in gallons'!F:F='state (with formula)'!$A29,IF('in gallons'!B:B='state (with formula)'!$B29,1)),0)), " ")</f>
        <v>520000</v>
      </c>
      <c r="E29" s="35">
        <f t="array" ref="E29">IFERROR(INDEX('in $ value'!K:K,MATCH(1,IF('in $ value'!F:F='state (with formula)'!$A29,IF('in $ value'!B:B='state (with formula)'!$B29,1)),0)), " ")</f>
        <v>14664000</v>
      </c>
    </row>
    <row r="30" ht="12.75" customHeight="1">
      <c r="A30" s="10" t="s">
        <v>24</v>
      </c>
      <c r="B30" s="22">
        <v>2020.0</v>
      </c>
      <c r="C30" s="22">
        <f>VLOOKUP($A30,'in $ value'!F:G,2,FALSE)</f>
        <v>23</v>
      </c>
      <c r="D30" s="35">
        <f t="array" ref="D30">IFERROR(INDEX('in gallons'!K:K,MATCH(1,IF('in gallons'!F:F='state (with formula)'!$A30,IF('in gallons'!B:B='state (with formula)'!$B30,1)),0)), " ")</f>
        <v>590000</v>
      </c>
      <c r="E30" s="35" t="str">
        <f t="array" ref="E30">IFERROR(INDEX('in $ value'!K:K,MATCH(1,IF('in $ value'!F:F='state (with formula)'!$A30,IF('in $ value'!B:B='state (with formula)'!$B30,1)),0)), " ")</f>
        <v> </v>
      </c>
    </row>
    <row r="31" ht="12.75" customHeight="1">
      <c r="A31" s="10" t="s">
        <v>24</v>
      </c>
      <c r="B31" s="22">
        <v>2021.0</v>
      </c>
      <c r="C31" s="22">
        <f>VLOOKUP($A31,'in $ value'!F:G,2,FALSE)</f>
        <v>23</v>
      </c>
      <c r="D31" s="35">
        <f t="array" ref="D31">IFERROR(INDEX('in gallons'!K:K,MATCH(1,IF('in gallons'!F:F='state (with formula)'!$A31,IF('in gallons'!B:B='state (with formula)'!$B31,1)),0)), " ")</f>
        <v>495000</v>
      </c>
      <c r="E31" s="35" t="str">
        <f t="array" ref="E31">IFERROR(INDEX('in $ value'!K:K,MATCH(1,IF('in $ value'!F:F='state (with formula)'!$A31,IF('in $ value'!B:B='state (with formula)'!$B31,1)),0)), " ")</f>
        <v> </v>
      </c>
    </row>
    <row r="32" ht="12.75" customHeight="1">
      <c r="A32" s="10" t="s">
        <v>26</v>
      </c>
      <c r="B32" s="22">
        <v>1992.0</v>
      </c>
      <c r="C32" s="22">
        <f>VLOOKUP($A32,'in $ value'!F:G,2,FALSE)</f>
        <v>33</v>
      </c>
      <c r="D32" s="35">
        <f t="array" ref="D32">IFERROR(INDEX('in gallons'!K:K,MATCH(1,IF('in gallons'!F:F='state (with formula)'!$A32,IF('in gallons'!B:B='state (with formula)'!$B32,1)),0)), " ")</f>
        <v>94000</v>
      </c>
      <c r="E32" s="35">
        <f t="array" ref="E32">IFERROR(INDEX('in $ value'!K:K,MATCH(1,IF('in $ value'!F:F='state (with formula)'!$A32,IF('in $ value'!B:B='state (with formula)'!$B32,1)),0)), " ")</f>
        <v>3093000</v>
      </c>
    </row>
    <row r="33" ht="12.75" customHeight="1">
      <c r="A33" s="10" t="s">
        <v>26</v>
      </c>
      <c r="B33" s="22">
        <v>1993.0</v>
      </c>
      <c r="C33" s="22">
        <f>VLOOKUP($A33,'in $ value'!F:G,2,FALSE)</f>
        <v>33</v>
      </c>
      <c r="D33" s="35">
        <f t="array" ref="D33">IFERROR(INDEX('in gallons'!K:K,MATCH(1,IF('in gallons'!F:F='state (with formula)'!$A33,IF('in gallons'!B:B='state (with formula)'!$B33,1)),0)), " ")</f>
        <v>66000</v>
      </c>
      <c r="E33" s="35">
        <f t="array" ref="E33">IFERROR(INDEX('in $ value'!K:K,MATCH(1,IF('in $ value'!F:F='state (with formula)'!$A33,IF('in $ value'!B:B='state (with formula)'!$B33,1)),0)), " ")</f>
        <v>2343000</v>
      </c>
    </row>
    <row r="34" ht="12.75" customHeight="1">
      <c r="A34" s="10" t="s">
        <v>26</v>
      </c>
      <c r="B34" s="22">
        <v>1994.0</v>
      </c>
      <c r="C34" s="22">
        <f>VLOOKUP($A34,'in $ value'!F:G,2,FALSE)</f>
        <v>33</v>
      </c>
      <c r="D34" s="35">
        <f t="array" ref="D34">IFERROR(INDEX('in gallons'!K:K,MATCH(1,IF('in gallons'!F:F='state (with formula)'!$A34,IF('in gallons'!B:B='state (with formula)'!$B34,1)),0)), " ")</f>
        <v>73000</v>
      </c>
      <c r="E34" s="35">
        <f t="array" ref="E34">IFERROR(INDEX('in $ value'!K:K,MATCH(1,IF('in $ value'!F:F='state (with formula)'!$A34,IF('in $ value'!B:B='state (with formula)'!$B34,1)),0)), " ")</f>
        <v>2540000</v>
      </c>
    </row>
    <row r="35" ht="12.75" customHeight="1">
      <c r="A35" s="10" t="s">
        <v>26</v>
      </c>
      <c r="B35" s="22">
        <v>1995.0</v>
      </c>
      <c r="C35" s="22">
        <f>VLOOKUP($A35,'in $ value'!F:G,2,FALSE)</f>
        <v>33</v>
      </c>
      <c r="D35" s="35">
        <f t="array" ref="D35">IFERROR(INDEX('in gallons'!K:K,MATCH(1,IF('in gallons'!F:F='state (with formula)'!$A35,IF('in gallons'!B:B='state (with formula)'!$B35,1)),0)), " ")</f>
        <v>64000</v>
      </c>
      <c r="E35" s="35">
        <f t="array" ref="E35">IFERROR(INDEX('in $ value'!K:K,MATCH(1,IF('in $ value'!F:F='state (with formula)'!$A35,IF('in $ value'!B:B='state (with formula)'!$B35,1)),0)), " ")</f>
        <v>2413000</v>
      </c>
    </row>
    <row r="36" ht="12.75" customHeight="1">
      <c r="A36" s="10" t="s">
        <v>26</v>
      </c>
      <c r="B36" s="22">
        <v>1996.0</v>
      </c>
      <c r="C36" s="22">
        <f>VLOOKUP($A36,'in $ value'!F:G,2,FALSE)</f>
        <v>33</v>
      </c>
      <c r="D36" s="35">
        <f t="array" ref="D36">IFERROR(INDEX('in gallons'!K:K,MATCH(1,IF('in gallons'!F:F='state (with formula)'!$A36,IF('in gallons'!B:B='state (with formula)'!$B36,1)),0)), " ")</f>
        <v>89000</v>
      </c>
      <c r="E36" s="35">
        <f t="array" ref="E36">IFERROR(INDEX('in $ value'!K:K,MATCH(1,IF('in $ value'!F:F='state (with formula)'!$A36,IF('in $ value'!B:B='state (with formula)'!$B36,1)),0)), " ")</f>
        <v>3311000</v>
      </c>
    </row>
    <row r="37" ht="12.75" customHeight="1">
      <c r="A37" s="10" t="s">
        <v>26</v>
      </c>
      <c r="B37" s="22">
        <v>1997.0</v>
      </c>
      <c r="C37" s="22">
        <f>VLOOKUP($A37,'in $ value'!F:G,2,FALSE)</f>
        <v>33</v>
      </c>
      <c r="D37" s="35">
        <f t="array" ref="D37">IFERROR(INDEX('in gallons'!K:K,MATCH(1,IF('in gallons'!F:F='state (with formula)'!$A37,IF('in gallons'!B:B='state (with formula)'!$B37,1)),0)), " ")</f>
        <v>76000</v>
      </c>
      <c r="E37" s="35">
        <f t="array" ref="E37">IFERROR(INDEX('in $ value'!K:K,MATCH(1,IF('in $ value'!F:F='state (with formula)'!$A37,IF('in $ value'!B:B='state (with formula)'!$B37,1)),0)), " ")</f>
        <v>3055000</v>
      </c>
    </row>
    <row r="38" ht="12.75" customHeight="1">
      <c r="A38" s="10" t="s">
        <v>26</v>
      </c>
      <c r="B38" s="22">
        <v>1998.0</v>
      </c>
      <c r="C38" s="22">
        <f>VLOOKUP($A38,'in $ value'!F:G,2,FALSE)</f>
        <v>33</v>
      </c>
      <c r="D38" s="35">
        <f t="array" ref="D38">IFERROR(INDEX('in gallons'!K:K,MATCH(1,IF('in gallons'!F:F='state (with formula)'!$A38,IF('in gallons'!B:B='state (with formula)'!$B38,1)),0)), " ")</f>
        <v>70000</v>
      </c>
      <c r="E38" s="35">
        <f t="array" ref="E38">IFERROR(INDEX('in $ value'!K:K,MATCH(1,IF('in $ value'!F:F='state (with formula)'!$A38,IF('in $ value'!B:B='state (with formula)'!$B38,1)),0)), " ")</f>
        <v>2534000</v>
      </c>
    </row>
    <row r="39" ht="12.75" customHeight="1">
      <c r="A39" s="10" t="s">
        <v>26</v>
      </c>
      <c r="B39" s="22">
        <v>1999.0</v>
      </c>
      <c r="C39" s="22">
        <f>VLOOKUP($A39,'in $ value'!F:G,2,FALSE)</f>
        <v>33</v>
      </c>
      <c r="D39" s="35">
        <f t="array" ref="D39">IFERROR(INDEX('in gallons'!K:K,MATCH(1,IF('in gallons'!F:F='state (with formula)'!$A39,IF('in gallons'!B:B='state (with formula)'!$B39,1)),0)), " ")</f>
        <v>63000</v>
      </c>
      <c r="E39" s="35">
        <f t="array" ref="E39">IFERROR(INDEX('in $ value'!K:K,MATCH(1,IF('in $ value'!F:F='state (with formula)'!$A39,IF('in $ value'!B:B='state (with formula)'!$B39,1)),0)), " ")</f>
        <v>2356000</v>
      </c>
    </row>
    <row r="40" ht="12.75" customHeight="1">
      <c r="A40" s="10" t="s">
        <v>26</v>
      </c>
      <c r="B40" s="22">
        <v>2000.0</v>
      </c>
      <c r="C40" s="22">
        <f>VLOOKUP($A40,'in $ value'!F:G,2,FALSE)</f>
        <v>33</v>
      </c>
      <c r="D40" s="35">
        <f t="array" ref="D40">IFERROR(INDEX('in gallons'!K:K,MATCH(1,IF('in gallons'!F:F='state (with formula)'!$A40,IF('in gallons'!B:B='state (with formula)'!$B40,1)),0)), " ")</f>
        <v>80000</v>
      </c>
      <c r="E40" s="35">
        <f t="array" ref="E40">IFERROR(INDEX('in $ value'!K:K,MATCH(1,IF('in $ value'!F:F='state (with formula)'!$A40,IF('in $ value'!B:B='state (with formula)'!$B40,1)),0)), " ")</f>
        <v>3048000</v>
      </c>
    </row>
    <row r="41" ht="12.75" customHeight="1">
      <c r="A41" s="10" t="s">
        <v>26</v>
      </c>
      <c r="B41" s="22">
        <v>2001.0</v>
      </c>
      <c r="C41" s="22">
        <f>VLOOKUP($A41,'in $ value'!F:G,2,FALSE)</f>
        <v>33</v>
      </c>
      <c r="D41" s="35">
        <f t="array" ref="D41">IFERROR(INDEX('in gallons'!K:K,MATCH(1,IF('in gallons'!F:F='state (with formula)'!$A41,IF('in gallons'!B:B='state (with formula)'!$B41,1)),0)), " ")</f>
        <v>50000</v>
      </c>
      <c r="E41" s="35">
        <f t="array" ref="E41">IFERROR(INDEX('in $ value'!K:K,MATCH(1,IF('in $ value'!F:F='state (with formula)'!$A41,IF('in $ value'!B:B='state (with formula)'!$B41,1)),0)), " ")</f>
        <v>2000000</v>
      </c>
    </row>
    <row r="42" ht="12.75" customHeight="1">
      <c r="A42" s="10" t="s">
        <v>26</v>
      </c>
      <c r="B42" s="22">
        <v>2002.0</v>
      </c>
      <c r="C42" s="22">
        <f>VLOOKUP($A42,'in $ value'!F:G,2,FALSE)</f>
        <v>33</v>
      </c>
      <c r="D42" s="35">
        <f t="array" ref="D42">IFERROR(INDEX('in gallons'!K:K,MATCH(1,IF('in gallons'!F:F='state (with formula)'!$A42,IF('in gallons'!B:B='state (with formula)'!$B42,1)),0)), " ")</f>
        <v>83000</v>
      </c>
      <c r="E42" s="35">
        <f t="array" ref="E42">IFERROR(INDEX('in $ value'!K:K,MATCH(1,IF('in $ value'!F:F='state (with formula)'!$A42,IF('in $ value'!B:B='state (with formula)'!$B42,1)),0)), " ")</f>
        <v>3411000</v>
      </c>
    </row>
    <row r="43" ht="12.75" customHeight="1">
      <c r="A43" s="10" t="s">
        <v>26</v>
      </c>
      <c r="B43" s="22">
        <v>2003.0</v>
      </c>
      <c r="C43" s="22">
        <f>VLOOKUP($A43,'in $ value'!F:G,2,FALSE)</f>
        <v>33</v>
      </c>
      <c r="D43" s="35">
        <f t="array" ref="D43">IFERROR(INDEX('in gallons'!K:K,MATCH(1,IF('in gallons'!F:F='state (with formula)'!$A43,IF('in gallons'!B:B='state (with formula)'!$B43,1)),0)), " ")</f>
        <v>60000</v>
      </c>
      <c r="E43" s="35">
        <f t="array" ref="E43">IFERROR(INDEX('in $ value'!K:K,MATCH(1,IF('in $ value'!F:F='state (with formula)'!$A43,IF('in $ value'!B:B='state (with formula)'!$B43,1)),0)), " ")</f>
        <v>2580000</v>
      </c>
    </row>
    <row r="44" ht="12.75" customHeight="1">
      <c r="A44" s="10" t="s">
        <v>26</v>
      </c>
      <c r="B44" s="22">
        <v>2004.0</v>
      </c>
      <c r="C44" s="22">
        <f>VLOOKUP($A44,'in $ value'!F:G,2,FALSE)</f>
        <v>33</v>
      </c>
      <c r="D44" s="35">
        <f t="array" ref="D44">IFERROR(INDEX('in gallons'!K:K,MATCH(1,IF('in gallons'!F:F='state (with formula)'!$A44,IF('in gallons'!B:B='state (with formula)'!$B44,1)),0)), " ")</f>
        <v>83000</v>
      </c>
      <c r="E44" s="35">
        <f t="array" ref="E44">IFERROR(INDEX('in $ value'!K:K,MATCH(1,IF('in $ value'!F:F='state (with formula)'!$A44,IF('in $ value'!B:B='state (with formula)'!$B44,1)),0)), " ")</f>
        <v>2938000</v>
      </c>
    </row>
    <row r="45" ht="12.75" customHeight="1">
      <c r="A45" s="10" t="s">
        <v>26</v>
      </c>
      <c r="B45" s="22">
        <v>2005.0</v>
      </c>
      <c r="C45" s="22">
        <f>VLOOKUP($A45,'in $ value'!F:G,2,FALSE)</f>
        <v>33</v>
      </c>
      <c r="D45" s="35">
        <f t="array" ref="D45">IFERROR(INDEX('in gallons'!K:K,MATCH(1,IF('in gallons'!F:F='state (with formula)'!$A45,IF('in gallons'!B:B='state (with formula)'!$B45,1)),0)), " ")</f>
        <v>57000</v>
      </c>
      <c r="E45" s="35">
        <f t="array" ref="E45">IFERROR(INDEX('in $ value'!K:K,MATCH(1,IF('in $ value'!F:F='state (with formula)'!$A45,IF('in $ value'!B:B='state (with formula)'!$B45,1)),0)), " ")</f>
        <v>2354000</v>
      </c>
    </row>
    <row r="46" ht="12.75" customHeight="1">
      <c r="A46" s="10" t="s">
        <v>26</v>
      </c>
      <c r="B46" s="22">
        <v>2006.0</v>
      </c>
      <c r="C46" s="22">
        <f>VLOOKUP($A46,'in $ value'!F:G,2,FALSE)</f>
        <v>33</v>
      </c>
      <c r="D46" s="35">
        <f t="array" ref="D46">IFERROR(INDEX('in gallons'!K:K,MATCH(1,IF('in gallons'!F:F='state (with formula)'!$A46,IF('in gallons'!B:B='state (with formula)'!$B46,1)),0)), " ")</f>
        <v>64000</v>
      </c>
      <c r="E46" s="35">
        <f t="array" ref="E46">IFERROR(INDEX('in $ value'!K:K,MATCH(1,IF('in $ value'!F:F='state (with formula)'!$A46,IF('in $ value'!B:B='state (with formula)'!$B46,1)),0)), " ")</f>
        <v>2810000</v>
      </c>
    </row>
    <row r="47" ht="12.75" customHeight="1">
      <c r="A47" s="10" t="s">
        <v>26</v>
      </c>
      <c r="B47" s="22">
        <v>2007.0</v>
      </c>
      <c r="C47" s="22">
        <f>VLOOKUP($A47,'in $ value'!F:G,2,FALSE)</f>
        <v>33</v>
      </c>
      <c r="D47" s="35">
        <f t="array" ref="D47">IFERROR(INDEX('in gallons'!K:K,MATCH(1,IF('in gallons'!F:F='state (with formula)'!$A47,IF('in gallons'!B:B='state (with formula)'!$B47,1)),0)), " ")</f>
        <v>70000</v>
      </c>
      <c r="E47" s="35">
        <f t="array" ref="E47">IFERROR(INDEX('in $ value'!K:K,MATCH(1,IF('in $ value'!F:F='state (with formula)'!$A47,IF('in $ value'!B:B='state (with formula)'!$B47,1)),0)), " ")</f>
        <v>3276000</v>
      </c>
    </row>
    <row r="48" ht="12.75" customHeight="1">
      <c r="A48" s="10" t="s">
        <v>26</v>
      </c>
      <c r="B48" s="22">
        <v>2008.0</v>
      </c>
      <c r="C48" s="22">
        <f>VLOOKUP($A48,'in $ value'!F:G,2,FALSE)</f>
        <v>33</v>
      </c>
      <c r="D48" s="35">
        <f t="array" ref="D48">IFERROR(INDEX('in gallons'!K:K,MATCH(1,IF('in gallons'!F:F='state (with formula)'!$A48,IF('in gallons'!B:B='state (with formula)'!$B48,1)),0)), " ")</f>
        <v>95000</v>
      </c>
      <c r="E48" s="35">
        <f t="array" ref="E48">IFERROR(INDEX('in $ value'!K:K,MATCH(1,IF('in $ value'!F:F='state (with formula)'!$A48,IF('in $ value'!B:B='state (with formula)'!$B48,1)),0)), " ")</f>
        <v>5111000</v>
      </c>
    </row>
    <row r="49" ht="12.75" customHeight="1">
      <c r="A49" s="10" t="s">
        <v>26</v>
      </c>
      <c r="B49" s="22">
        <v>2009.0</v>
      </c>
      <c r="C49" s="22">
        <f>VLOOKUP($A49,'in $ value'!F:G,2,FALSE)</f>
        <v>33</v>
      </c>
      <c r="D49" s="35">
        <f t="array" ref="D49">IFERROR(INDEX('in gallons'!K:K,MATCH(1,IF('in gallons'!F:F='state (with formula)'!$A49,IF('in gallons'!B:B='state (with formula)'!$B49,1)),0)), " ")</f>
        <v>94000</v>
      </c>
      <c r="E49" s="35">
        <f t="array" ref="E49">IFERROR(INDEX('in $ value'!K:K,MATCH(1,IF('in $ value'!F:F='state (with formula)'!$A49,IF('in $ value'!B:B='state (with formula)'!$B49,1)),0)), " ")</f>
        <v>5029000</v>
      </c>
    </row>
    <row r="50" ht="12.75" customHeight="1">
      <c r="A50" s="10" t="s">
        <v>26</v>
      </c>
      <c r="B50" s="22">
        <v>2010.0</v>
      </c>
      <c r="C50" s="22">
        <f>VLOOKUP($A50,'in $ value'!F:G,2,FALSE)</f>
        <v>33</v>
      </c>
      <c r="D50" s="35">
        <f t="array" ref="D50">IFERROR(INDEX('in gallons'!K:K,MATCH(1,IF('in gallons'!F:F='state (with formula)'!$A50,IF('in gallons'!B:B='state (with formula)'!$B50,1)),0)), " ")</f>
        <v>87000</v>
      </c>
      <c r="E50" s="35">
        <f t="array" ref="E50">IFERROR(INDEX('in $ value'!K:K,MATCH(1,IF('in $ value'!F:F='state (with formula)'!$A50,IF('in $ value'!B:B='state (with formula)'!$B50,1)),0)), " ")</f>
        <v>4820000</v>
      </c>
    </row>
    <row r="51" ht="12.75" customHeight="1">
      <c r="A51" s="10" t="s">
        <v>26</v>
      </c>
      <c r="B51" s="22">
        <v>2011.0</v>
      </c>
      <c r="C51" s="22">
        <f>VLOOKUP($A51,'in $ value'!F:G,2,FALSE)</f>
        <v>33</v>
      </c>
      <c r="D51" s="35">
        <f t="array" ref="D51">IFERROR(INDEX('in gallons'!K:K,MATCH(1,IF('in gallons'!F:F='state (with formula)'!$A51,IF('in gallons'!B:B='state (with formula)'!$B51,1)),0)), " ")</f>
        <v>126000</v>
      </c>
      <c r="E51" s="35">
        <f t="array" ref="E51">IFERROR(INDEX('in $ value'!K:K,MATCH(1,IF('in $ value'!F:F='state (with formula)'!$A51,IF('in $ value'!B:B='state (with formula)'!$B51,1)),0)), " ")</f>
        <v>6174000</v>
      </c>
    </row>
    <row r="52" ht="12.75" customHeight="1">
      <c r="A52" s="10" t="s">
        <v>26</v>
      </c>
      <c r="B52" s="22">
        <v>2012.0</v>
      </c>
      <c r="C52" s="22">
        <f>VLOOKUP($A52,'in $ value'!F:G,2,FALSE)</f>
        <v>33</v>
      </c>
      <c r="D52" s="35">
        <f t="array" ref="D52">IFERROR(INDEX('in gallons'!K:K,MATCH(1,IF('in gallons'!F:F='state (with formula)'!$A52,IF('in gallons'!B:B='state (with formula)'!$B52,1)),0)), " ")</f>
        <v>94000</v>
      </c>
      <c r="E52" s="35">
        <f t="array" ref="E52">IFERROR(INDEX('in $ value'!K:K,MATCH(1,IF('in $ value'!F:F='state (with formula)'!$A52,IF('in $ value'!B:B='state (with formula)'!$B52,1)),0)), " ")</f>
        <v>4935000</v>
      </c>
    </row>
    <row r="53" ht="12.75" customHeight="1">
      <c r="A53" s="10" t="s">
        <v>26</v>
      </c>
      <c r="B53" s="22">
        <v>2013.0</v>
      </c>
      <c r="C53" s="22">
        <f>VLOOKUP($A53,'in $ value'!F:G,2,FALSE)</f>
        <v>33</v>
      </c>
      <c r="D53" s="35">
        <f t="array" ref="D53">IFERROR(INDEX('in gallons'!K:K,MATCH(1,IF('in gallons'!F:F='state (with formula)'!$A53,IF('in gallons'!B:B='state (with formula)'!$B53,1)),0)), " ")</f>
        <v>142000</v>
      </c>
      <c r="E53" s="35">
        <f t="array" ref="E53">IFERROR(INDEX('in $ value'!K:K,MATCH(1,IF('in $ value'!F:F='state (with formula)'!$A53,IF('in $ value'!B:B='state (with formula)'!$B53,1)),0)), " ")</f>
        <v>7583000</v>
      </c>
    </row>
    <row r="54" ht="12.75" customHeight="1">
      <c r="A54" s="10" t="s">
        <v>26</v>
      </c>
      <c r="B54" s="22">
        <v>2014.0</v>
      </c>
      <c r="C54" s="22">
        <f>VLOOKUP($A54,'in $ value'!F:G,2,FALSE)</f>
        <v>33</v>
      </c>
      <c r="D54" s="35">
        <f t="array" ref="D54">IFERROR(INDEX('in gallons'!K:K,MATCH(1,IF('in gallons'!F:F='state (with formula)'!$A54,IF('in gallons'!B:B='state (with formula)'!$B54,1)),0)), " ")</f>
        <v>121000</v>
      </c>
      <c r="E54" s="35">
        <f t="array" ref="E54">IFERROR(INDEX('in $ value'!K:K,MATCH(1,IF('in $ value'!F:F='state (with formula)'!$A54,IF('in $ value'!B:B='state (with formula)'!$B54,1)),0)), " ")</f>
        <v>6994000</v>
      </c>
    </row>
    <row r="55" ht="12.75" customHeight="1">
      <c r="A55" s="10" t="s">
        <v>26</v>
      </c>
      <c r="B55" s="22">
        <v>2015.0</v>
      </c>
      <c r="C55" s="22">
        <f>VLOOKUP($A55,'in $ value'!F:G,2,FALSE)</f>
        <v>33</v>
      </c>
      <c r="D55" s="35">
        <f t="array" ref="D55">IFERROR(INDEX('in gallons'!K:K,MATCH(1,IF('in gallons'!F:F='state (with formula)'!$A55,IF('in gallons'!B:B='state (with formula)'!$B55,1)),0)), " ")</f>
        <v>154000</v>
      </c>
      <c r="E55" s="35">
        <f t="array" ref="E55">IFERROR(INDEX('in $ value'!K:K,MATCH(1,IF('in $ value'!F:F='state (with formula)'!$A55,IF('in $ value'!B:B='state (with formula)'!$B55,1)),0)), " ")</f>
        <v>9148000</v>
      </c>
    </row>
    <row r="56" ht="12.75" customHeight="1">
      <c r="A56" s="10" t="s">
        <v>26</v>
      </c>
      <c r="B56" s="22">
        <v>2016.0</v>
      </c>
      <c r="C56" s="22">
        <f>VLOOKUP($A56,'in $ value'!F:G,2,FALSE)</f>
        <v>33</v>
      </c>
      <c r="D56" s="35">
        <f t="array" ref="D56">IFERROR(INDEX('in gallons'!K:K,MATCH(1,IF('in gallons'!F:F='state (with formula)'!$A56,IF('in gallons'!B:B='state (with formula)'!$B56,1)),0)), " ")</f>
        <v>176000</v>
      </c>
      <c r="E56" s="35">
        <f t="array" ref="E56">IFERROR(INDEX('in $ value'!K:K,MATCH(1,IF('in $ value'!F:F='state (with formula)'!$A56,IF('in $ value'!B:B='state (with formula)'!$B56,1)),0)), " ")</f>
        <v>9715000</v>
      </c>
    </row>
    <row r="57" ht="12.75" customHeight="1">
      <c r="A57" s="10" t="s">
        <v>26</v>
      </c>
      <c r="B57" s="22">
        <v>2017.0</v>
      </c>
      <c r="C57" s="22">
        <f>VLOOKUP($A57,'in $ value'!F:G,2,FALSE)</f>
        <v>33</v>
      </c>
      <c r="D57" s="35">
        <f t="array" ref="D57">IFERROR(INDEX('in gallons'!K:K,MATCH(1,IF('in gallons'!F:F='state (with formula)'!$A57,IF('in gallons'!B:B='state (with formula)'!$B57,1)),0)), " ")</f>
        <v>160000</v>
      </c>
      <c r="E57" s="35">
        <f t="array" ref="E57">IFERROR(INDEX('in $ value'!K:K,MATCH(1,IF('in $ value'!F:F='state (with formula)'!$A57,IF('in $ value'!B:B='state (with formula)'!$B57,1)),0)), " ")</f>
        <v>6960000</v>
      </c>
    </row>
    <row r="58" ht="12.75" customHeight="1">
      <c r="A58" s="10" t="s">
        <v>26</v>
      </c>
      <c r="B58" s="22">
        <v>2018.0</v>
      </c>
      <c r="C58" s="22">
        <f>VLOOKUP($A58,'in $ value'!F:G,2,FALSE)</f>
        <v>33</v>
      </c>
      <c r="D58" s="35">
        <f t="array" ref="D58">IFERROR(INDEX('in gallons'!K:K,MATCH(1,IF('in gallons'!F:F='state (with formula)'!$A58,IF('in gallons'!B:B='state (with formula)'!$B58,1)),0)), " ")</f>
        <v>163000</v>
      </c>
      <c r="E58" s="35">
        <f t="array" ref="E58">IFERROR(INDEX('in $ value'!K:K,MATCH(1,IF('in $ value'!F:F='state (with formula)'!$A58,IF('in $ value'!B:B='state (with formula)'!$B58,1)),0)), " ")</f>
        <v>9144000</v>
      </c>
    </row>
    <row r="59" ht="12.75" customHeight="1">
      <c r="A59" s="10" t="s">
        <v>26</v>
      </c>
      <c r="B59" s="22">
        <v>2019.0</v>
      </c>
      <c r="C59" s="22">
        <f>VLOOKUP($A59,'in $ value'!F:G,2,FALSE)</f>
        <v>33</v>
      </c>
      <c r="D59" s="35">
        <f t="array" ref="D59">IFERROR(INDEX('in gallons'!K:K,MATCH(1,IF('in gallons'!F:F='state (with formula)'!$A59,IF('in gallons'!B:B='state (with formula)'!$B59,1)),0)), " ")</f>
        <v>148000</v>
      </c>
      <c r="E59" s="35">
        <f t="array" ref="E59">IFERROR(INDEX('in $ value'!K:K,MATCH(1,IF('in $ value'!F:F='state (with formula)'!$A59,IF('in $ value'!B:B='state (with formula)'!$B59,1)),0)), " ")</f>
        <v>6704000</v>
      </c>
    </row>
    <row r="60" ht="12.75" customHeight="1">
      <c r="A60" s="10" t="s">
        <v>26</v>
      </c>
      <c r="B60" s="22">
        <v>2020.0</v>
      </c>
      <c r="C60" s="22">
        <f>VLOOKUP($A60,'in $ value'!F:G,2,FALSE)</f>
        <v>33</v>
      </c>
      <c r="D60" s="35">
        <f t="array" ref="D60">IFERROR(INDEX('in gallons'!K:K,MATCH(1,IF('in gallons'!F:F='state (with formula)'!$A60,IF('in gallons'!B:B='state (with formula)'!$B60,1)),0)), " ")</f>
        <v>154000</v>
      </c>
      <c r="E60" s="35" t="str">
        <f t="array" ref="E60">IFERROR(INDEX('in $ value'!K:K,MATCH(1,IF('in $ value'!F:F='state (with formula)'!$A60,IF('in $ value'!B:B='state (with formula)'!$B60,1)),0)), " ")</f>
        <v> </v>
      </c>
    </row>
    <row r="61" ht="12.75" customHeight="1">
      <c r="A61" s="10" t="s">
        <v>26</v>
      </c>
      <c r="B61" s="22">
        <v>2021.0</v>
      </c>
      <c r="C61" s="22">
        <f>VLOOKUP($A61,'in $ value'!F:G,2,FALSE)</f>
        <v>33</v>
      </c>
      <c r="D61" s="35">
        <f t="array" ref="D61">IFERROR(INDEX('in gallons'!K:K,MATCH(1,IF('in gallons'!F:F='state (with formula)'!$A61,IF('in gallons'!B:B='state (with formula)'!$B61,1)),0)), " ")</f>
        <v>127000</v>
      </c>
      <c r="E61" s="35" t="str">
        <f t="array" ref="E61">IFERROR(INDEX('in $ value'!K:K,MATCH(1,IF('in $ value'!F:F='state (with formula)'!$A61,IF('in $ value'!B:B='state (with formula)'!$B61,1)),0)), " ")</f>
        <v> </v>
      </c>
    </row>
    <row r="62" ht="12.75" customHeight="1">
      <c r="A62" s="10" t="s">
        <v>28</v>
      </c>
      <c r="B62" s="22">
        <v>1992.0</v>
      </c>
      <c r="C62" s="22">
        <f>VLOOKUP($A62,'in $ value'!F:G,2,FALSE)</f>
        <v>36</v>
      </c>
      <c r="D62" s="35">
        <f t="array" ref="D62">IFERROR(INDEX('in gallons'!K:K,MATCH(1,IF('in gallons'!F:F='state (with formula)'!$A62,IF('in gallons'!B:B='state (with formula)'!$B62,1)),0)), " ")</f>
        <v>400000</v>
      </c>
      <c r="E62" s="35">
        <f t="array" ref="E62">IFERROR(INDEX('in $ value'!K:K,MATCH(1,IF('in $ value'!F:F='state (with formula)'!$A62,IF('in $ value'!B:B='state (with formula)'!$B62,1)),0)), " ")</f>
        <v>9360000</v>
      </c>
    </row>
    <row r="63" ht="12.75" customHeight="1">
      <c r="A63" s="10" t="s">
        <v>28</v>
      </c>
      <c r="B63" s="22">
        <v>1993.0</v>
      </c>
      <c r="C63" s="22">
        <f>VLOOKUP($A63,'in $ value'!F:G,2,FALSE)</f>
        <v>36</v>
      </c>
      <c r="D63" s="35">
        <f t="array" ref="D63">IFERROR(INDEX('in gallons'!K:K,MATCH(1,IF('in gallons'!F:F='state (with formula)'!$A63,IF('in gallons'!B:B='state (with formula)'!$B63,1)),0)), " ")</f>
        <v>180000</v>
      </c>
      <c r="E63" s="35">
        <f t="array" ref="E63">IFERROR(INDEX('in $ value'!K:K,MATCH(1,IF('in $ value'!F:F='state (with formula)'!$A63,IF('in $ value'!B:B='state (with formula)'!$B63,1)),0)), " ")</f>
        <v>3366000</v>
      </c>
    </row>
    <row r="64" ht="12.75" customHeight="1">
      <c r="A64" s="10" t="s">
        <v>28</v>
      </c>
      <c r="B64" s="22">
        <v>1994.0</v>
      </c>
      <c r="C64" s="22">
        <f>VLOOKUP($A64,'in $ value'!F:G,2,FALSE)</f>
        <v>36</v>
      </c>
      <c r="D64" s="35">
        <f t="array" ref="D64">IFERROR(INDEX('in gallons'!K:K,MATCH(1,IF('in gallons'!F:F='state (with formula)'!$A64,IF('in gallons'!B:B='state (with formula)'!$B64,1)),0)), " ")</f>
        <v>251000</v>
      </c>
      <c r="E64" s="35">
        <f t="array" ref="E64">IFERROR(INDEX('in $ value'!K:K,MATCH(1,IF('in $ value'!F:F='state (with formula)'!$A64,IF('in $ value'!B:B='state (with formula)'!$B64,1)),0)), " ")</f>
        <v>6150000</v>
      </c>
    </row>
    <row r="65" ht="12.75" customHeight="1">
      <c r="A65" s="10" t="s">
        <v>28</v>
      </c>
      <c r="B65" s="22">
        <v>1995.0</v>
      </c>
      <c r="C65" s="22">
        <f>VLOOKUP($A65,'in $ value'!F:G,2,FALSE)</f>
        <v>36</v>
      </c>
      <c r="D65" s="35">
        <f t="array" ref="D65">IFERROR(INDEX('in gallons'!K:K,MATCH(1,IF('in gallons'!F:F='state (with formula)'!$A65,IF('in gallons'!B:B='state (with formula)'!$B65,1)),0)), " ")</f>
        <v>208000</v>
      </c>
      <c r="E65" s="35">
        <f t="array" ref="E65">IFERROR(INDEX('in $ value'!K:K,MATCH(1,IF('in $ value'!F:F='state (with formula)'!$A65,IF('in $ value'!B:B='state (with formula)'!$B65,1)),0)), " ")</f>
        <v>4888000</v>
      </c>
    </row>
    <row r="66" ht="12.75" customHeight="1">
      <c r="A66" s="10" t="s">
        <v>28</v>
      </c>
      <c r="B66" s="22">
        <v>1996.0</v>
      </c>
      <c r="C66" s="22">
        <f>VLOOKUP($A66,'in $ value'!F:G,2,FALSE)</f>
        <v>36</v>
      </c>
      <c r="D66" s="35">
        <f t="array" ref="D66">IFERROR(INDEX('in gallons'!K:K,MATCH(1,IF('in gallons'!F:F='state (with formula)'!$A66,IF('in gallons'!B:B='state (with formula)'!$B66,1)),0)), " ")</f>
        <v>343000</v>
      </c>
      <c r="E66" s="35">
        <f t="array" ref="E66">IFERROR(INDEX('in $ value'!K:K,MATCH(1,IF('in $ value'!F:F='state (with formula)'!$A66,IF('in $ value'!B:B='state (with formula)'!$B66,1)),0)), " ")</f>
        <v>8747000</v>
      </c>
    </row>
    <row r="67" ht="12.75" customHeight="1">
      <c r="A67" s="10" t="s">
        <v>28</v>
      </c>
      <c r="B67" s="22">
        <v>1997.0</v>
      </c>
      <c r="C67" s="22">
        <f>VLOOKUP($A67,'in $ value'!F:G,2,FALSE)</f>
        <v>36</v>
      </c>
      <c r="D67" s="35">
        <f t="array" ref="D67">IFERROR(INDEX('in gallons'!K:K,MATCH(1,IF('in gallons'!F:F='state (with formula)'!$A67,IF('in gallons'!B:B='state (with formula)'!$B67,1)),0)), " ")</f>
        <v>269000</v>
      </c>
      <c r="E67" s="35">
        <f t="array" ref="E67">IFERROR(INDEX('in $ value'!K:K,MATCH(1,IF('in $ value'!F:F='state (with formula)'!$A67,IF('in $ value'!B:B='state (with formula)'!$B67,1)),0)), " ")</f>
        <v>6752000</v>
      </c>
    </row>
    <row r="68" ht="12.75" customHeight="1">
      <c r="A68" s="10" t="s">
        <v>28</v>
      </c>
      <c r="B68" s="22">
        <v>1998.0</v>
      </c>
      <c r="C68" s="22">
        <f>VLOOKUP($A68,'in $ value'!F:G,2,FALSE)</f>
        <v>36</v>
      </c>
      <c r="D68" s="35">
        <f t="array" ref="D68">IFERROR(INDEX('in gallons'!K:K,MATCH(1,IF('in gallons'!F:F='state (with formula)'!$A68,IF('in gallons'!B:B='state (with formula)'!$B68,1)),0)), " ")</f>
        <v>263000</v>
      </c>
      <c r="E68" s="35">
        <f t="array" ref="E68">IFERROR(INDEX('in $ value'!K:K,MATCH(1,IF('in $ value'!F:F='state (with formula)'!$A68,IF('in $ value'!B:B='state (with formula)'!$B68,1)),0)), " ")</f>
        <v>7062000</v>
      </c>
    </row>
    <row r="69" ht="12.75" customHeight="1">
      <c r="A69" s="10" t="s">
        <v>28</v>
      </c>
      <c r="B69" s="22">
        <v>1999.0</v>
      </c>
      <c r="C69" s="22">
        <f>VLOOKUP($A69,'in $ value'!F:G,2,FALSE)</f>
        <v>36</v>
      </c>
      <c r="D69" s="35">
        <f t="array" ref="D69">IFERROR(INDEX('in gallons'!K:K,MATCH(1,IF('in gallons'!F:F='state (with formula)'!$A69,IF('in gallons'!B:B='state (with formula)'!$B69,1)),0)), " ")</f>
        <v>222000</v>
      </c>
      <c r="E69" s="35">
        <f t="array" ref="E69">IFERROR(INDEX('in $ value'!K:K,MATCH(1,IF('in $ value'!F:F='state (with formula)'!$A69,IF('in $ value'!B:B='state (with formula)'!$B69,1)),0)), " ")</f>
        <v>6061000</v>
      </c>
    </row>
    <row r="70" ht="12.75" customHeight="1">
      <c r="A70" s="10" t="s">
        <v>28</v>
      </c>
      <c r="B70" s="22">
        <v>2000.0</v>
      </c>
      <c r="C70" s="22">
        <f>VLOOKUP($A70,'in $ value'!F:G,2,FALSE)</f>
        <v>36</v>
      </c>
      <c r="D70" s="35">
        <f t="array" ref="D70">IFERROR(INDEX('in gallons'!K:K,MATCH(1,IF('in gallons'!F:F='state (with formula)'!$A70,IF('in gallons'!B:B='state (with formula)'!$B70,1)),0)), " ")</f>
        <v>239000</v>
      </c>
      <c r="E70" s="35">
        <f t="array" ref="E70">IFERROR(INDEX('in $ value'!K:K,MATCH(1,IF('in $ value'!F:F='state (with formula)'!$A70,IF('in $ value'!B:B='state (with formula)'!$B70,1)),0)), " ")</f>
        <v>6931000</v>
      </c>
    </row>
    <row r="71" ht="12.75" customHeight="1">
      <c r="A71" s="10" t="s">
        <v>28</v>
      </c>
      <c r="B71" s="22">
        <v>2001.0</v>
      </c>
      <c r="C71" s="22">
        <f>VLOOKUP($A71,'in $ value'!F:G,2,FALSE)</f>
        <v>36</v>
      </c>
      <c r="D71" s="35">
        <f t="array" ref="D71">IFERROR(INDEX('in gallons'!K:K,MATCH(1,IF('in gallons'!F:F='state (with formula)'!$A71,IF('in gallons'!B:B='state (with formula)'!$B71,1)),0)), " ")</f>
        <v>220000</v>
      </c>
      <c r="E71" s="35">
        <f t="array" ref="E71">IFERROR(INDEX('in $ value'!K:K,MATCH(1,IF('in $ value'!F:F='state (with formula)'!$A71,IF('in $ value'!B:B='state (with formula)'!$B71,1)),0)), " ")</f>
        <v>6490000</v>
      </c>
    </row>
    <row r="72" ht="12.75" customHeight="1">
      <c r="A72" s="10" t="s">
        <v>28</v>
      </c>
      <c r="B72" s="22">
        <v>2002.0</v>
      </c>
      <c r="C72" s="22">
        <f>VLOOKUP($A72,'in $ value'!F:G,2,FALSE)</f>
        <v>36</v>
      </c>
      <c r="D72" s="35">
        <f t="array" ref="D72">IFERROR(INDEX('in gallons'!K:K,MATCH(1,IF('in gallons'!F:F='state (with formula)'!$A72,IF('in gallons'!B:B='state (with formula)'!$B72,1)),0)), " ")</f>
        <v>260000</v>
      </c>
      <c r="E72" s="35">
        <f t="array" ref="E72">IFERROR(INDEX('in $ value'!K:K,MATCH(1,IF('in $ value'!F:F='state (with formula)'!$A72,IF('in $ value'!B:B='state (with formula)'!$B72,1)),0)), " ")</f>
        <v>6838000</v>
      </c>
    </row>
    <row r="73" ht="12.75" customHeight="1">
      <c r="A73" s="10" t="s">
        <v>28</v>
      </c>
      <c r="B73" s="22">
        <v>2003.0</v>
      </c>
      <c r="C73" s="22">
        <f>VLOOKUP($A73,'in $ value'!F:G,2,FALSE)</f>
        <v>36</v>
      </c>
      <c r="D73" s="35">
        <f t="array" ref="D73">IFERROR(INDEX('in gallons'!K:K,MATCH(1,IF('in gallons'!F:F='state (with formula)'!$A73,IF('in gallons'!B:B='state (with formula)'!$B73,1)),0)), " ")</f>
        <v>210000</v>
      </c>
      <c r="E73" s="35">
        <f t="array" ref="E73">IFERROR(INDEX('in $ value'!K:K,MATCH(1,IF('in $ value'!F:F='state (with formula)'!$A73,IF('in $ value'!B:B='state (with formula)'!$B73,1)),0)), " ")</f>
        <v>5628000</v>
      </c>
    </row>
    <row r="74" ht="12.75" customHeight="1">
      <c r="A74" s="10" t="s">
        <v>28</v>
      </c>
      <c r="B74" s="22">
        <v>2004.0</v>
      </c>
      <c r="C74" s="22">
        <f>VLOOKUP($A74,'in $ value'!F:G,2,FALSE)</f>
        <v>36</v>
      </c>
      <c r="D74" s="35">
        <f t="array" ref="D74">IFERROR(INDEX('in gallons'!K:K,MATCH(1,IF('in gallons'!F:F='state (with formula)'!$A74,IF('in gallons'!B:B='state (with formula)'!$B74,1)),0)), " ")</f>
        <v>255000</v>
      </c>
      <c r="E74" s="35">
        <f t="array" ref="E74">IFERROR(INDEX('in $ value'!K:K,MATCH(1,IF('in $ value'!F:F='state (with formula)'!$A74,IF('in $ value'!B:B='state (with formula)'!$B74,1)),0)), " ")</f>
        <v>7191000</v>
      </c>
    </row>
    <row r="75" ht="12.75" customHeight="1">
      <c r="A75" s="10" t="s">
        <v>28</v>
      </c>
      <c r="B75" s="22">
        <v>2005.0</v>
      </c>
      <c r="C75" s="22">
        <f>VLOOKUP($A75,'in $ value'!F:G,2,FALSE)</f>
        <v>36</v>
      </c>
      <c r="D75" s="35">
        <f t="array" ref="D75">IFERROR(INDEX('in gallons'!K:K,MATCH(1,IF('in gallons'!F:F='state (with formula)'!$A75,IF('in gallons'!B:B='state (with formula)'!$B75,1)),0)), " ")</f>
        <v>222000</v>
      </c>
      <c r="E75" s="35">
        <f t="array" ref="E75">IFERROR(INDEX('in $ value'!K:K,MATCH(1,IF('in $ value'!F:F='state (with formula)'!$A75,IF('in $ value'!B:B='state (with formula)'!$B75,1)),0)), " ")</f>
        <v>7037000</v>
      </c>
    </row>
    <row r="76" ht="12.75" customHeight="1">
      <c r="A76" s="10" t="s">
        <v>28</v>
      </c>
      <c r="B76" s="22">
        <v>2006.0</v>
      </c>
      <c r="C76" s="22">
        <f>VLOOKUP($A76,'in $ value'!F:G,2,FALSE)</f>
        <v>36</v>
      </c>
      <c r="D76" s="35">
        <f t="array" ref="D76">IFERROR(INDEX('in gallons'!K:K,MATCH(1,IF('in gallons'!F:F='state (with formula)'!$A76,IF('in gallons'!B:B='state (with formula)'!$B76,1)),0)), " ")</f>
        <v>253000</v>
      </c>
      <c r="E76" s="35">
        <f t="array" ref="E76">IFERROR(INDEX('in $ value'!K:K,MATCH(1,IF('in $ value'!F:F='state (with formula)'!$A76,IF('in $ value'!B:B='state (with formula)'!$B76,1)),0)), " ")</f>
        <v>8020000</v>
      </c>
    </row>
    <row r="77" ht="12.75" customHeight="1">
      <c r="A77" s="10" t="s">
        <v>28</v>
      </c>
      <c r="B77" s="22">
        <v>2007.0</v>
      </c>
      <c r="C77" s="22">
        <f>VLOOKUP($A77,'in $ value'!F:G,2,FALSE)</f>
        <v>36</v>
      </c>
      <c r="D77" s="35">
        <f t="array" ref="D77">IFERROR(INDEX('in gallons'!K:K,MATCH(1,IF('in gallons'!F:F='state (with formula)'!$A77,IF('in gallons'!B:B='state (with formula)'!$B77,1)),0)), " ")</f>
        <v>228000</v>
      </c>
      <c r="E77" s="35">
        <f t="array" ref="E77">IFERROR(INDEX('in $ value'!K:K,MATCH(1,IF('in $ value'!F:F='state (with formula)'!$A77,IF('in $ value'!B:B='state (with formula)'!$B77,1)),0)), " ")</f>
        <v>7638000</v>
      </c>
    </row>
    <row r="78" ht="12.75" customHeight="1">
      <c r="A78" s="10" t="s">
        <v>28</v>
      </c>
      <c r="B78" s="22">
        <v>2008.0</v>
      </c>
      <c r="C78" s="22">
        <f>VLOOKUP($A78,'in $ value'!F:G,2,FALSE)</f>
        <v>36</v>
      </c>
      <c r="D78" s="35">
        <f t="array" ref="D78">IFERROR(INDEX('in gallons'!K:K,MATCH(1,IF('in gallons'!F:F='state (with formula)'!$A78,IF('in gallons'!B:B='state (with formula)'!$B78,1)),0)), " ")</f>
        <v>328000</v>
      </c>
      <c r="E78" s="35">
        <f t="array" ref="E78">IFERROR(INDEX('in $ value'!K:K,MATCH(1,IF('in $ value'!F:F='state (with formula)'!$A78,IF('in $ value'!B:B='state (with formula)'!$B78,1)),0)), " ")</f>
        <v>13907000</v>
      </c>
    </row>
    <row r="79" ht="12.75" customHeight="1">
      <c r="A79" s="10" t="s">
        <v>28</v>
      </c>
      <c r="B79" s="22">
        <v>2009.0</v>
      </c>
      <c r="C79" s="22">
        <f>VLOOKUP($A79,'in $ value'!F:G,2,FALSE)</f>
        <v>36</v>
      </c>
      <c r="D79" s="35">
        <f t="array" ref="D79">IFERROR(INDEX('in gallons'!K:K,MATCH(1,IF('in gallons'!F:F='state (with formula)'!$A79,IF('in gallons'!B:B='state (with formula)'!$B79,1)),0)), " ")</f>
        <v>439000</v>
      </c>
      <c r="E79" s="35">
        <f t="array" ref="E79">IFERROR(INDEX('in $ value'!K:K,MATCH(1,IF('in $ value'!F:F='state (with formula)'!$A79,IF('in $ value'!B:B='state (with formula)'!$B79,1)),0)), " ")</f>
        <v>17823000</v>
      </c>
    </row>
    <row r="80" ht="12.75" customHeight="1">
      <c r="A80" s="10" t="s">
        <v>28</v>
      </c>
      <c r="B80" s="22">
        <v>2010.0</v>
      </c>
      <c r="C80" s="22">
        <f>VLOOKUP($A80,'in $ value'!F:G,2,FALSE)</f>
        <v>36</v>
      </c>
      <c r="D80" s="35">
        <f t="array" ref="D80">IFERROR(INDEX('in gallons'!K:K,MATCH(1,IF('in gallons'!F:F='state (with formula)'!$A80,IF('in gallons'!B:B='state (with formula)'!$B80,1)),0)), " ")</f>
        <v>312000</v>
      </c>
      <c r="E80" s="35">
        <f t="array" ref="E80">IFERROR(INDEX('in $ value'!K:K,MATCH(1,IF('in $ value'!F:F='state (with formula)'!$A80,IF('in $ value'!B:B='state (with formula)'!$B80,1)),0)), " ")</f>
        <v>12293000</v>
      </c>
    </row>
    <row r="81" ht="12.75" customHeight="1">
      <c r="A81" s="10" t="s">
        <v>28</v>
      </c>
      <c r="B81" s="22">
        <v>2011.0</v>
      </c>
      <c r="C81" s="22">
        <f>VLOOKUP($A81,'in $ value'!F:G,2,FALSE)</f>
        <v>36</v>
      </c>
      <c r="D81" s="35">
        <f t="array" ref="D81">IFERROR(INDEX('in gallons'!K:K,MATCH(1,IF('in gallons'!F:F='state (with formula)'!$A81,IF('in gallons'!B:B='state (with formula)'!$B81,1)),0)), " ")</f>
        <v>564000</v>
      </c>
      <c r="E81" s="35">
        <f t="array" ref="E81">IFERROR(INDEX('in $ value'!K:K,MATCH(1,IF('in $ value'!F:F='state (with formula)'!$A81,IF('in $ value'!B:B='state (with formula)'!$B81,1)),0)), " ")</f>
        <v>22052000</v>
      </c>
    </row>
    <row r="82" ht="12.75" customHeight="1">
      <c r="A82" s="10" t="s">
        <v>28</v>
      </c>
      <c r="B82" s="22">
        <v>2012.0</v>
      </c>
      <c r="C82" s="22">
        <f>VLOOKUP($A82,'in $ value'!F:G,2,FALSE)</f>
        <v>36</v>
      </c>
      <c r="D82" s="35">
        <f t="array" ref="D82">IFERROR(INDEX('in gallons'!K:K,MATCH(1,IF('in gallons'!F:F='state (with formula)'!$A82,IF('in gallons'!B:B='state (with formula)'!$B82,1)),0)), " ")</f>
        <v>360000</v>
      </c>
      <c r="E82" s="35">
        <f t="array" ref="E82">IFERROR(INDEX('in $ value'!K:K,MATCH(1,IF('in $ value'!F:F='state (with formula)'!$A82,IF('in $ value'!B:B='state (with formula)'!$B82,1)),0)), " ")</f>
        <v>15660000</v>
      </c>
    </row>
    <row r="83" ht="12.75" customHeight="1">
      <c r="A83" s="10" t="s">
        <v>28</v>
      </c>
      <c r="B83" s="22">
        <v>2013.0</v>
      </c>
      <c r="C83" s="22">
        <f>VLOOKUP($A83,'in $ value'!F:G,2,FALSE)</f>
        <v>36</v>
      </c>
      <c r="D83" s="35">
        <f t="array" ref="D83">IFERROR(INDEX('in gallons'!K:K,MATCH(1,IF('in gallons'!F:F='state (with formula)'!$A83,IF('in gallons'!B:B='state (with formula)'!$B83,1)),0)), " ")</f>
        <v>574000</v>
      </c>
      <c r="E83" s="35">
        <f t="array" ref="E83">IFERROR(INDEX('in $ value'!K:K,MATCH(1,IF('in $ value'!F:F='state (with formula)'!$A83,IF('in $ value'!B:B='state (with formula)'!$B83,1)),0)), " ")</f>
        <v>25026000</v>
      </c>
    </row>
    <row r="84" ht="12.75" customHeight="1">
      <c r="A84" s="10" t="s">
        <v>28</v>
      </c>
      <c r="B84" s="22">
        <v>2014.0</v>
      </c>
      <c r="C84" s="22">
        <f>VLOOKUP($A84,'in $ value'!F:G,2,FALSE)</f>
        <v>36</v>
      </c>
      <c r="D84" s="35">
        <f t="array" ref="D84">IFERROR(INDEX('in gallons'!K:K,MATCH(1,IF('in gallons'!F:F='state (with formula)'!$A84,IF('in gallons'!B:B='state (with formula)'!$B84,1)),0)), " ")</f>
        <v>546000</v>
      </c>
      <c r="E84" s="35">
        <f t="array" ref="E84">IFERROR(INDEX('in $ value'!K:K,MATCH(1,IF('in $ value'!F:F='state (with formula)'!$A84,IF('in $ value'!B:B='state (with formula)'!$B84,1)),0)), " ")</f>
        <v>21676000</v>
      </c>
    </row>
    <row r="85" ht="12.75" customHeight="1">
      <c r="A85" s="10" t="s">
        <v>28</v>
      </c>
      <c r="B85" s="22">
        <v>2015.0</v>
      </c>
      <c r="C85" s="22">
        <f>VLOOKUP($A85,'in $ value'!F:G,2,FALSE)</f>
        <v>36</v>
      </c>
      <c r="D85" s="35">
        <f t="array" ref="D85">IFERROR(INDEX('in gallons'!K:K,MATCH(1,IF('in gallons'!F:F='state (with formula)'!$A85,IF('in gallons'!B:B='state (with formula)'!$B85,1)),0)), " ")</f>
        <v>601000</v>
      </c>
      <c r="E85" s="35">
        <f t="array" ref="E85">IFERROR(INDEX('in $ value'!K:K,MATCH(1,IF('in $ value'!F:F='state (with formula)'!$A85,IF('in $ value'!B:B='state (with formula)'!$B85,1)),0)), " ")</f>
        <v>25242000</v>
      </c>
    </row>
    <row r="86" ht="12.75" customHeight="1">
      <c r="A86" s="10" t="s">
        <v>28</v>
      </c>
      <c r="B86" s="22">
        <v>2016.0</v>
      </c>
      <c r="C86" s="22">
        <f>VLOOKUP($A86,'in $ value'!F:G,2,FALSE)</f>
        <v>36</v>
      </c>
      <c r="D86" s="35">
        <f t="array" ref="D86">IFERROR(INDEX('in gallons'!K:K,MATCH(1,IF('in gallons'!F:F='state (with formula)'!$A86,IF('in gallons'!B:B='state (with formula)'!$B86,1)),0)), " ")</f>
        <v>707000</v>
      </c>
      <c r="E86" s="35">
        <f t="array" ref="E86">IFERROR(INDEX('in $ value'!K:K,MATCH(1,IF('in $ value'!F:F='state (with formula)'!$A86,IF('in $ value'!B:B='state (with formula)'!$B86,1)),0)), " ")</f>
        <v>31320000</v>
      </c>
    </row>
    <row r="87" ht="12.75" customHeight="1">
      <c r="A87" s="10" t="s">
        <v>28</v>
      </c>
      <c r="B87" s="22">
        <v>2017.0</v>
      </c>
      <c r="C87" s="22">
        <f>VLOOKUP($A87,'in $ value'!F:G,2,FALSE)</f>
        <v>36</v>
      </c>
      <c r="D87" s="35">
        <f t="array" ref="D87">IFERROR(INDEX('in gallons'!K:K,MATCH(1,IF('in gallons'!F:F='state (with formula)'!$A87,IF('in gallons'!B:B='state (with formula)'!$B87,1)),0)), " ")</f>
        <v>760000</v>
      </c>
      <c r="E87" s="35">
        <f t="array" ref="E87">IFERROR(INDEX('in $ value'!K:K,MATCH(1,IF('in $ value'!F:F='state (with formula)'!$A87,IF('in $ value'!B:B='state (with formula)'!$B87,1)),0)), " ")</f>
        <v>29640000</v>
      </c>
    </row>
    <row r="88" ht="12.75" customHeight="1">
      <c r="A88" s="10" t="s">
        <v>28</v>
      </c>
      <c r="B88" s="22">
        <v>2018.0</v>
      </c>
      <c r="C88" s="22">
        <f>VLOOKUP($A88,'in $ value'!F:G,2,FALSE)</f>
        <v>36</v>
      </c>
      <c r="D88" s="35">
        <f t="array" ref="D88">IFERROR(INDEX('in gallons'!K:K,MATCH(1,IF('in gallons'!F:F='state (with formula)'!$A88,IF('in gallons'!B:B='state (with formula)'!$B88,1)),0)), " ")</f>
        <v>806000</v>
      </c>
      <c r="E88" s="35">
        <f t="array" ref="E88">IFERROR(INDEX('in $ value'!K:K,MATCH(1,IF('in $ value'!F:F='state (with formula)'!$A88,IF('in $ value'!B:B='state (with formula)'!$B88,1)),0)), " ")</f>
        <v>26114000</v>
      </c>
    </row>
    <row r="89" ht="12.75" customHeight="1">
      <c r="A89" s="10" t="s">
        <v>28</v>
      </c>
      <c r="B89" s="22">
        <v>2019.0</v>
      </c>
      <c r="C89" s="22">
        <f>VLOOKUP($A89,'in $ value'!F:G,2,FALSE)</f>
        <v>36</v>
      </c>
      <c r="D89" s="35">
        <f t="array" ref="D89">IFERROR(INDEX('in gallons'!K:K,MATCH(1,IF('in gallons'!F:F='state (with formula)'!$A89,IF('in gallons'!B:B='state (with formula)'!$B89,1)),0)), " ")</f>
        <v>820000</v>
      </c>
      <c r="E89" s="35">
        <f t="array" ref="E89">IFERROR(INDEX('in $ value'!K:K,MATCH(1,IF('in $ value'!F:F='state (with formula)'!$A89,IF('in $ value'!B:B='state (with formula)'!$B89,1)),0)), " ")</f>
        <v>26404000</v>
      </c>
    </row>
    <row r="90" ht="12.75" customHeight="1">
      <c r="A90" s="10" t="s">
        <v>28</v>
      </c>
      <c r="B90" s="22">
        <v>2020.0</v>
      </c>
      <c r="C90" s="22">
        <f>VLOOKUP($A90,'in $ value'!F:G,2,FALSE)</f>
        <v>36</v>
      </c>
      <c r="D90" s="35">
        <f t="array" ref="D90">IFERROR(INDEX('in gallons'!K:K,MATCH(1,IF('in gallons'!F:F='state (with formula)'!$A90,IF('in gallons'!B:B='state (with formula)'!$B90,1)),0)), " ")</f>
        <v>804000</v>
      </c>
      <c r="E90" s="35" t="str">
        <f t="array" ref="E90">IFERROR(INDEX('in $ value'!K:K,MATCH(1,IF('in $ value'!F:F='state (with formula)'!$A90,IF('in $ value'!B:B='state (with formula)'!$B90,1)),0)), " ")</f>
        <v> </v>
      </c>
    </row>
    <row r="91" ht="12.75" customHeight="1">
      <c r="A91" s="10" t="s">
        <v>28</v>
      </c>
      <c r="B91" s="22">
        <v>2021.0</v>
      </c>
      <c r="C91" s="22">
        <f>VLOOKUP($A91,'in $ value'!F:G,2,FALSE)</f>
        <v>36</v>
      </c>
      <c r="D91" s="35">
        <f t="array" ref="D91">IFERROR(INDEX('in gallons'!K:K,MATCH(1,IF('in gallons'!F:F='state (with formula)'!$A91,IF('in gallons'!B:B='state (with formula)'!$B91,1)),0)), " ")</f>
        <v>647000</v>
      </c>
      <c r="E91" s="35" t="str">
        <f t="array" ref="E91">IFERROR(INDEX('in $ value'!K:K,MATCH(1,IF('in $ value'!F:F='state (with formula)'!$A91,IF('in $ value'!B:B='state (with formula)'!$B91,1)),0)), " ")</f>
        <v> </v>
      </c>
    </row>
    <row r="92" ht="12.75" customHeight="1">
      <c r="A92" s="10" t="s">
        <v>29</v>
      </c>
      <c r="B92" s="22">
        <v>1992.0</v>
      </c>
      <c r="C92" s="22">
        <f>VLOOKUP($A92,'in $ value'!F:G,2,FALSE)</f>
        <v>42</v>
      </c>
      <c r="D92" s="35">
        <f t="array" ref="D92">IFERROR(INDEX('in gallons'!K:K,MATCH(1,IF('in gallons'!F:F='state (with formula)'!$A92,IF('in gallons'!B:B='state (with formula)'!$B92,1)),0)), " ")</f>
        <v>95000</v>
      </c>
      <c r="E92" s="35">
        <f t="array" ref="E92">IFERROR(INDEX('in $ value'!K:K,MATCH(1,IF('in $ value'!F:F='state (with formula)'!$A92,IF('in $ value'!B:B='state (with formula)'!$B92,1)),0)), " ")</f>
        <v>2337000</v>
      </c>
    </row>
    <row r="93" ht="12.75" customHeight="1">
      <c r="A93" s="10" t="s">
        <v>29</v>
      </c>
      <c r="B93" s="22">
        <v>1993.0</v>
      </c>
      <c r="C93" s="22">
        <f>VLOOKUP($A93,'in $ value'!F:G,2,FALSE)</f>
        <v>42</v>
      </c>
      <c r="D93" s="35">
        <f t="array" ref="D93">IFERROR(INDEX('in gallons'!K:K,MATCH(1,IF('in gallons'!F:F='state (with formula)'!$A93,IF('in gallons'!B:B='state (with formula)'!$B93,1)),0)), " ")</f>
        <v>40000</v>
      </c>
      <c r="E93" s="35">
        <f t="array" ref="E93">IFERROR(INDEX('in $ value'!K:K,MATCH(1,IF('in $ value'!F:F='state (with formula)'!$A93,IF('in $ value'!B:B='state (with formula)'!$B93,1)),0)), " ")</f>
        <v>964000</v>
      </c>
    </row>
    <row r="94" ht="12.75" customHeight="1">
      <c r="A94" s="10" t="s">
        <v>29</v>
      </c>
      <c r="B94" s="22">
        <v>1994.0</v>
      </c>
      <c r="C94" s="22">
        <f>VLOOKUP($A94,'in $ value'!F:G,2,FALSE)</f>
        <v>42</v>
      </c>
      <c r="D94" s="35">
        <f t="array" ref="D94">IFERROR(INDEX('in gallons'!K:K,MATCH(1,IF('in gallons'!F:F='state (with formula)'!$A94,IF('in gallons'!B:B='state (with formula)'!$B94,1)),0)), " ")</f>
        <v>59000</v>
      </c>
      <c r="E94" s="35">
        <f t="array" ref="E94">IFERROR(INDEX('in $ value'!K:K,MATCH(1,IF('in $ value'!F:F='state (with formula)'!$A94,IF('in $ value'!B:B='state (with formula)'!$B94,1)),0)), " ")</f>
        <v>1528000</v>
      </c>
    </row>
    <row r="95" ht="12.75" customHeight="1">
      <c r="A95" s="10" t="s">
        <v>29</v>
      </c>
      <c r="B95" s="22">
        <v>1995.0</v>
      </c>
      <c r="C95" s="22">
        <f>VLOOKUP($A95,'in $ value'!F:G,2,FALSE)</f>
        <v>42</v>
      </c>
      <c r="D95" s="35">
        <f t="array" ref="D95">IFERROR(INDEX('in gallons'!K:K,MATCH(1,IF('in gallons'!F:F='state (with formula)'!$A95,IF('in gallons'!B:B='state (with formula)'!$B95,1)),0)), " ")</f>
        <v>43000</v>
      </c>
      <c r="E95" s="35">
        <f t="array" ref="E95">IFERROR(INDEX('in $ value'!K:K,MATCH(1,IF('in $ value'!F:F='state (with formula)'!$A95,IF('in $ value'!B:B='state (with formula)'!$B95,1)),0)), " ")</f>
        <v>1079000</v>
      </c>
    </row>
    <row r="96" ht="12.75" customHeight="1">
      <c r="A96" s="10" t="s">
        <v>29</v>
      </c>
      <c r="B96" s="22">
        <v>1996.0</v>
      </c>
      <c r="C96" s="22">
        <f>VLOOKUP($A96,'in $ value'!F:G,2,FALSE)</f>
        <v>42</v>
      </c>
      <c r="D96" s="35">
        <f t="array" ref="D96">IFERROR(INDEX('in gallons'!K:K,MATCH(1,IF('in gallons'!F:F='state (with formula)'!$A96,IF('in gallons'!B:B='state (with formula)'!$B96,1)),0)), " ")</f>
        <v>71000</v>
      </c>
      <c r="E96" s="35">
        <f t="array" ref="E96">IFERROR(INDEX('in $ value'!K:K,MATCH(1,IF('in $ value'!F:F='state (with formula)'!$A96,IF('in $ value'!B:B='state (with formula)'!$B96,1)),0)), " ")</f>
        <v>1747000</v>
      </c>
    </row>
    <row r="97" ht="12.75" customHeight="1">
      <c r="A97" s="10" t="s">
        <v>29</v>
      </c>
      <c r="B97" s="22">
        <v>1997.0</v>
      </c>
      <c r="C97" s="22">
        <f>VLOOKUP($A97,'in $ value'!F:G,2,FALSE)</f>
        <v>42</v>
      </c>
      <c r="D97" s="35">
        <f t="array" ref="D97">IFERROR(INDEX('in gallons'!K:K,MATCH(1,IF('in gallons'!F:F='state (with formula)'!$A97,IF('in gallons'!B:B='state (with formula)'!$B97,1)),0)), " ")</f>
        <v>63000</v>
      </c>
      <c r="E97" s="35">
        <f t="array" ref="E97">IFERROR(INDEX('in $ value'!K:K,MATCH(1,IF('in $ value'!F:F='state (with formula)'!$A97,IF('in $ value'!B:B='state (with formula)'!$B97,1)),0)), " ")</f>
        <v>1638000</v>
      </c>
    </row>
    <row r="98" ht="12.75" customHeight="1">
      <c r="A98" s="10" t="s">
        <v>29</v>
      </c>
      <c r="B98" s="22">
        <v>1998.0</v>
      </c>
      <c r="C98" s="22">
        <f>VLOOKUP($A98,'in $ value'!F:G,2,FALSE)</f>
        <v>42</v>
      </c>
      <c r="D98" s="35">
        <f t="array" ref="D98">IFERROR(INDEX('in gallons'!K:K,MATCH(1,IF('in gallons'!F:F='state (with formula)'!$A98,IF('in gallons'!B:B='state (with formula)'!$B98,1)),0)), " ")</f>
        <v>72000</v>
      </c>
      <c r="E98" s="35">
        <f t="array" ref="E98">IFERROR(INDEX('in $ value'!K:K,MATCH(1,IF('in $ value'!F:F='state (with formula)'!$A98,IF('in $ value'!B:B='state (with formula)'!$B98,1)),0)), " ")</f>
        <v>1872000</v>
      </c>
    </row>
    <row r="99" ht="12.75" customHeight="1">
      <c r="A99" s="10" t="s">
        <v>29</v>
      </c>
      <c r="B99" s="22">
        <v>1999.0</v>
      </c>
      <c r="C99" s="22">
        <f>VLOOKUP($A99,'in $ value'!F:G,2,FALSE)</f>
        <v>42</v>
      </c>
      <c r="D99" s="35">
        <f t="array" ref="D99">IFERROR(INDEX('in gallons'!K:K,MATCH(1,IF('in gallons'!F:F='state (with formula)'!$A99,IF('in gallons'!B:B='state (with formula)'!$B99,1)),0)), " ")</f>
        <v>67000</v>
      </c>
      <c r="E99" s="35">
        <f t="array" ref="E99">IFERROR(INDEX('in $ value'!K:K,MATCH(1,IF('in $ value'!F:F='state (with formula)'!$A99,IF('in $ value'!B:B='state (with formula)'!$B99,1)),0)), " ")</f>
        <v>1742000</v>
      </c>
    </row>
    <row r="100" ht="12.75" customHeight="1">
      <c r="A100" s="10" t="s">
        <v>29</v>
      </c>
      <c r="B100" s="22">
        <v>2000.0</v>
      </c>
      <c r="C100" s="22">
        <f>VLOOKUP($A100,'in $ value'!F:G,2,FALSE)</f>
        <v>42</v>
      </c>
      <c r="D100" s="35">
        <f t="array" ref="D100">IFERROR(INDEX('in gallons'!K:K,MATCH(1,IF('in gallons'!F:F='state (with formula)'!$A100,IF('in gallons'!B:B='state (with formula)'!$B100,1)),0)), " ")</f>
        <v>47000</v>
      </c>
      <c r="E100" s="35">
        <f t="array" ref="E100">IFERROR(INDEX('in $ value'!K:K,MATCH(1,IF('in $ value'!F:F='state (with formula)'!$A100,IF('in $ value'!B:B='state (with formula)'!$B100,1)),0)), " ")</f>
        <v>1335000</v>
      </c>
    </row>
    <row r="101" ht="12.75" customHeight="1">
      <c r="A101" s="10" t="s">
        <v>29</v>
      </c>
      <c r="B101" s="22">
        <v>2001.0</v>
      </c>
      <c r="C101" s="22">
        <f>VLOOKUP($A101,'in $ value'!F:G,2,FALSE)</f>
        <v>42</v>
      </c>
      <c r="D101" s="35">
        <f t="array" ref="D101">IFERROR(INDEX('in gallons'!K:K,MATCH(1,IF('in gallons'!F:F='state (with formula)'!$A101,IF('in gallons'!B:B='state (with formula)'!$B101,1)),0)), " ")</f>
        <v>69000</v>
      </c>
      <c r="E101" s="35">
        <f t="array" ref="E101">IFERROR(INDEX('in $ value'!K:K,MATCH(1,IF('in $ value'!F:F='state (with formula)'!$A101,IF('in $ value'!B:B='state (with formula)'!$B101,1)),0)), " ")</f>
        <v>1746000</v>
      </c>
    </row>
    <row r="102" ht="12.75" customHeight="1">
      <c r="A102" s="10" t="s">
        <v>29</v>
      </c>
      <c r="B102" s="22">
        <v>2002.0</v>
      </c>
      <c r="C102" s="22">
        <f>VLOOKUP($A102,'in $ value'!F:G,2,FALSE)</f>
        <v>42</v>
      </c>
      <c r="D102" s="35">
        <f t="array" ref="D102">IFERROR(INDEX('in gallons'!K:K,MATCH(1,IF('in gallons'!F:F='state (with formula)'!$A102,IF('in gallons'!B:B='state (with formula)'!$B102,1)),0)), " ")</f>
        <v>60000</v>
      </c>
      <c r="E102" s="35">
        <f t="array" ref="E102">IFERROR(INDEX('in $ value'!K:K,MATCH(1,IF('in $ value'!F:F='state (with formula)'!$A102,IF('in $ value'!B:B='state (with formula)'!$B102,1)),0)), " ")</f>
        <v>1602000</v>
      </c>
    </row>
    <row r="103" ht="12.75" customHeight="1">
      <c r="A103" s="10" t="s">
        <v>29</v>
      </c>
      <c r="B103" s="22">
        <v>2003.0</v>
      </c>
      <c r="C103" s="22">
        <f>VLOOKUP($A103,'in $ value'!F:G,2,FALSE)</f>
        <v>42</v>
      </c>
      <c r="D103" s="35">
        <f t="array" ref="D103">IFERROR(INDEX('in gallons'!K:K,MATCH(1,IF('in gallons'!F:F='state (with formula)'!$A103,IF('in gallons'!B:B='state (with formula)'!$B103,1)),0)), " ")</f>
        <v>52000</v>
      </c>
      <c r="E103" s="35">
        <f t="array" ref="E103">IFERROR(INDEX('in $ value'!K:K,MATCH(1,IF('in $ value'!F:F='state (with formula)'!$A103,IF('in $ value'!B:B='state (with formula)'!$B103,1)),0)), " ")</f>
        <v>1425000</v>
      </c>
    </row>
    <row r="104" ht="12.75" customHeight="1">
      <c r="A104" s="10" t="s">
        <v>29</v>
      </c>
      <c r="B104" s="22">
        <v>2004.0</v>
      </c>
      <c r="C104" s="22">
        <f>VLOOKUP($A104,'in $ value'!F:G,2,FALSE)</f>
        <v>42</v>
      </c>
      <c r="D104" s="35">
        <f t="array" ref="D104">IFERROR(INDEX('in gallons'!K:K,MATCH(1,IF('in gallons'!F:F='state (with formula)'!$A104,IF('in gallons'!B:B='state (with formula)'!$B104,1)),0)), " ")</f>
        <v>60000</v>
      </c>
      <c r="E104" s="35">
        <f t="array" ref="E104">IFERROR(INDEX('in $ value'!K:K,MATCH(1,IF('in $ value'!F:F='state (with formula)'!$A104,IF('in $ value'!B:B='state (with formula)'!$B104,1)),0)), " ")</f>
        <v>1740000</v>
      </c>
    </row>
    <row r="105" ht="12.75" customHeight="1">
      <c r="A105" s="10" t="s">
        <v>29</v>
      </c>
      <c r="B105" s="22">
        <v>2005.0</v>
      </c>
      <c r="C105" s="22">
        <f>VLOOKUP($A105,'in $ value'!F:G,2,FALSE)</f>
        <v>42</v>
      </c>
      <c r="D105" s="35">
        <f t="array" ref="D105">IFERROR(INDEX('in gallons'!K:K,MATCH(1,IF('in gallons'!F:F='state (with formula)'!$A105,IF('in gallons'!B:B='state (with formula)'!$B105,1)),0)), " ")</f>
        <v>61000</v>
      </c>
      <c r="E105" s="35">
        <f t="array" ref="E105">IFERROR(INDEX('in $ value'!K:K,MATCH(1,IF('in $ value'!F:F='state (with formula)'!$A105,IF('in $ value'!B:B='state (with formula)'!$B105,1)),0)), " ")</f>
        <v>1922000</v>
      </c>
    </row>
    <row r="106" ht="12.75" customHeight="1">
      <c r="A106" s="10" t="s">
        <v>29</v>
      </c>
      <c r="B106" s="22">
        <v>2006.0</v>
      </c>
      <c r="C106" s="22">
        <f>VLOOKUP($A106,'in $ value'!F:G,2,FALSE)</f>
        <v>42</v>
      </c>
      <c r="D106" s="35">
        <f t="array" ref="D106">IFERROR(INDEX('in gallons'!K:K,MATCH(1,IF('in gallons'!F:F='state (with formula)'!$A106,IF('in gallons'!B:B='state (with formula)'!$B106,1)),0)), " ")</f>
        <v>66000</v>
      </c>
      <c r="E106" s="35">
        <f t="array" ref="E106">IFERROR(INDEX('in $ value'!K:K,MATCH(1,IF('in $ value'!F:F='state (with formula)'!$A106,IF('in $ value'!B:B='state (with formula)'!$B106,1)),0)), " ")</f>
        <v>2145000</v>
      </c>
    </row>
    <row r="107" ht="12.75" customHeight="1">
      <c r="A107" s="10" t="s">
        <v>29</v>
      </c>
      <c r="B107" s="22">
        <v>2007.0</v>
      </c>
      <c r="C107" s="22">
        <f>VLOOKUP($A107,'in $ value'!F:G,2,FALSE)</f>
        <v>42</v>
      </c>
      <c r="D107" s="35">
        <f t="array" ref="D107">IFERROR(INDEX('in gallons'!K:K,MATCH(1,IF('in gallons'!F:F='state (with formula)'!$A107,IF('in gallons'!B:B='state (with formula)'!$B107,1)),0)), " ")</f>
        <v>55000</v>
      </c>
      <c r="E107" s="35">
        <f t="array" ref="E107">IFERROR(INDEX('in $ value'!K:K,MATCH(1,IF('in $ value'!F:F='state (with formula)'!$A107,IF('in $ value'!B:B='state (with formula)'!$B107,1)),0)), " ")</f>
        <v>1738000</v>
      </c>
    </row>
    <row r="108" ht="12.75" customHeight="1">
      <c r="A108" s="10" t="s">
        <v>29</v>
      </c>
      <c r="B108" s="22">
        <v>2008.0</v>
      </c>
      <c r="C108" s="22">
        <f>VLOOKUP($A108,'in $ value'!F:G,2,FALSE)</f>
        <v>42</v>
      </c>
      <c r="D108" s="35">
        <f t="array" ref="D108">IFERROR(INDEX('in gallons'!K:K,MATCH(1,IF('in gallons'!F:F='state (with formula)'!$A108,IF('in gallons'!B:B='state (with formula)'!$B108,1)),0)), " ")</f>
        <v>100000</v>
      </c>
      <c r="E108" s="35">
        <f t="array" ref="E108">IFERROR(INDEX('in $ value'!K:K,MATCH(1,IF('in $ value'!F:F='state (with formula)'!$A108,IF('in $ value'!B:B='state (with formula)'!$B108,1)),0)), " ")</f>
        <v>3830000</v>
      </c>
    </row>
    <row r="109" ht="12.75" customHeight="1">
      <c r="A109" s="10" t="s">
        <v>29</v>
      </c>
      <c r="B109" s="22">
        <v>2009.0</v>
      </c>
      <c r="C109" s="22">
        <f>VLOOKUP($A109,'in $ value'!F:G,2,FALSE)</f>
        <v>42</v>
      </c>
      <c r="D109" s="35">
        <f t="array" ref="D109">IFERROR(INDEX('in gallons'!K:K,MATCH(1,IF('in gallons'!F:F='state (with formula)'!$A109,IF('in gallons'!B:B='state (with formula)'!$B109,1)),0)), " ")</f>
        <v>92000</v>
      </c>
      <c r="E109" s="35">
        <f t="array" ref="E109">IFERROR(INDEX('in $ value'!K:K,MATCH(1,IF('in $ value'!F:F='state (with formula)'!$A109,IF('in $ value'!B:B='state (with formula)'!$B109,1)),0)), " ")</f>
        <v>3505000</v>
      </c>
    </row>
    <row r="110" ht="12.75" customHeight="1">
      <c r="A110" s="10" t="s">
        <v>29</v>
      </c>
      <c r="B110" s="22">
        <v>2010.0</v>
      </c>
      <c r="C110" s="22">
        <f>VLOOKUP($A110,'in $ value'!F:G,2,FALSE)</f>
        <v>42</v>
      </c>
      <c r="D110" s="35">
        <f t="array" ref="D110">IFERROR(INDEX('in gallons'!K:K,MATCH(1,IF('in gallons'!F:F='state (with formula)'!$A110,IF('in gallons'!B:B='state (with formula)'!$B110,1)),0)), " ")</f>
        <v>54000</v>
      </c>
      <c r="E110" s="35">
        <f t="array" ref="E110">IFERROR(INDEX('in $ value'!K:K,MATCH(1,IF('in $ value'!F:F='state (with formula)'!$A110,IF('in $ value'!B:B='state (with formula)'!$B110,1)),0)), " ")</f>
        <v>2268000</v>
      </c>
    </row>
    <row r="111" ht="12.75" customHeight="1">
      <c r="A111" s="10" t="s">
        <v>29</v>
      </c>
      <c r="B111" s="22">
        <v>2011.0</v>
      </c>
      <c r="C111" s="22">
        <f>VLOOKUP($A111,'in $ value'!F:G,2,FALSE)</f>
        <v>42</v>
      </c>
      <c r="D111" s="35">
        <f t="array" ref="D111">IFERROR(INDEX('in gallons'!K:K,MATCH(1,IF('in gallons'!F:F='state (with formula)'!$A111,IF('in gallons'!B:B='state (with formula)'!$B111,1)),0)), " ")</f>
        <v>128000</v>
      </c>
      <c r="E111" s="35">
        <f t="array" ref="E111">IFERROR(INDEX('in $ value'!K:K,MATCH(1,IF('in $ value'!F:F='state (with formula)'!$A111,IF('in $ value'!B:B='state (with formula)'!$B111,1)),0)), " ")</f>
        <v>5120000</v>
      </c>
    </row>
    <row r="112" ht="12.75" customHeight="1">
      <c r="A112" s="10" t="s">
        <v>29</v>
      </c>
      <c r="B112" s="22">
        <v>2012.0</v>
      </c>
      <c r="C112" s="22">
        <f>VLOOKUP($A112,'in $ value'!F:G,2,FALSE)</f>
        <v>42</v>
      </c>
      <c r="D112" s="35">
        <f t="array" ref="D112">IFERROR(INDEX('in gallons'!K:K,MATCH(1,IF('in gallons'!F:F='state (with formula)'!$A112,IF('in gallons'!B:B='state (with formula)'!$B112,1)),0)), " ")</f>
        <v>96000</v>
      </c>
      <c r="E112" s="35">
        <f t="array" ref="E112">IFERROR(INDEX('in $ value'!K:K,MATCH(1,IF('in $ value'!F:F='state (with formula)'!$A112,IF('in $ value'!B:B='state (with formula)'!$B112,1)),0)), " ")</f>
        <v>3782000</v>
      </c>
    </row>
    <row r="113" ht="12.75" customHeight="1">
      <c r="A113" s="10" t="s">
        <v>29</v>
      </c>
      <c r="B113" s="22">
        <v>2013.0</v>
      </c>
      <c r="C113" s="22">
        <f>VLOOKUP($A113,'in $ value'!F:G,2,FALSE)</f>
        <v>42</v>
      </c>
      <c r="D113" s="35">
        <f t="array" ref="D113">IFERROR(INDEX('in gallons'!K:K,MATCH(1,IF('in gallons'!F:F='state (with formula)'!$A113,IF('in gallons'!B:B='state (with formula)'!$B113,1)),0)), " ")</f>
        <v>134000</v>
      </c>
      <c r="E113" s="35">
        <f t="array" ref="E113">IFERROR(INDEX('in $ value'!K:K,MATCH(1,IF('in $ value'!F:F='state (with formula)'!$A113,IF('in $ value'!B:B='state (with formula)'!$B113,1)),0)), " ")</f>
        <v>4770000</v>
      </c>
    </row>
    <row r="114" ht="12.75" customHeight="1">
      <c r="A114" s="10" t="s">
        <v>29</v>
      </c>
      <c r="B114" s="22">
        <v>2014.0</v>
      </c>
      <c r="C114" s="22">
        <f>VLOOKUP($A114,'in $ value'!F:G,2,FALSE)</f>
        <v>42</v>
      </c>
      <c r="D114" s="35">
        <f t="array" ref="D114">IFERROR(INDEX('in gallons'!K:K,MATCH(1,IF('in gallons'!F:F='state (with formula)'!$A114,IF('in gallons'!B:B='state (with formula)'!$B114,1)),0)), " ")</f>
        <v>156000</v>
      </c>
      <c r="E114" s="35">
        <f t="array" ref="E114">IFERROR(INDEX('in $ value'!K:K,MATCH(1,IF('in $ value'!F:F='state (with formula)'!$A114,IF('in $ value'!B:B='state (with formula)'!$B114,1)),0)), " ")</f>
        <v>5476000</v>
      </c>
    </row>
    <row r="115" ht="12.75" customHeight="1">
      <c r="A115" s="10" t="s">
        <v>29</v>
      </c>
      <c r="B115" s="22">
        <v>2015.0</v>
      </c>
      <c r="C115" s="22">
        <f>VLOOKUP($A115,'in $ value'!F:G,2,FALSE)</f>
        <v>42</v>
      </c>
      <c r="D115" s="35">
        <f t="array" ref="D115">IFERROR(INDEX('in gallons'!K:K,MATCH(1,IF('in gallons'!F:F='state (with formula)'!$A115,IF('in gallons'!B:B='state (with formula)'!$B115,1)),0)), " ")</f>
        <v>186000</v>
      </c>
      <c r="E115" s="35">
        <f t="array" ref="E115">IFERROR(INDEX('in $ value'!K:K,MATCH(1,IF('in $ value'!F:F='state (with formula)'!$A115,IF('in $ value'!B:B='state (with formula)'!$B115,1)),0)), " ")</f>
        <v>5933000</v>
      </c>
    </row>
    <row r="116" ht="12.75" customHeight="1">
      <c r="A116" s="10" t="s">
        <v>29</v>
      </c>
      <c r="B116" s="22">
        <v>2016.0</v>
      </c>
      <c r="C116" s="22">
        <f>VLOOKUP($A116,'in $ value'!F:G,2,FALSE)</f>
        <v>42</v>
      </c>
      <c r="D116" s="35">
        <f t="array" ref="D116">IFERROR(INDEX('in gallons'!K:K,MATCH(1,IF('in gallons'!F:F='state (with formula)'!$A116,IF('in gallons'!B:B='state (with formula)'!$B116,1)),0)), " ")</f>
        <v>163000</v>
      </c>
      <c r="E116" s="35">
        <f t="array" ref="E116">IFERROR(INDEX('in $ value'!K:K,MATCH(1,IF('in $ value'!F:F='state (with formula)'!$A116,IF('in $ value'!B:B='state (with formula)'!$B116,1)),0)), " ")</f>
        <v>5118000</v>
      </c>
    </row>
    <row r="117" ht="12.75" customHeight="1">
      <c r="A117" s="10" t="s">
        <v>29</v>
      </c>
      <c r="B117" s="22">
        <v>2017.0</v>
      </c>
      <c r="C117" s="22">
        <f>VLOOKUP($A117,'in $ value'!F:G,2,FALSE)</f>
        <v>42</v>
      </c>
      <c r="D117" s="35">
        <f t="array" ref="D117">IFERROR(INDEX('in gallons'!K:K,MATCH(1,IF('in gallons'!F:F='state (with formula)'!$A117,IF('in gallons'!B:B='state (with formula)'!$B117,1)),0)), " ")</f>
        <v>165000</v>
      </c>
      <c r="E117" s="35">
        <f t="array" ref="E117">IFERROR(INDEX('in $ value'!K:K,MATCH(1,IF('in $ value'!F:F='state (with formula)'!$A117,IF('in $ value'!B:B='state (with formula)'!$B117,1)),0)), " ")</f>
        <v>5660000</v>
      </c>
    </row>
    <row r="118" ht="12.75" customHeight="1">
      <c r="A118" s="10" t="s">
        <v>29</v>
      </c>
      <c r="B118" s="22">
        <v>2018.0</v>
      </c>
      <c r="C118" s="22">
        <f>VLOOKUP($A118,'in $ value'!F:G,2,FALSE)</f>
        <v>42</v>
      </c>
      <c r="D118" s="35">
        <f t="array" ref="D118">IFERROR(INDEX('in gallons'!K:K,MATCH(1,IF('in gallons'!F:F='state (with formula)'!$A118,IF('in gallons'!B:B='state (with formula)'!$B118,1)),0)), " ")</f>
        <v>142000</v>
      </c>
      <c r="E118" s="35">
        <f t="array" ref="E118">IFERROR(INDEX('in $ value'!K:K,MATCH(1,IF('in $ value'!F:F='state (with formula)'!$A118,IF('in $ value'!B:B='state (with formula)'!$B118,1)),0)), " ")</f>
        <v>5538000</v>
      </c>
    </row>
    <row r="119" ht="12.75" customHeight="1">
      <c r="A119" s="10" t="s">
        <v>29</v>
      </c>
      <c r="B119" s="22">
        <v>2019.0</v>
      </c>
      <c r="C119" s="22">
        <f>VLOOKUP($A119,'in $ value'!F:G,2,FALSE)</f>
        <v>42</v>
      </c>
      <c r="D119" s="35">
        <f t="array" ref="D119">IFERROR(INDEX('in gallons'!K:K,MATCH(1,IF('in gallons'!F:F='state (with formula)'!$A119,IF('in gallons'!B:B='state (with formula)'!$B119,1)),0)), " ")</f>
        <v>157000</v>
      </c>
      <c r="E119" s="35">
        <f t="array" ref="E119">IFERROR(INDEX('in $ value'!K:K,MATCH(1,IF('in $ value'!F:F='state (with formula)'!$A119,IF('in $ value'!B:B='state (with formula)'!$B119,1)),0)), " ")</f>
        <v>5495000</v>
      </c>
    </row>
    <row r="120" ht="12.75" customHeight="1">
      <c r="A120" s="10" t="s">
        <v>29</v>
      </c>
      <c r="B120" s="22">
        <v>2020.0</v>
      </c>
      <c r="C120" s="22">
        <f>VLOOKUP($A120,'in $ value'!F:G,2,FALSE)</f>
        <v>42</v>
      </c>
      <c r="D120" s="35">
        <f t="array" ref="D120">IFERROR(INDEX('in gallons'!K:K,MATCH(1,IF('in gallons'!F:F='state (with formula)'!$A120,IF('in gallons'!B:B='state (with formula)'!$B120,1)),0)), " ")</f>
        <v>178000</v>
      </c>
      <c r="E120" s="35" t="str">
        <f t="array" ref="E120">IFERROR(INDEX('in $ value'!K:K,MATCH(1,IF('in $ value'!F:F='state (with formula)'!$A120,IF('in $ value'!B:B='state (with formula)'!$B120,1)),0)), " ")</f>
        <v> </v>
      </c>
    </row>
    <row r="121" ht="12.75" customHeight="1">
      <c r="A121" s="10" t="s">
        <v>29</v>
      </c>
      <c r="B121" s="22">
        <v>2021.0</v>
      </c>
      <c r="C121" s="22">
        <f>VLOOKUP($A121,'in $ value'!F:G,2,FALSE)</f>
        <v>42</v>
      </c>
      <c r="D121" s="35">
        <f t="array" ref="D121">IFERROR(INDEX('in gallons'!K:K,MATCH(1,IF('in gallons'!F:F='state (with formula)'!$A121,IF('in gallons'!B:B='state (with formula)'!$B121,1)),0)), " ")</f>
        <v>165000</v>
      </c>
      <c r="E121" s="35" t="str">
        <f t="array" ref="E121">IFERROR(INDEX('in $ value'!K:K,MATCH(1,IF('in $ value'!F:F='state (with formula)'!$A121,IF('in $ value'!B:B='state (with formula)'!$B121,1)),0)), " ")</f>
        <v> </v>
      </c>
    </row>
    <row r="122" ht="12.75" customHeight="1">
      <c r="A122" s="10" t="s">
        <v>31</v>
      </c>
      <c r="B122" s="22">
        <v>1992.0</v>
      </c>
      <c r="C122" s="22">
        <f>VLOOKUP($A122,'in $ value'!F:G,2,FALSE)</f>
        <v>50</v>
      </c>
      <c r="D122" s="35">
        <f t="array" ref="D122">IFERROR(INDEX('in gallons'!K:K,MATCH(1,IF('in gallons'!F:F='state (with formula)'!$A122,IF('in gallons'!B:B='state (with formula)'!$B122,1)),0)), " ")</f>
        <v>570000</v>
      </c>
      <c r="E122" s="35">
        <f t="array" ref="E122">IFERROR(INDEX('in $ value'!K:K,MATCH(1,IF('in $ value'!F:F='state (with formula)'!$A122,IF('in $ value'!B:B='state (with formula)'!$B122,1)),0)), " ")</f>
        <v>12711000</v>
      </c>
    </row>
    <row r="123" ht="12.75" customHeight="1">
      <c r="A123" s="10" t="s">
        <v>31</v>
      </c>
      <c r="B123" s="22">
        <v>1993.0</v>
      </c>
      <c r="C123" s="22">
        <f>VLOOKUP($A123,'in $ value'!F:G,2,FALSE)</f>
        <v>50</v>
      </c>
      <c r="D123" s="35">
        <f t="array" ref="D123">IFERROR(INDEX('in gallons'!K:K,MATCH(1,IF('in gallons'!F:F='state (with formula)'!$A123,IF('in gallons'!B:B='state (with formula)'!$B123,1)),0)), " ")</f>
        <v>310000</v>
      </c>
      <c r="E123" s="35">
        <f t="array" ref="E123">IFERROR(INDEX('in $ value'!K:K,MATCH(1,IF('in $ value'!F:F='state (with formula)'!$A123,IF('in $ value'!B:B='state (with formula)'!$B123,1)),0)), " ")</f>
        <v>7440000</v>
      </c>
    </row>
    <row r="124" ht="12.75" customHeight="1">
      <c r="A124" s="10" t="s">
        <v>31</v>
      </c>
      <c r="B124" s="22">
        <v>1994.0</v>
      </c>
      <c r="C124" s="22">
        <f>VLOOKUP($A124,'in $ value'!F:G,2,FALSE)</f>
        <v>50</v>
      </c>
      <c r="D124" s="35">
        <f t="array" ref="D124">IFERROR(INDEX('in gallons'!K:K,MATCH(1,IF('in gallons'!F:F='state (with formula)'!$A124,IF('in gallons'!B:B='state (with formula)'!$B124,1)),0)), " ")</f>
        <v>435000</v>
      </c>
      <c r="E124" s="35">
        <f t="array" ref="E124">IFERROR(INDEX('in $ value'!K:K,MATCH(1,IF('in $ value'!F:F='state (with formula)'!$A124,IF('in $ value'!B:B='state (with formula)'!$B124,1)),0)), " ")</f>
        <v>10397000</v>
      </c>
    </row>
    <row r="125" ht="12.75" customHeight="1">
      <c r="A125" s="10" t="s">
        <v>31</v>
      </c>
      <c r="B125" s="22">
        <v>1995.0</v>
      </c>
      <c r="C125" s="22">
        <f>VLOOKUP($A125,'in $ value'!F:G,2,FALSE)</f>
        <v>50</v>
      </c>
      <c r="D125" s="35">
        <f t="array" ref="D125">IFERROR(INDEX('in gallons'!K:K,MATCH(1,IF('in gallons'!F:F='state (with formula)'!$A125,IF('in gallons'!B:B='state (with formula)'!$B125,1)),0)), " ")</f>
        <v>365000</v>
      </c>
      <c r="E125" s="35">
        <f t="array" ref="E125">IFERROR(INDEX('in $ value'!K:K,MATCH(1,IF('in $ value'!F:F='state (with formula)'!$A125,IF('in $ value'!B:B='state (with formula)'!$B125,1)),0)), " ")</f>
        <v>10147000</v>
      </c>
    </row>
    <row r="126" ht="12.75" customHeight="1">
      <c r="A126" s="10" t="s">
        <v>31</v>
      </c>
      <c r="B126" s="22">
        <v>1996.0</v>
      </c>
      <c r="C126" s="22">
        <f>VLOOKUP($A126,'in $ value'!F:G,2,FALSE)</f>
        <v>50</v>
      </c>
      <c r="D126" s="35">
        <f t="array" ref="D126">IFERROR(INDEX('in gallons'!K:K,MATCH(1,IF('in gallons'!F:F='state (with formula)'!$A126,IF('in gallons'!B:B='state (with formula)'!$B126,1)),0)), " ")</f>
        <v>550000</v>
      </c>
      <c r="E126" s="35">
        <f t="array" ref="E126">IFERROR(INDEX('in $ value'!K:K,MATCH(1,IF('in $ value'!F:F='state (with formula)'!$A126,IF('in $ value'!B:B='state (with formula)'!$B126,1)),0)), " ")</f>
        <v>14575000</v>
      </c>
    </row>
    <row r="127" ht="12.75" customHeight="1">
      <c r="A127" s="10" t="s">
        <v>31</v>
      </c>
      <c r="B127" s="22">
        <v>1997.0</v>
      </c>
      <c r="C127" s="22">
        <f>VLOOKUP($A127,'in $ value'!F:G,2,FALSE)</f>
        <v>50</v>
      </c>
      <c r="D127" s="35">
        <f t="array" ref="D127">IFERROR(INDEX('in gallons'!K:K,MATCH(1,IF('in gallons'!F:F='state (with formula)'!$A127,IF('in gallons'!B:B='state (with formula)'!$B127,1)),0)), " ")</f>
        <v>395000</v>
      </c>
      <c r="E127" s="35">
        <f t="array" ref="E127">IFERROR(INDEX('in $ value'!K:K,MATCH(1,IF('in $ value'!F:F='state (with formula)'!$A127,IF('in $ value'!B:B='state (with formula)'!$B127,1)),0)), " ")</f>
        <v>10902000</v>
      </c>
    </row>
    <row r="128" ht="12.75" customHeight="1">
      <c r="A128" s="10" t="s">
        <v>31</v>
      </c>
      <c r="B128" s="22">
        <v>1998.0</v>
      </c>
      <c r="C128" s="22">
        <f>VLOOKUP($A128,'in $ value'!F:G,2,FALSE)</f>
        <v>50</v>
      </c>
      <c r="D128" s="35">
        <f t="array" ref="D128">IFERROR(INDEX('in gallons'!K:K,MATCH(1,IF('in gallons'!F:F='state (with formula)'!$A128,IF('in gallons'!B:B='state (with formula)'!$B128,1)),0)), " ")</f>
        <v>375000</v>
      </c>
      <c r="E128" s="35">
        <f t="array" ref="E128">IFERROR(INDEX('in $ value'!K:K,MATCH(1,IF('in $ value'!F:F='state (with formula)'!$A128,IF('in $ value'!B:B='state (with formula)'!$B128,1)),0)), " ")</f>
        <v>10875000</v>
      </c>
    </row>
    <row r="129" ht="12.75" customHeight="1">
      <c r="A129" s="10" t="s">
        <v>31</v>
      </c>
      <c r="B129" s="22">
        <v>1999.0</v>
      </c>
      <c r="C129" s="22">
        <f>VLOOKUP($A129,'in $ value'!F:G,2,FALSE)</f>
        <v>50</v>
      </c>
      <c r="D129" s="35">
        <f t="array" ref="D129">IFERROR(INDEX('in gallons'!K:K,MATCH(1,IF('in gallons'!F:F='state (with formula)'!$A129,IF('in gallons'!B:B='state (with formula)'!$B129,1)),0)), " ")</f>
        <v>370000</v>
      </c>
      <c r="E129" s="35">
        <f t="array" ref="E129">IFERROR(INDEX('in $ value'!K:K,MATCH(1,IF('in $ value'!F:F='state (with formula)'!$A129,IF('in $ value'!B:B='state (with formula)'!$B129,1)),0)), " ")</f>
        <v>10730000</v>
      </c>
    </row>
    <row r="130" ht="12.75" customHeight="1">
      <c r="A130" s="10" t="s">
        <v>31</v>
      </c>
      <c r="B130" s="22">
        <v>2000.0</v>
      </c>
      <c r="C130" s="22">
        <f>VLOOKUP($A130,'in $ value'!F:G,2,FALSE)</f>
        <v>50</v>
      </c>
      <c r="D130" s="35">
        <f t="array" ref="D130">IFERROR(INDEX('in gallons'!K:K,MATCH(1,IF('in gallons'!F:F='state (with formula)'!$A130,IF('in gallons'!B:B='state (with formula)'!$B130,1)),0)), " ")</f>
        <v>480000</v>
      </c>
      <c r="E130" s="35">
        <f t="array" ref="E130">IFERROR(INDEX('in $ value'!K:K,MATCH(1,IF('in $ value'!F:F='state (with formula)'!$A130,IF('in $ value'!B:B='state (with formula)'!$B130,1)),0)), " ")</f>
        <v>14400000</v>
      </c>
    </row>
    <row r="131" ht="12.75" customHeight="1">
      <c r="A131" s="10" t="s">
        <v>31</v>
      </c>
      <c r="B131" s="22">
        <v>2001.0</v>
      </c>
      <c r="C131" s="22">
        <f>VLOOKUP($A131,'in $ value'!F:G,2,FALSE)</f>
        <v>50</v>
      </c>
      <c r="D131" s="35">
        <f t="array" ref="D131">IFERROR(INDEX('in gallons'!K:K,MATCH(1,IF('in gallons'!F:F='state (with formula)'!$A131,IF('in gallons'!B:B='state (with formula)'!$B131,1)),0)), " ")</f>
        <v>290000</v>
      </c>
      <c r="E131" s="35">
        <f t="array" ref="E131">IFERROR(INDEX('in $ value'!K:K,MATCH(1,IF('in $ value'!F:F='state (with formula)'!$A131,IF('in $ value'!B:B='state (with formula)'!$B131,1)),0)), " ")</f>
        <v>8932000</v>
      </c>
    </row>
    <row r="132" ht="12.75" customHeight="1">
      <c r="A132" s="10" t="s">
        <v>31</v>
      </c>
      <c r="B132" s="22">
        <v>2002.0</v>
      </c>
      <c r="C132" s="22">
        <f>VLOOKUP($A132,'in $ value'!F:G,2,FALSE)</f>
        <v>50</v>
      </c>
      <c r="D132" s="35">
        <f t="array" ref="D132">IFERROR(INDEX('in gallons'!K:K,MATCH(1,IF('in gallons'!F:F='state (with formula)'!$A132,IF('in gallons'!B:B='state (with formula)'!$B132,1)),0)), " ")</f>
        <v>510000</v>
      </c>
      <c r="E132" s="35">
        <f t="array" ref="E132">IFERROR(INDEX('in $ value'!K:K,MATCH(1,IF('in $ value'!F:F='state (with formula)'!$A132,IF('in $ value'!B:B='state (with formula)'!$B132,1)),0)), " ")</f>
        <v>13770000</v>
      </c>
    </row>
    <row r="133" ht="12.75" customHeight="1">
      <c r="A133" s="10" t="s">
        <v>31</v>
      </c>
      <c r="B133" s="22">
        <v>2003.0</v>
      </c>
      <c r="C133" s="22">
        <f>VLOOKUP($A133,'in $ value'!F:G,2,FALSE)</f>
        <v>50</v>
      </c>
      <c r="D133" s="35">
        <f t="array" ref="D133">IFERROR(INDEX('in gallons'!K:K,MATCH(1,IF('in gallons'!F:F='state (with formula)'!$A133,IF('in gallons'!B:B='state (with formula)'!$B133,1)),0)), " ")</f>
        <v>460000</v>
      </c>
      <c r="E133" s="35">
        <f t="array" ref="E133">IFERROR(INDEX('in $ value'!K:K,MATCH(1,IF('in $ value'!F:F='state (with formula)'!$A133,IF('in $ value'!B:B='state (with formula)'!$B133,1)),0)), " ")</f>
        <v>12788000</v>
      </c>
    </row>
    <row r="134" ht="12.75" customHeight="1">
      <c r="A134" s="10" t="s">
        <v>31</v>
      </c>
      <c r="B134" s="22">
        <v>2004.0</v>
      </c>
      <c r="C134" s="22">
        <f>VLOOKUP($A134,'in $ value'!F:G,2,FALSE)</f>
        <v>50</v>
      </c>
      <c r="D134" s="35">
        <f t="array" ref="D134">IFERROR(INDEX('in gallons'!K:K,MATCH(1,IF('in gallons'!F:F='state (with formula)'!$A134,IF('in gallons'!B:B='state (with formula)'!$B134,1)),0)), " ")</f>
        <v>550000</v>
      </c>
      <c r="E134" s="35">
        <f t="array" ref="E134">IFERROR(INDEX('in $ value'!K:K,MATCH(1,IF('in $ value'!F:F='state (with formula)'!$A134,IF('in $ value'!B:B='state (with formula)'!$B134,1)),0)), " ")</f>
        <v>15015000</v>
      </c>
    </row>
    <row r="135" ht="12.75" customHeight="1">
      <c r="A135" s="10" t="s">
        <v>31</v>
      </c>
      <c r="B135" s="22">
        <v>2005.0</v>
      </c>
      <c r="C135" s="22">
        <f>VLOOKUP($A135,'in $ value'!F:G,2,FALSE)</f>
        <v>50</v>
      </c>
      <c r="D135" s="35">
        <f t="array" ref="D135">IFERROR(INDEX('in gallons'!K:K,MATCH(1,IF('in gallons'!F:F='state (with formula)'!$A135,IF('in gallons'!B:B='state (with formula)'!$B135,1)),0)), " ")</f>
        <v>510000</v>
      </c>
      <c r="E135" s="35">
        <f t="array" ref="E135">IFERROR(INDEX('in $ value'!K:K,MATCH(1,IF('in $ value'!F:F='state (with formula)'!$A135,IF('in $ value'!B:B='state (with formula)'!$B135,1)),0)), " ")</f>
        <v>14178000</v>
      </c>
    </row>
    <row r="136" ht="12.75" customHeight="1">
      <c r="A136" s="10" t="s">
        <v>31</v>
      </c>
      <c r="B136" s="22">
        <v>2006.0</v>
      </c>
      <c r="C136" s="22">
        <f>VLOOKUP($A136,'in $ value'!F:G,2,FALSE)</f>
        <v>50</v>
      </c>
      <c r="D136" s="35">
        <f t="array" ref="D136">IFERROR(INDEX('in gallons'!K:K,MATCH(1,IF('in gallons'!F:F='state (with formula)'!$A136,IF('in gallons'!B:B='state (with formula)'!$B136,1)),0)), " ")</f>
        <v>650000</v>
      </c>
      <c r="E136" s="35">
        <f t="array" ref="E136">IFERROR(INDEX('in $ value'!K:K,MATCH(1,IF('in $ value'!F:F='state (with formula)'!$A136,IF('in $ value'!B:B='state (with formula)'!$B136,1)),0)), " ")</f>
        <v>19630000</v>
      </c>
    </row>
    <row r="137" ht="12.75" customHeight="1">
      <c r="A137" s="10" t="s">
        <v>31</v>
      </c>
      <c r="B137" s="22">
        <v>2007.0</v>
      </c>
      <c r="C137" s="22">
        <f>VLOOKUP($A137,'in $ value'!F:G,2,FALSE)</f>
        <v>50</v>
      </c>
      <c r="D137" s="35">
        <f t="array" ref="D137">IFERROR(INDEX('in gallons'!K:K,MATCH(1,IF('in gallons'!F:F='state (with formula)'!$A137,IF('in gallons'!B:B='state (with formula)'!$B137,1)),0)), " ")</f>
        <v>640000</v>
      </c>
      <c r="E137" s="35">
        <f t="array" ref="E137">IFERROR(INDEX('in $ value'!K:K,MATCH(1,IF('in $ value'!F:F='state (with formula)'!$A137,IF('in $ value'!B:B='state (with formula)'!$B137,1)),0)), " ")</f>
        <v>18624000</v>
      </c>
    </row>
    <row r="138" ht="12.75" customHeight="1">
      <c r="A138" s="10" t="s">
        <v>31</v>
      </c>
      <c r="B138" s="22">
        <v>2008.0</v>
      </c>
      <c r="C138" s="22">
        <f>VLOOKUP($A138,'in $ value'!F:G,2,FALSE)</f>
        <v>50</v>
      </c>
      <c r="D138" s="35">
        <f t="array" ref="D138">IFERROR(INDEX('in gallons'!K:K,MATCH(1,IF('in gallons'!F:F='state (with formula)'!$A138,IF('in gallons'!B:B='state (with formula)'!$B138,1)),0)), " ")</f>
        <v>710000</v>
      </c>
      <c r="E138" s="35">
        <f t="array" ref="E138">IFERROR(INDEX('in $ value'!K:K,MATCH(1,IF('in $ value'!F:F='state (with formula)'!$A138,IF('in $ value'!B:B='state (with formula)'!$B138,1)),0)), " ")</f>
        <v>28045000</v>
      </c>
    </row>
    <row r="139" ht="12.75" customHeight="1">
      <c r="A139" s="10" t="s">
        <v>31</v>
      </c>
      <c r="B139" s="22">
        <v>2009.0</v>
      </c>
      <c r="C139" s="22">
        <f>VLOOKUP($A139,'in $ value'!F:G,2,FALSE)</f>
        <v>50</v>
      </c>
      <c r="D139" s="35">
        <f t="array" ref="D139">IFERROR(INDEX('in gallons'!K:K,MATCH(1,IF('in gallons'!F:F='state (with formula)'!$A139,IF('in gallons'!B:B='state (with formula)'!$B139,1)),0)), " ")</f>
        <v>920000</v>
      </c>
      <c r="E139" s="35">
        <f t="array" ref="E139">IFERROR(INDEX('in $ value'!K:K,MATCH(1,IF('in $ value'!F:F='state (with formula)'!$A139,IF('in $ value'!B:B='state (with formula)'!$B139,1)),0)), " ")</f>
        <v>32292000</v>
      </c>
    </row>
    <row r="140" ht="12.75" customHeight="1">
      <c r="A140" s="10" t="s">
        <v>31</v>
      </c>
      <c r="B140" s="22">
        <v>2010.0</v>
      </c>
      <c r="C140" s="22">
        <f>VLOOKUP($A140,'in $ value'!F:G,2,FALSE)</f>
        <v>50</v>
      </c>
      <c r="D140" s="35">
        <f t="array" ref="D140">IFERROR(INDEX('in gallons'!K:K,MATCH(1,IF('in gallons'!F:F='state (with formula)'!$A140,IF('in gallons'!B:B='state (with formula)'!$B140,1)),0)), " ")</f>
        <v>920000</v>
      </c>
      <c r="E140" s="35">
        <f t="array" ref="E140">IFERROR(INDEX('in $ value'!K:K,MATCH(1,IF('in $ value'!F:F='state (with formula)'!$A140,IF('in $ value'!B:B='state (with formula)'!$B140,1)),0)), " ")</f>
        <v>31280000</v>
      </c>
    </row>
    <row r="141" ht="12.75" customHeight="1">
      <c r="A141" s="10" t="s">
        <v>31</v>
      </c>
      <c r="B141" s="22">
        <v>2011.0</v>
      </c>
      <c r="C141" s="22">
        <f>VLOOKUP($A141,'in $ value'!F:G,2,FALSE)</f>
        <v>50</v>
      </c>
      <c r="D141" s="35">
        <f t="array" ref="D141">IFERROR(INDEX('in gallons'!K:K,MATCH(1,IF('in gallons'!F:F='state (with formula)'!$A141,IF('in gallons'!B:B='state (with formula)'!$B141,1)),0)), " ")</f>
        <v>1230000</v>
      </c>
      <c r="E141" s="35">
        <f t="array" ref="E141">IFERROR(INDEX('in $ value'!K:K,MATCH(1,IF('in $ value'!F:F='state (with formula)'!$A141,IF('in $ value'!B:B='state (with formula)'!$B141,1)),0)), " ")</f>
        <v>43050000</v>
      </c>
    </row>
    <row r="142" ht="12.75" customHeight="1">
      <c r="A142" s="10" t="s">
        <v>31</v>
      </c>
      <c r="B142" s="22">
        <v>2012.0</v>
      </c>
      <c r="C142" s="22">
        <f>VLOOKUP($A142,'in $ value'!F:G,2,FALSE)</f>
        <v>50</v>
      </c>
      <c r="D142" s="35">
        <f t="array" ref="D142">IFERROR(INDEX('in gallons'!K:K,MATCH(1,IF('in gallons'!F:F='state (with formula)'!$A142,IF('in gallons'!B:B='state (with formula)'!$B142,1)),0)), " ")</f>
        <v>999000</v>
      </c>
      <c r="E142" s="35">
        <f t="array" ref="E142">IFERROR(INDEX('in $ value'!K:K,MATCH(1,IF('in $ value'!F:F='state (with formula)'!$A142,IF('in $ value'!B:B='state (with formula)'!$B142,1)),0)), " ")</f>
        <v>35465000</v>
      </c>
    </row>
    <row r="143" ht="12.75" customHeight="1">
      <c r="A143" s="10" t="s">
        <v>31</v>
      </c>
      <c r="B143" s="22">
        <v>2013.0</v>
      </c>
      <c r="C143" s="22">
        <f>VLOOKUP($A143,'in $ value'!F:G,2,FALSE)</f>
        <v>50</v>
      </c>
      <c r="D143" s="35">
        <f t="array" ref="D143">IFERROR(INDEX('in gallons'!K:K,MATCH(1,IF('in gallons'!F:F='state (with formula)'!$A143,IF('in gallons'!B:B='state (with formula)'!$B143,1)),0)), " ")</f>
        <v>1480000</v>
      </c>
      <c r="E143" s="35">
        <f t="array" ref="E143">IFERROR(INDEX('in $ value'!K:K,MATCH(1,IF('in $ value'!F:F='state (with formula)'!$A143,IF('in $ value'!B:B='state (with formula)'!$B143,1)),0)), " ")</f>
        <v>49432000</v>
      </c>
    </row>
    <row r="144" ht="12.75" customHeight="1">
      <c r="A144" s="10" t="s">
        <v>31</v>
      </c>
      <c r="B144" s="22">
        <v>2014.0</v>
      </c>
      <c r="C144" s="22">
        <f>VLOOKUP($A144,'in $ value'!F:G,2,FALSE)</f>
        <v>50</v>
      </c>
      <c r="D144" s="35">
        <f t="array" ref="D144">IFERROR(INDEX('in gallons'!K:K,MATCH(1,IF('in gallons'!F:F='state (with formula)'!$A144,IF('in gallons'!B:B='state (with formula)'!$B144,1)),0)), " ")</f>
        <v>1350000</v>
      </c>
      <c r="E144" s="35">
        <f t="array" ref="E144">IFERROR(INDEX('in $ value'!K:K,MATCH(1,IF('in $ value'!F:F='state (with formula)'!$A144,IF('in $ value'!B:B='state (with formula)'!$B144,1)),0)), " ")</f>
        <v>44550000</v>
      </c>
    </row>
    <row r="145" ht="12.75" customHeight="1">
      <c r="A145" s="10" t="s">
        <v>31</v>
      </c>
      <c r="B145" s="22">
        <v>2015.0</v>
      </c>
      <c r="C145" s="22">
        <f>VLOOKUP($A145,'in $ value'!F:G,2,FALSE)</f>
        <v>50</v>
      </c>
      <c r="D145" s="35">
        <f t="array" ref="D145">IFERROR(INDEX('in gallons'!K:K,MATCH(1,IF('in gallons'!F:F='state (with formula)'!$A145,IF('in gallons'!B:B='state (with formula)'!$B145,1)),0)), " ")</f>
        <v>1410000</v>
      </c>
      <c r="E145" s="35">
        <f t="array" ref="E145">IFERROR(INDEX('in $ value'!K:K,MATCH(1,IF('in $ value'!F:F='state (with formula)'!$A145,IF('in $ value'!B:B='state (with formula)'!$B145,1)),0)), " ")</f>
        <v>46530000</v>
      </c>
    </row>
    <row r="146" ht="12.75" customHeight="1">
      <c r="A146" s="10" t="s">
        <v>31</v>
      </c>
      <c r="B146" s="22">
        <v>2016.0</v>
      </c>
      <c r="C146" s="22">
        <f>VLOOKUP($A146,'in $ value'!F:G,2,FALSE)</f>
        <v>50</v>
      </c>
      <c r="D146" s="35">
        <f t="array" ref="D146">IFERROR(INDEX('in gallons'!K:K,MATCH(1,IF('in gallons'!F:F='state (with formula)'!$A146,IF('in gallons'!B:B='state (with formula)'!$B146,1)),0)), " ")</f>
        <v>1900000</v>
      </c>
      <c r="E146" s="35">
        <f t="array" ref="E146">IFERROR(INDEX('in $ value'!K:K,MATCH(1,IF('in $ value'!F:F='state (with formula)'!$A146,IF('in $ value'!B:B='state (with formula)'!$B146,1)),0)), " ")</f>
        <v>57000000</v>
      </c>
    </row>
    <row r="147" ht="12.75" customHeight="1">
      <c r="A147" s="10" t="s">
        <v>31</v>
      </c>
      <c r="B147" s="22">
        <v>2017.0</v>
      </c>
      <c r="C147" s="22">
        <f>VLOOKUP($A147,'in $ value'!F:G,2,FALSE)</f>
        <v>50</v>
      </c>
      <c r="D147" s="35">
        <f t="array" ref="D147">IFERROR(INDEX('in gallons'!K:K,MATCH(1,IF('in gallons'!F:F='state (with formula)'!$A147,IF('in gallons'!B:B='state (with formula)'!$B147,1)),0)), " ")</f>
        <v>2000000</v>
      </c>
      <c r="E147" s="35">
        <f t="array" ref="E147">IFERROR(INDEX('in $ value'!K:K,MATCH(1,IF('in $ value'!F:F='state (with formula)'!$A147,IF('in $ value'!B:B='state (with formula)'!$B147,1)),0)), " ")</f>
        <v>54000000</v>
      </c>
    </row>
    <row r="148" ht="12.75" customHeight="1">
      <c r="A148" s="10" t="s">
        <v>31</v>
      </c>
      <c r="B148" s="22">
        <v>2018.0</v>
      </c>
      <c r="C148" s="22">
        <f>VLOOKUP($A148,'in $ value'!F:G,2,FALSE)</f>
        <v>50</v>
      </c>
      <c r="D148" s="35">
        <f t="array" ref="D148">IFERROR(INDEX('in gallons'!K:K,MATCH(1,IF('in gallons'!F:F='state (with formula)'!$A148,IF('in gallons'!B:B='state (with formula)'!$B148,1)),0)), " ")</f>
        <v>1940000</v>
      </c>
      <c r="E148" s="35">
        <f t="array" ref="E148">IFERROR(INDEX('in $ value'!K:K,MATCH(1,IF('in $ value'!F:F='state (with formula)'!$A148,IF('in $ value'!B:B='state (with formula)'!$B148,1)),0)), " ")</f>
        <v>54320000</v>
      </c>
    </row>
    <row r="149" ht="12.75" customHeight="1">
      <c r="A149" s="10" t="s">
        <v>31</v>
      </c>
      <c r="B149" s="22">
        <v>2019.0</v>
      </c>
      <c r="C149" s="22">
        <f>VLOOKUP($A149,'in $ value'!F:G,2,FALSE)</f>
        <v>50</v>
      </c>
      <c r="D149" s="35">
        <f t="array" ref="D149">IFERROR(INDEX('in gallons'!K:K,MATCH(1,IF('in gallons'!F:F='state (with formula)'!$A149,IF('in gallons'!B:B='state (with formula)'!$B149,1)),0)), " ")</f>
        <v>2070000</v>
      </c>
      <c r="E149" s="35">
        <f t="array" ref="E149">IFERROR(INDEX('in $ value'!K:K,MATCH(1,IF('in $ value'!F:F='state (with formula)'!$A149,IF('in $ value'!B:B='state (with formula)'!$B149,1)),0)), " ")</f>
        <v>57960000</v>
      </c>
    </row>
    <row r="150" ht="12.75" customHeight="1">
      <c r="A150" s="10" t="s">
        <v>31</v>
      </c>
      <c r="B150" s="22">
        <v>2020.0</v>
      </c>
      <c r="C150" s="22">
        <f>VLOOKUP($A150,'in $ value'!F:G,2,FALSE)</f>
        <v>50</v>
      </c>
      <c r="D150" s="35">
        <f t="array" ref="D150">IFERROR(INDEX('in gallons'!K:K,MATCH(1,IF('in gallons'!F:F='state (with formula)'!$A150,IF('in gallons'!B:B='state (with formula)'!$B150,1)),0)), " ")</f>
        <v>1950000</v>
      </c>
      <c r="E150" s="35" t="str">
        <f t="array" ref="E150">IFERROR(INDEX('in $ value'!K:K,MATCH(1,IF('in $ value'!F:F='state (with formula)'!$A150,IF('in $ value'!B:B='state (with formula)'!$B150,1)),0)), " ")</f>
        <v> </v>
      </c>
    </row>
    <row r="151" ht="12.75" customHeight="1">
      <c r="A151" s="10" t="s">
        <v>31</v>
      </c>
      <c r="B151" s="22">
        <v>2021.0</v>
      </c>
      <c r="C151" s="22">
        <f>VLOOKUP($A151,'in $ value'!F:G,2,FALSE)</f>
        <v>50</v>
      </c>
      <c r="D151" s="35">
        <f t="array" ref="D151">IFERROR(INDEX('in gallons'!K:K,MATCH(1,IF('in gallons'!F:F='state (with formula)'!$A151,IF('in gallons'!B:B='state (with formula)'!$B151,1)),0)), " ")</f>
        <v>1540000</v>
      </c>
      <c r="E151" s="35" t="str">
        <f t="array" ref="E151">IFERROR(INDEX('in $ value'!K:K,MATCH(1,IF('in $ value'!F:F='state (with formula)'!$A151,IF('in $ value'!B:B='state (with formula)'!$B151,1)),0)), " ")</f>
        <v> </v>
      </c>
    </row>
    <row r="152" ht="12.75" customHeight="1">
      <c r="A152" s="10" t="s">
        <v>16</v>
      </c>
      <c r="B152" s="22">
        <v>1992.0</v>
      </c>
      <c r="C152" s="22">
        <f>VLOOKUP($A152,'in $ value'!F:G,2,FALSE)</f>
        <v>9</v>
      </c>
      <c r="D152" s="35">
        <f t="array" ref="D152">IFERROR(INDEX('in gallons'!K:K,MATCH(1,IF('in gallons'!F:F='state (with formula)'!$A152,IF('in gallons'!B:B='state (with formula)'!$B152,1)),0)), " ")</f>
        <v>12000</v>
      </c>
      <c r="E152" s="35">
        <f t="array" ref="E152">IFERROR(INDEX('in $ value'!K:K,MATCH(1,IF('in $ value'!F:F='state (with formula)'!$A152,IF('in $ value'!B:B='state (with formula)'!$B152,1)),0)), " ")</f>
        <v>504000</v>
      </c>
    </row>
    <row r="153" ht="12.75" customHeight="1">
      <c r="A153" s="10" t="s">
        <v>16</v>
      </c>
      <c r="B153" s="22">
        <v>1993.0</v>
      </c>
      <c r="C153" s="22">
        <f>VLOOKUP($A153,'in $ value'!F:G,2,FALSE)</f>
        <v>9</v>
      </c>
      <c r="D153" s="35">
        <f t="array" ref="D153">IFERROR(INDEX('in gallons'!K:K,MATCH(1,IF('in gallons'!F:F='state (with formula)'!$A153,IF('in gallons'!B:B='state (with formula)'!$B153,1)),0)), " ")</f>
        <v>10000</v>
      </c>
      <c r="E153" s="35">
        <f t="array" ref="E153">IFERROR(INDEX('in $ value'!K:K,MATCH(1,IF('in $ value'!F:F='state (with formula)'!$A153,IF('in $ value'!B:B='state (with formula)'!$B153,1)),0)), " ")</f>
        <v>432000</v>
      </c>
    </row>
    <row r="154" ht="12.75" customHeight="1">
      <c r="A154" s="10" t="s">
        <v>16</v>
      </c>
      <c r="B154" s="22">
        <v>1994.0</v>
      </c>
      <c r="C154" s="22">
        <f>VLOOKUP($A154,'in $ value'!F:G,2,FALSE)</f>
        <v>9</v>
      </c>
      <c r="D154" s="35">
        <f t="array" ref="D154">IFERROR(INDEX('in gallons'!K:K,MATCH(1,IF('in gallons'!F:F='state (with formula)'!$A154,IF('in gallons'!B:B='state (with formula)'!$B154,1)),0)), " ")</f>
        <v>11000</v>
      </c>
      <c r="E154" s="35">
        <f t="array" ref="E154">IFERROR(INDEX('in $ value'!K:K,MATCH(1,IF('in $ value'!F:F='state (with formula)'!$A154,IF('in $ value'!B:B='state (with formula)'!$B154,1)),0)), " ")</f>
        <v>471000</v>
      </c>
    </row>
    <row r="155" ht="12.75" customHeight="1">
      <c r="A155" s="10" t="s">
        <v>16</v>
      </c>
      <c r="B155" s="22">
        <v>1995.0</v>
      </c>
      <c r="C155" s="22">
        <f>VLOOKUP($A155,'in $ value'!F:G,2,FALSE)</f>
        <v>9</v>
      </c>
      <c r="D155" s="35">
        <f t="array" ref="D155">IFERROR(INDEX('in gallons'!K:K,MATCH(1,IF('in gallons'!F:F='state (with formula)'!$A155,IF('in gallons'!B:B='state (with formula)'!$B155,1)),0)), " ")</f>
        <v>7000</v>
      </c>
      <c r="E155" s="35">
        <f t="array" ref="E155">IFERROR(INDEX('in $ value'!K:K,MATCH(1,IF('in $ value'!F:F='state (with formula)'!$A155,IF('in $ value'!B:B='state (with formula)'!$B155,1)),0)), " ")</f>
        <v>281000</v>
      </c>
    </row>
    <row r="156" ht="12.75" customHeight="1">
      <c r="A156" s="10" t="s">
        <v>16</v>
      </c>
      <c r="B156" s="22">
        <v>1996.0</v>
      </c>
      <c r="C156" s="22">
        <f>VLOOKUP($A156,'in $ value'!F:G,2,FALSE)</f>
        <v>9</v>
      </c>
      <c r="D156" s="35">
        <f t="array" ref="D156">IFERROR(INDEX('in gallons'!K:K,MATCH(1,IF('in gallons'!F:F='state (with formula)'!$A156,IF('in gallons'!B:B='state (with formula)'!$B156,1)),0)), " ")</f>
        <v>10000</v>
      </c>
      <c r="E156" s="35">
        <f t="array" ref="E156">IFERROR(INDEX('in $ value'!K:K,MATCH(1,IF('in $ value'!F:F='state (with formula)'!$A156,IF('in $ value'!B:B='state (with formula)'!$B156,1)),0)), " ")</f>
        <v>427000</v>
      </c>
    </row>
    <row r="157" ht="12.75" customHeight="1">
      <c r="A157" s="10" t="s">
        <v>16</v>
      </c>
      <c r="B157" s="22">
        <v>1997.0</v>
      </c>
      <c r="C157" s="22">
        <f>VLOOKUP($A157,'in $ value'!F:G,2,FALSE)</f>
        <v>9</v>
      </c>
      <c r="D157" s="35">
        <f t="array" ref="D157">IFERROR(INDEX('in gallons'!K:K,MATCH(1,IF('in gallons'!F:F='state (with formula)'!$A157,IF('in gallons'!B:B='state (with formula)'!$B157,1)),0)), " ")</f>
        <v>9000</v>
      </c>
      <c r="E157" s="35">
        <f t="array" ref="E157">IFERROR(INDEX('in $ value'!K:K,MATCH(1,IF('in $ value'!F:F='state (with formula)'!$A157,IF('in $ value'!B:B='state (with formula)'!$B157,1)),0)), " ")</f>
        <v>375000</v>
      </c>
    </row>
    <row r="158" ht="12.75" customHeight="1">
      <c r="A158" s="10" t="s">
        <v>16</v>
      </c>
      <c r="B158" s="22">
        <v>1998.0</v>
      </c>
      <c r="C158" s="22">
        <f>VLOOKUP($A158,'in $ value'!F:G,2,FALSE)</f>
        <v>9</v>
      </c>
      <c r="D158" s="35">
        <f t="array" ref="D158">IFERROR(INDEX('in gallons'!K:K,MATCH(1,IF('in gallons'!F:F='state (with formula)'!$A158,IF('in gallons'!B:B='state (with formula)'!$B158,1)),0)), " ")</f>
        <v>9000</v>
      </c>
      <c r="E158" s="35">
        <f t="array" ref="E158">IFERROR(INDEX('in $ value'!K:K,MATCH(1,IF('in $ value'!F:F='state (with formula)'!$A158,IF('in $ value'!B:B='state (with formula)'!$B158,1)),0)), " ")</f>
        <v>370000</v>
      </c>
    </row>
    <row r="159" ht="12.75" customHeight="1">
      <c r="A159" s="10" t="s">
        <v>16</v>
      </c>
      <c r="B159" s="22">
        <v>1999.0</v>
      </c>
      <c r="C159" s="22">
        <f>VLOOKUP($A159,'in $ value'!F:G,2,FALSE)</f>
        <v>9</v>
      </c>
      <c r="D159" s="35">
        <f t="array" ref="D159">IFERROR(INDEX('in gallons'!K:K,MATCH(1,IF('in gallons'!F:F='state (with formula)'!$A159,IF('in gallons'!B:B='state (with formula)'!$B159,1)),0)), " ")</f>
        <v>14000</v>
      </c>
      <c r="E159" s="35">
        <f t="array" ref="E159">IFERROR(INDEX('in $ value'!K:K,MATCH(1,IF('in $ value'!F:F='state (with formula)'!$A159,IF('in $ value'!B:B='state (with formula)'!$B159,1)),0)), " ")</f>
        <v>599000</v>
      </c>
    </row>
    <row r="160" ht="12.75" customHeight="1">
      <c r="A160" s="10" t="s">
        <v>16</v>
      </c>
      <c r="B160" s="22">
        <v>2000.0</v>
      </c>
      <c r="C160" s="22">
        <f>VLOOKUP($A160,'in $ value'!F:G,2,FALSE)</f>
        <v>9</v>
      </c>
      <c r="D160" s="35">
        <f t="array" ref="D160">IFERROR(INDEX('in gallons'!K:K,MATCH(1,IF('in gallons'!F:F='state (with formula)'!$A160,IF('in gallons'!B:B='state (with formula)'!$B160,1)),0)), " ")</f>
        <v>7000</v>
      </c>
      <c r="E160" s="35">
        <f t="array" ref="E160">IFERROR(INDEX('in $ value'!K:K,MATCH(1,IF('in $ value'!F:F='state (with formula)'!$A160,IF('in $ value'!B:B='state (with formula)'!$B160,1)),0)), " ")</f>
        <v>307000</v>
      </c>
    </row>
    <row r="161" ht="12.75" customHeight="1">
      <c r="A161" s="10" t="s">
        <v>16</v>
      </c>
      <c r="B161" s="22">
        <v>2001.0</v>
      </c>
      <c r="C161" s="22">
        <f>VLOOKUP($A161,'in $ value'!F:G,2,FALSE)</f>
        <v>9</v>
      </c>
      <c r="D161" s="35">
        <f t="array" ref="D161">IFERROR(INDEX('in gallons'!K:K,MATCH(1,IF('in gallons'!F:F='state (with formula)'!$A161,IF('in gallons'!B:B='state (with formula)'!$B161,1)),0)), " ")</f>
        <v>10000</v>
      </c>
      <c r="E161" s="35">
        <f t="array" ref="E161">IFERROR(INDEX('in $ value'!K:K,MATCH(1,IF('in $ value'!F:F='state (with formula)'!$A161,IF('in $ value'!B:B='state (with formula)'!$B161,1)),0)), " ")</f>
        <v>457000</v>
      </c>
    </row>
    <row r="162" ht="12.75" customHeight="1">
      <c r="A162" s="10" t="s">
        <v>16</v>
      </c>
      <c r="B162" s="22">
        <v>2002.0</v>
      </c>
      <c r="C162" s="22">
        <f>VLOOKUP($A162,'in $ value'!F:G,2,FALSE)</f>
        <v>9</v>
      </c>
      <c r="D162" s="35">
        <f t="array" ref="D162">IFERROR(INDEX('in gallons'!K:K,MATCH(1,IF('in gallons'!F:F='state (with formula)'!$A162,IF('in gallons'!B:B='state (with formula)'!$B162,1)),0)), " ")</f>
        <v>10000</v>
      </c>
      <c r="E162" s="35">
        <f t="array" ref="E162">IFERROR(INDEX('in $ value'!K:K,MATCH(1,IF('in $ value'!F:F='state (with formula)'!$A162,IF('in $ value'!B:B='state (with formula)'!$B162,1)),0)), " ")</f>
        <v>472000</v>
      </c>
    </row>
    <row r="163" ht="12.75" customHeight="1">
      <c r="A163" s="10" t="s">
        <v>16</v>
      </c>
      <c r="B163" s="22">
        <v>2003.0</v>
      </c>
      <c r="C163" s="22">
        <f>VLOOKUP($A163,'in $ value'!F:G,2,FALSE)</f>
        <v>9</v>
      </c>
      <c r="D163" s="35">
        <f t="array" ref="D163">IFERROR(INDEX('in gallons'!K:K,MATCH(1,IF('in gallons'!F:F='state (with formula)'!$A163,IF('in gallons'!B:B='state (with formula)'!$B163,1)),0)), " ")</f>
        <v>10000</v>
      </c>
      <c r="E163" s="35">
        <f t="array" ref="E163">IFERROR(INDEX('in $ value'!K:K,MATCH(1,IF('in $ value'!F:F='state (with formula)'!$A163,IF('in $ value'!B:B='state (with formula)'!$B163,1)),0)), " ")</f>
        <v>486000</v>
      </c>
    </row>
    <row r="164" ht="12.75" customHeight="1">
      <c r="A164" s="10" t="s">
        <v>16</v>
      </c>
      <c r="B164" s="22">
        <v>2004.0</v>
      </c>
      <c r="C164" s="22">
        <f>VLOOKUP($A164,'in $ value'!F:G,2,FALSE)</f>
        <v>9</v>
      </c>
      <c r="D164" s="35">
        <f t="array" ref="D164">IFERROR(INDEX('in gallons'!K:K,MATCH(1,IF('in gallons'!F:F='state (with formula)'!$A164,IF('in gallons'!B:B='state (with formula)'!$B164,1)),0)), " ")</f>
        <v>11000</v>
      </c>
      <c r="E164" s="35">
        <f t="array" ref="E164">IFERROR(INDEX('in $ value'!K:K,MATCH(1,IF('in $ value'!F:F='state (with formula)'!$A164,IF('in $ value'!B:B='state (with formula)'!$B164,1)),0)), " ")</f>
        <v>569000</v>
      </c>
    </row>
    <row r="165" ht="12.75" customHeight="1">
      <c r="A165" s="10" t="s">
        <v>16</v>
      </c>
      <c r="B165" s="22">
        <v>2005.0</v>
      </c>
      <c r="C165" s="22">
        <f>VLOOKUP($A165,'in $ value'!F:G,2,FALSE)</f>
        <v>9</v>
      </c>
      <c r="D165" s="35">
        <f t="array" ref="D165">IFERROR(INDEX('in gallons'!K:K,MATCH(1,IF('in gallons'!F:F='state (with formula)'!$A165,IF('in gallons'!B:B='state (with formula)'!$B165,1)),0)), " ")</f>
        <v>11000</v>
      </c>
      <c r="E165" s="35">
        <f t="array" ref="E165">IFERROR(INDEX('in $ value'!K:K,MATCH(1,IF('in $ value'!F:F='state (with formula)'!$A165,IF('in $ value'!B:B='state (with formula)'!$B165,1)),0)), " ")</f>
        <v>550000</v>
      </c>
    </row>
    <row r="166" ht="12.75" customHeight="1">
      <c r="A166" s="10" t="s">
        <v>16</v>
      </c>
      <c r="B166" s="22">
        <v>2006.0</v>
      </c>
      <c r="C166" s="22">
        <f>VLOOKUP($A166,'in $ value'!F:G,2,FALSE)</f>
        <v>9</v>
      </c>
      <c r="D166" s="35">
        <f t="array" ref="D166">IFERROR(INDEX('in gallons'!K:K,MATCH(1,IF('in gallons'!F:F='state (with formula)'!$A166,IF('in gallons'!B:B='state (with formula)'!$B166,1)),0)), " ")</f>
        <v>11000</v>
      </c>
      <c r="E166" s="35">
        <f t="array" ref="E166">IFERROR(INDEX('in $ value'!K:K,MATCH(1,IF('in $ value'!F:F='state (with formula)'!$A166,IF('in $ value'!B:B='state (with formula)'!$B166,1)),0)), " ")</f>
        <v>640000</v>
      </c>
    </row>
    <row r="167" ht="12.75" customHeight="1">
      <c r="A167" s="10" t="s">
        <v>16</v>
      </c>
      <c r="B167" s="22">
        <v>2007.0</v>
      </c>
      <c r="C167" s="22">
        <f>VLOOKUP($A167,'in $ value'!F:G,2,FALSE)</f>
        <v>9</v>
      </c>
      <c r="D167" s="35">
        <f t="array" ref="D167">IFERROR(INDEX('in gallons'!K:K,MATCH(1,IF('in gallons'!F:F='state (with formula)'!$A167,IF('in gallons'!B:B='state (with formula)'!$B167,1)),0)), " ")</f>
        <v>11000</v>
      </c>
      <c r="E167" s="35">
        <f t="array" ref="E167">IFERROR(INDEX('in $ value'!K:K,MATCH(1,IF('in $ value'!F:F='state (with formula)'!$A167,IF('in $ value'!B:B='state (with formula)'!$B167,1)),0)), " ")</f>
        <v>593000</v>
      </c>
    </row>
    <row r="168" ht="12.75" customHeight="1">
      <c r="A168" s="10" t="s">
        <v>16</v>
      </c>
      <c r="B168" s="22">
        <v>2008.0</v>
      </c>
      <c r="C168" s="22">
        <f>VLOOKUP($A168,'in $ value'!F:G,2,FALSE)</f>
        <v>9</v>
      </c>
      <c r="D168" s="35">
        <f t="array" ref="D168">IFERROR(INDEX('in gallons'!K:K,MATCH(1,IF('in gallons'!F:F='state (with formula)'!$A168,IF('in gallons'!B:B='state (with formula)'!$B168,1)),0)), " ")</f>
        <v>19000</v>
      </c>
      <c r="E168" s="35">
        <f t="array" ref="E168">IFERROR(INDEX('in $ value'!K:K,MATCH(1,IF('in $ value'!F:F='state (with formula)'!$A168,IF('in $ value'!B:B='state (with formula)'!$B168,1)),0)), " ")</f>
        <v>1184000</v>
      </c>
    </row>
    <row r="169" ht="12.75" customHeight="1">
      <c r="A169" s="10" t="s">
        <v>16</v>
      </c>
      <c r="B169" s="22">
        <v>2009.0</v>
      </c>
      <c r="C169" s="22">
        <f>VLOOKUP($A169,'in $ value'!F:G,2,FALSE)</f>
        <v>9</v>
      </c>
      <c r="D169" s="35">
        <f t="array" ref="D169">IFERROR(INDEX('in gallons'!K:K,MATCH(1,IF('in gallons'!F:F='state (with formula)'!$A169,IF('in gallons'!B:B='state (with formula)'!$B169,1)),0)), " ")</f>
        <v>13000</v>
      </c>
      <c r="E169" s="35">
        <f t="array" ref="E169">IFERROR(INDEX('in $ value'!K:K,MATCH(1,IF('in $ value'!F:F='state (with formula)'!$A169,IF('in $ value'!B:B='state (with formula)'!$B169,1)),0)), " ")</f>
        <v>832000</v>
      </c>
    </row>
    <row r="170" ht="12.75" customHeight="1">
      <c r="A170" s="10" t="s">
        <v>16</v>
      </c>
      <c r="B170" s="22">
        <v>2010.0</v>
      </c>
      <c r="C170" s="22">
        <f>VLOOKUP($A170,'in $ value'!F:G,2,FALSE)</f>
        <v>9</v>
      </c>
      <c r="D170" s="35">
        <f t="array" ref="D170">IFERROR(INDEX('in gallons'!K:K,MATCH(1,IF('in gallons'!F:F='state (with formula)'!$A170,IF('in gallons'!B:B='state (with formula)'!$B170,1)),0)), " ")</f>
        <v>9000</v>
      </c>
      <c r="E170" s="35">
        <f t="array" ref="E170">IFERROR(INDEX('in $ value'!K:K,MATCH(1,IF('in $ value'!F:F='state (with formula)'!$A170,IF('in $ value'!B:B='state (with formula)'!$B170,1)),0)), " ")</f>
        <v>630000</v>
      </c>
    </row>
    <row r="171" ht="12.75" customHeight="1">
      <c r="A171" s="10" t="s">
        <v>16</v>
      </c>
      <c r="B171" s="22">
        <v>2011.0</v>
      </c>
      <c r="C171" s="22">
        <f>VLOOKUP($A171,'in $ value'!F:G,2,FALSE)</f>
        <v>9</v>
      </c>
      <c r="D171" s="35">
        <f t="array" ref="D171">IFERROR(INDEX('in gallons'!K:K,MATCH(1,IF('in gallons'!F:F='state (with formula)'!$A171,IF('in gallons'!B:B='state (with formula)'!$B171,1)),0)), " ")</f>
        <v>17000</v>
      </c>
      <c r="E171" s="35">
        <f t="array" ref="E171">IFERROR(INDEX('in $ value'!K:K,MATCH(1,IF('in $ value'!F:F='state (with formula)'!$A171,IF('in $ value'!B:B='state (with formula)'!$B171,1)),0)), " ")</f>
        <v>1241000</v>
      </c>
    </row>
    <row r="172" ht="12.75" customHeight="1">
      <c r="A172" s="10" t="s">
        <v>16</v>
      </c>
      <c r="B172" s="22">
        <v>2012.0</v>
      </c>
      <c r="C172" s="22">
        <f>VLOOKUP($A172,'in $ value'!F:G,2,FALSE)</f>
        <v>9</v>
      </c>
      <c r="D172" s="35">
        <f t="array" ref="D172">IFERROR(INDEX('in gallons'!K:K,MATCH(1,IF('in gallons'!F:F='state (with formula)'!$A172,IF('in gallons'!B:B='state (with formula)'!$B172,1)),0)), " ")</f>
        <v>10000</v>
      </c>
      <c r="E172" s="35">
        <f t="array" ref="E172">IFERROR(INDEX('in $ value'!K:K,MATCH(1,IF('in $ value'!F:F='state (with formula)'!$A172,IF('in $ value'!B:B='state (with formula)'!$B172,1)),0)), " ")</f>
        <v>634000</v>
      </c>
    </row>
    <row r="173" ht="12.75" customHeight="1">
      <c r="A173" s="10" t="s">
        <v>16</v>
      </c>
      <c r="B173" s="22">
        <v>2013.0</v>
      </c>
      <c r="C173" s="22">
        <f>VLOOKUP($A173,'in $ value'!F:G,2,FALSE)</f>
        <v>9</v>
      </c>
      <c r="D173" s="35">
        <f t="array" ref="D173">IFERROR(INDEX('in gallons'!K:K,MATCH(1,IF('in gallons'!F:F='state (with formula)'!$A173,IF('in gallons'!B:B='state (with formula)'!$B173,1)),0)), " ")</f>
        <v>18000</v>
      </c>
      <c r="E173" s="35">
        <f t="array" ref="E173">IFERROR(INDEX('in $ value'!K:K,MATCH(1,IF('in $ value'!F:F='state (with formula)'!$A173,IF('in $ value'!B:B='state (with formula)'!$B173,1)),0)), " ")</f>
        <v>1278000</v>
      </c>
    </row>
    <row r="174" ht="12.75" customHeight="1">
      <c r="A174" s="10" t="s">
        <v>16</v>
      </c>
      <c r="B174" s="22">
        <v>2014.0</v>
      </c>
      <c r="C174" s="22">
        <f>VLOOKUP($A174,'in $ value'!F:G,2,FALSE)</f>
        <v>9</v>
      </c>
      <c r="D174" s="35">
        <f t="array" ref="D174">IFERROR(INDEX('in gallons'!K:K,MATCH(1,IF('in gallons'!F:F='state (with formula)'!$A174,IF('in gallons'!B:B='state (with formula)'!$B174,1)),0)), " ")</f>
        <v>16000</v>
      </c>
      <c r="E174" s="35">
        <f t="array" ref="E174">IFERROR(INDEX('in $ value'!K:K,MATCH(1,IF('in $ value'!F:F='state (with formula)'!$A174,IF('in $ value'!B:B='state (with formula)'!$B174,1)),0)), " ")</f>
        <v>1134000</v>
      </c>
    </row>
    <row r="175" ht="12.75" customHeight="1">
      <c r="A175" s="10" t="s">
        <v>16</v>
      </c>
      <c r="B175" s="22">
        <v>2015.0</v>
      </c>
      <c r="C175" s="22">
        <f>VLOOKUP($A175,'in $ value'!F:G,2,FALSE)</f>
        <v>9</v>
      </c>
      <c r="D175" s="35">
        <f t="array" ref="D175">IFERROR(INDEX('in gallons'!K:K,MATCH(1,IF('in gallons'!F:F='state (with formula)'!$A175,IF('in gallons'!B:B='state (with formula)'!$B175,1)),0)), " ")</f>
        <v>17000</v>
      </c>
      <c r="E175" s="35">
        <f t="array" ref="E175">IFERROR(INDEX('in $ value'!K:K,MATCH(1,IF('in $ value'!F:F='state (with formula)'!$A175,IF('in $ value'!B:B='state (with formula)'!$B175,1)),0)), " ")</f>
        <v>1482000</v>
      </c>
    </row>
    <row r="176" ht="12.75" customHeight="1">
      <c r="A176" s="10" t="s">
        <v>16</v>
      </c>
      <c r="B176" s="22">
        <v>2016.0</v>
      </c>
      <c r="C176" s="22">
        <f>VLOOKUP($A176,'in $ value'!F:G,2,FALSE)</f>
        <v>9</v>
      </c>
      <c r="D176" s="35">
        <f t="array" ref="D176">IFERROR(INDEX('in gallons'!K:K,MATCH(1,IF('in gallons'!F:F='state (with formula)'!$A176,IF('in gallons'!B:B='state (with formula)'!$B176,1)),0)), " ")</f>
        <v>16000</v>
      </c>
      <c r="E176" s="35">
        <f t="array" ref="E176">IFERROR(INDEX('in $ value'!K:K,MATCH(1,IF('in $ value'!F:F='state (with formula)'!$A176,IF('in $ value'!B:B='state (with formula)'!$B176,1)),0)), " ")</f>
        <v>1112000</v>
      </c>
    </row>
    <row r="177" ht="12.75" customHeight="1">
      <c r="A177" s="10" t="s">
        <v>16</v>
      </c>
      <c r="B177" s="22">
        <v>2017.0</v>
      </c>
      <c r="C177" s="22">
        <f>VLOOKUP($A177,'in $ value'!F:G,2,FALSE)</f>
        <v>9</v>
      </c>
      <c r="D177" s="35">
        <f t="array" ref="D177">IFERROR(INDEX('in gallons'!K:K,MATCH(1,IF('in gallons'!F:F='state (with formula)'!$A177,IF('in gallons'!B:B='state (with formula)'!$B177,1)),0)), " ")</f>
        <v>18000</v>
      </c>
      <c r="E177" s="35">
        <f t="array" ref="E177">IFERROR(INDEX('in $ value'!K:K,MATCH(1,IF('in $ value'!F:F='state (with formula)'!$A177,IF('in $ value'!B:B='state (with formula)'!$B177,1)),0)), " ")</f>
        <v>1120000</v>
      </c>
    </row>
    <row r="178" ht="12.75" customHeight="1">
      <c r="A178" s="10" t="s">
        <v>16</v>
      </c>
      <c r="B178" s="22">
        <v>2018.0</v>
      </c>
      <c r="C178" s="22">
        <f>VLOOKUP($A178,'in $ value'!F:G,2,FALSE)</f>
        <v>9</v>
      </c>
      <c r="D178" s="35">
        <f t="array" ref="D178">IFERROR(INDEX('in gallons'!K:K,MATCH(1,IF('in gallons'!F:F='state (with formula)'!$A178,IF('in gallons'!B:B='state (with formula)'!$B178,1)),0)), " ")</f>
        <v>18000</v>
      </c>
      <c r="E178" s="35">
        <f t="array" ref="E178">IFERROR(INDEX('in $ value'!K:K,MATCH(1,IF('in $ value'!F:F='state (with formula)'!$A178,IF('in $ value'!B:B='state (with formula)'!$B178,1)),0)), " ")</f>
        <v>1368000</v>
      </c>
    </row>
    <row r="179" ht="12.75" customHeight="1">
      <c r="A179" s="10" t="s">
        <v>16</v>
      </c>
      <c r="B179" s="22">
        <v>2019.0</v>
      </c>
      <c r="C179" s="22">
        <f>VLOOKUP($A179,'in $ value'!F:G,2,FALSE)</f>
        <v>9</v>
      </c>
      <c r="D179" s="35" t="str">
        <f t="array" ref="D179">IFERROR(INDEX('in gallons'!K:K,MATCH(1,IF('in gallons'!F:F='state (with formula)'!$A179,IF('in gallons'!B:B='state (with formula)'!$B179,1)),0)), " ")</f>
        <v> </v>
      </c>
      <c r="E179" s="35" t="str">
        <f t="array" ref="E179">IFERROR(INDEX('in $ value'!K:K,MATCH(1,IF('in $ value'!F:F='state (with formula)'!$A179,IF('in $ value'!B:B='state (with formula)'!$B179,1)),0)), " ")</f>
        <v> </v>
      </c>
    </row>
    <row r="180" ht="12.75" customHeight="1">
      <c r="A180" s="10" t="s">
        <v>16</v>
      </c>
      <c r="B180" s="22">
        <v>2020.0</v>
      </c>
      <c r="C180" s="22">
        <f>VLOOKUP($A180,'in $ value'!F:G,2,FALSE)</f>
        <v>9</v>
      </c>
      <c r="D180" s="35" t="str">
        <f t="array" ref="D180">IFERROR(INDEX('in gallons'!K:K,MATCH(1,IF('in gallons'!F:F='state (with formula)'!$A180,IF('in gallons'!B:B='state (with formula)'!$B180,1)),0)), " ")</f>
        <v> </v>
      </c>
      <c r="E180" s="35" t="str">
        <f t="array" ref="E180">IFERROR(INDEX('in $ value'!K:K,MATCH(1,IF('in $ value'!F:F='state (with formula)'!$A180,IF('in $ value'!B:B='state (with formula)'!$B180,1)),0)), " ")</f>
        <v> </v>
      </c>
    </row>
    <row r="181" ht="12.75" customHeight="1">
      <c r="A181" s="10" t="s">
        <v>16</v>
      </c>
      <c r="B181" s="22">
        <v>2021.0</v>
      </c>
      <c r="C181" s="22">
        <f>VLOOKUP($A181,'in $ value'!F:G,2,FALSE)</f>
        <v>9</v>
      </c>
      <c r="D181" s="35" t="str">
        <f t="array" ref="D181">IFERROR(INDEX('in gallons'!K:K,MATCH(1,IF('in gallons'!F:F='state (with formula)'!$A181,IF('in gallons'!B:B='state (with formula)'!$B181,1)),0)), " ")</f>
        <v> </v>
      </c>
      <c r="E181" s="35" t="str">
        <f t="array" ref="E181">IFERROR(INDEX('in $ value'!K:K,MATCH(1,IF('in $ value'!F:F='state (with formula)'!$A181,IF('in $ value'!B:B='state (with formula)'!$B181,1)),0)), " ")</f>
        <v> </v>
      </c>
    </row>
    <row r="182" ht="12.75" customHeight="1">
      <c r="A182" s="10" t="s">
        <v>25</v>
      </c>
      <c r="B182" s="22">
        <v>1992.0</v>
      </c>
      <c r="C182" s="22">
        <f>VLOOKUP($A182,'in $ value'!F:G,2,FALSE)</f>
        <v>25</v>
      </c>
      <c r="D182" s="35">
        <f t="array" ref="D182">IFERROR(INDEX('in gallons'!K:K,MATCH(1,IF('in gallons'!F:F='state (with formula)'!$A182,IF('in gallons'!B:B='state (with formula)'!$B182,1)),0)), " ")</f>
        <v>50000</v>
      </c>
      <c r="E182" s="35">
        <f t="array" ref="E182">IFERROR(INDEX('in $ value'!K:K,MATCH(1,IF('in $ value'!F:F='state (with formula)'!$A182,IF('in $ value'!B:B='state (with formula)'!$B182,1)),0)), " ")</f>
        <v>1740000</v>
      </c>
    </row>
    <row r="183" ht="12.75" customHeight="1">
      <c r="A183" s="10" t="s">
        <v>25</v>
      </c>
      <c r="B183" s="22">
        <v>1993.0</v>
      </c>
      <c r="C183" s="22">
        <f>VLOOKUP($A183,'in $ value'!F:G,2,FALSE)</f>
        <v>25</v>
      </c>
      <c r="D183" s="35">
        <f t="array" ref="D183">IFERROR(INDEX('in gallons'!K:K,MATCH(1,IF('in gallons'!F:F='state (with formula)'!$A183,IF('in gallons'!B:B='state (with formula)'!$B183,1)),0)), " ")</f>
        <v>33000</v>
      </c>
      <c r="E183" s="35">
        <f t="array" ref="E183">IFERROR(INDEX('in $ value'!K:K,MATCH(1,IF('in $ value'!F:F='state (with formula)'!$A183,IF('in $ value'!B:B='state (with formula)'!$B183,1)),0)), " ")</f>
        <v>1112000</v>
      </c>
    </row>
    <row r="184" ht="12.75" customHeight="1">
      <c r="A184" s="10" t="s">
        <v>25</v>
      </c>
      <c r="B184" s="22">
        <v>1994.0</v>
      </c>
      <c r="C184" s="22">
        <f>VLOOKUP($A184,'in $ value'!F:G,2,FALSE)</f>
        <v>25</v>
      </c>
      <c r="D184" s="35">
        <f t="array" ref="D184">IFERROR(INDEX('in gallons'!K:K,MATCH(1,IF('in gallons'!F:F='state (with formula)'!$A184,IF('in gallons'!B:B='state (with formula)'!$B184,1)),0)), " ")</f>
        <v>40000</v>
      </c>
      <c r="E184" s="35">
        <f t="array" ref="E184">IFERROR(INDEX('in $ value'!K:K,MATCH(1,IF('in $ value'!F:F='state (with formula)'!$A184,IF('in $ value'!B:B='state (with formula)'!$B184,1)),0)), " ")</f>
        <v>1456000</v>
      </c>
    </row>
    <row r="185" ht="12.75" customHeight="1">
      <c r="A185" s="10" t="s">
        <v>25</v>
      </c>
      <c r="B185" s="22">
        <v>1995.0</v>
      </c>
      <c r="C185" s="22">
        <f>VLOOKUP($A185,'in $ value'!F:G,2,FALSE)</f>
        <v>25</v>
      </c>
      <c r="D185" s="35">
        <f t="array" ref="D185">IFERROR(INDEX('in gallons'!K:K,MATCH(1,IF('in gallons'!F:F='state (with formula)'!$A185,IF('in gallons'!B:B='state (with formula)'!$B185,1)),0)), " ")</f>
        <v>29000</v>
      </c>
      <c r="E185" s="35">
        <f t="array" ref="E185">IFERROR(INDEX('in $ value'!K:K,MATCH(1,IF('in $ value'!F:F='state (with formula)'!$A185,IF('in $ value'!B:B='state (with formula)'!$B185,1)),0)), " ")</f>
        <v>1105000</v>
      </c>
    </row>
    <row r="186" ht="12.75" customHeight="1">
      <c r="A186" s="10" t="s">
        <v>25</v>
      </c>
      <c r="B186" s="22">
        <v>1996.0</v>
      </c>
      <c r="C186" s="22">
        <f>VLOOKUP($A186,'in $ value'!F:G,2,FALSE)</f>
        <v>25</v>
      </c>
      <c r="D186" s="35">
        <f t="array" ref="D186">IFERROR(INDEX('in gallons'!K:K,MATCH(1,IF('in gallons'!F:F='state (with formula)'!$A186,IF('in gallons'!B:B='state (with formula)'!$B186,1)),0)), " ")</f>
        <v>49000</v>
      </c>
      <c r="E186" s="35">
        <f t="array" ref="E186">IFERROR(INDEX('in $ value'!K:K,MATCH(1,IF('in $ value'!F:F='state (with formula)'!$A186,IF('in $ value'!B:B='state (with formula)'!$B186,1)),0)), " ")</f>
        <v>1906000</v>
      </c>
    </row>
    <row r="187" ht="12.75" customHeight="1">
      <c r="A187" s="10" t="s">
        <v>25</v>
      </c>
      <c r="B187" s="22">
        <v>1997.0</v>
      </c>
      <c r="C187" s="22">
        <f>VLOOKUP($A187,'in $ value'!F:G,2,FALSE)</f>
        <v>25</v>
      </c>
      <c r="D187" s="35">
        <f t="array" ref="D187">IFERROR(INDEX('in gallons'!K:K,MATCH(1,IF('in gallons'!F:F='state (with formula)'!$A187,IF('in gallons'!B:B='state (with formula)'!$B187,1)),0)), " ")</f>
        <v>44000</v>
      </c>
      <c r="E187" s="35">
        <f t="array" ref="E187">IFERROR(INDEX('in $ value'!K:K,MATCH(1,IF('in $ value'!F:F='state (with formula)'!$A187,IF('in $ value'!B:B='state (with formula)'!$B187,1)),0)), " ")</f>
        <v>1637000</v>
      </c>
    </row>
    <row r="188" ht="12.75" customHeight="1">
      <c r="A188" s="10" t="s">
        <v>25</v>
      </c>
      <c r="B188" s="22">
        <v>1998.0</v>
      </c>
      <c r="C188" s="22">
        <f>VLOOKUP($A188,'in $ value'!F:G,2,FALSE)</f>
        <v>25</v>
      </c>
      <c r="D188" s="35">
        <f t="array" ref="D188">IFERROR(INDEX('in gallons'!K:K,MATCH(1,IF('in gallons'!F:F='state (with formula)'!$A188,IF('in gallons'!B:B='state (with formula)'!$B188,1)),0)), " ")</f>
        <v>52000</v>
      </c>
      <c r="E188" s="35">
        <f t="array" ref="E188">IFERROR(INDEX('in $ value'!K:K,MATCH(1,IF('in $ value'!F:F='state (with formula)'!$A188,IF('in $ value'!B:B='state (with formula)'!$B188,1)),0)), " ")</f>
        <v>1882000</v>
      </c>
    </row>
    <row r="189" ht="12.75" customHeight="1">
      <c r="A189" s="10" t="s">
        <v>25</v>
      </c>
      <c r="B189" s="22">
        <v>1999.0</v>
      </c>
      <c r="C189" s="22">
        <f>VLOOKUP($A189,'in $ value'!F:G,2,FALSE)</f>
        <v>25</v>
      </c>
      <c r="D189" s="35">
        <f t="array" ref="D189">IFERROR(INDEX('in gallons'!K:K,MATCH(1,IF('in gallons'!F:F='state (with formula)'!$A189,IF('in gallons'!B:B='state (with formula)'!$B189,1)),0)), " ")</f>
        <v>47000</v>
      </c>
      <c r="E189" s="35">
        <f t="array" ref="E189">IFERROR(INDEX('in $ value'!K:K,MATCH(1,IF('in $ value'!F:F='state (with formula)'!$A189,IF('in $ value'!B:B='state (with formula)'!$B189,1)),0)), " ")</f>
        <v>1824000</v>
      </c>
    </row>
    <row r="190" ht="12.75" customHeight="1">
      <c r="A190" s="10" t="s">
        <v>25</v>
      </c>
      <c r="B190" s="22">
        <v>2000.0</v>
      </c>
      <c r="C190" s="22">
        <f>VLOOKUP($A190,'in $ value'!F:G,2,FALSE)</f>
        <v>25</v>
      </c>
      <c r="D190" s="35">
        <f t="array" ref="D190">IFERROR(INDEX('in gallons'!K:K,MATCH(1,IF('in gallons'!F:F='state (with formula)'!$A190,IF('in gallons'!B:B='state (with formula)'!$B190,1)),0)), " ")</f>
        <v>41000</v>
      </c>
      <c r="E190" s="35">
        <f t="array" ref="E190">IFERROR(INDEX('in $ value'!K:K,MATCH(1,IF('in $ value'!F:F='state (with formula)'!$A190,IF('in $ value'!B:B='state (with formula)'!$B190,1)),0)), " ")</f>
        <v>1550000</v>
      </c>
    </row>
    <row r="191" ht="12.75" customHeight="1">
      <c r="A191" s="10" t="s">
        <v>25</v>
      </c>
      <c r="B191" s="22">
        <v>2001.0</v>
      </c>
      <c r="C191" s="22">
        <f>VLOOKUP($A191,'in $ value'!F:G,2,FALSE)</f>
        <v>25</v>
      </c>
      <c r="D191" s="35">
        <f t="array" ref="D191">IFERROR(INDEX('in gallons'!K:K,MATCH(1,IF('in gallons'!F:F='state (with formula)'!$A191,IF('in gallons'!B:B='state (with formula)'!$B191,1)),0)), " ")</f>
        <v>37000</v>
      </c>
      <c r="E191" s="35">
        <f t="array" ref="E191">IFERROR(INDEX('in $ value'!K:K,MATCH(1,IF('in $ value'!F:F='state (with formula)'!$A191,IF('in $ value'!B:B='state (with formula)'!$B191,1)),0)), " ")</f>
        <v>1502000</v>
      </c>
    </row>
    <row r="192" ht="12.75" customHeight="1">
      <c r="A192" s="10" t="s">
        <v>25</v>
      </c>
      <c r="B192" s="22">
        <v>2002.0</v>
      </c>
      <c r="C192" s="22">
        <f>VLOOKUP($A192,'in $ value'!F:G,2,FALSE)</f>
        <v>25</v>
      </c>
      <c r="D192" s="35">
        <f t="array" ref="D192">IFERROR(INDEX('in gallons'!K:K,MATCH(1,IF('in gallons'!F:F='state (with formula)'!$A192,IF('in gallons'!B:B='state (with formula)'!$B192,1)),0)), " ")</f>
        <v>48000</v>
      </c>
      <c r="E192" s="35">
        <f t="array" ref="E192">IFERROR(INDEX('in $ value'!K:K,MATCH(1,IF('in $ value'!F:F='state (with formula)'!$A192,IF('in $ value'!B:B='state (with formula)'!$B192,1)),0)), " ")</f>
        <v>1896000</v>
      </c>
    </row>
    <row r="193" ht="12.75" customHeight="1">
      <c r="A193" s="10" t="s">
        <v>25</v>
      </c>
      <c r="B193" s="22">
        <v>2003.0</v>
      </c>
      <c r="C193" s="22">
        <f>VLOOKUP($A193,'in $ value'!F:G,2,FALSE)</f>
        <v>25</v>
      </c>
      <c r="D193" s="35">
        <f t="array" ref="D193">IFERROR(INDEX('in gallons'!K:K,MATCH(1,IF('in gallons'!F:F='state (with formula)'!$A193,IF('in gallons'!B:B='state (with formula)'!$B193,1)),0)), " ")</f>
        <v>37000</v>
      </c>
      <c r="E193" s="35">
        <f t="array" ref="E193">IFERROR(INDEX('in $ value'!K:K,MATCH(1,IF('in $ value'!F:F='state (with formula)'!$A193,IF('in $ value'!B:B='state (with formula)'!$B193,1)),0)), " ")</f>
        <v>1550000</v>
      </c>
    </row>
    <row r="194" ht="12.75" customHeight="1">
      <c r="A194" s="10" t="s">
        <v>25</v>
      </c>
      <c r="B194" s="22">
        <v>2004.0</v>
      </c>
      <c r="C194" s="22">
        <f>VLOOKUP($A194,'in $ value'!F:G,2,FALSE)</f>
        <v>25</v>
      </c>
      <c r="D194" s="35">
        <f t="array" ref="D194">IFERROR(INDEX('in gallons'!K:K,MATCH(1,IF('in gallons'!F:F='state (with formula)'!$A194,IF('in gallons'!B:B='state (with formula)'!$B194,1)),0)), " ")</f>
        <v>50000</v>
      </c>
      <c r="E194" s="35">
        <f t="array" ref="E194">IFERROR(INDEX('in $ value'!K:K,MATCH(1,IF('in $ value'!F:F='state (with formula)'!$A194,IF('in $ value'!B:B='state (with formula)'!$B194,1)),0)), " ")</f>
        <v>2315000</v>
      </c>
    </row>
    <row r="195" ht="12.75" customHeight="1">
      <c r="A195" s="10" t="s">
        <v>25</v>
      </c>
      <c r="B195" s="22">
        <v>2005.0</v>
      </c>
      <c r="C195" s="22">
        <f>VLOOKUP($A195,'in $ value'!F:G,2,FALSE)</f>
        <v>25</v>
      </c>
      <c r="D195" s="35">
        <f t="array" ref="D195">IFERROR(INDEX('in gallons'!K:K,MATCH(1,IF('in gallons'!F:F='state (with formula)'!$A195,IF('in gallons'!B:B='state (with formula)'!$B195,1)),0)), " ")</f>
        <v>40000</v>
      </c>
      <c r="E195" s="35">
        <f t="array" ref="E195">IFERROR(INDEX('in $ value'!K:K,MATCH(1,IF('in $ value'!F:F='state (with formula)'!$A195,IF('in $ value'!B:B='state (with formula)'!$B195,1)),0)), " ")</f>
        <v>2048000</v>
      </c>
    </row>
    <row r="196" ht="12.75" customHeight="1">
      <c r="A196" s="10" t="s">
        <v>25</v>
      </c>
      <c r="B196" s="22">
        <v>2006.0</v>
      </c>
      <c r="C196" s="22">
        <f>VLOOKUP($A196,'in $ value'!F:G,2,FALSE)</f>
        <v>25</v>
      </c>
      <c r="D196" s="35">
        <f t="array" ref="D196">IFERROR(INDEX('in gallons'!K:K,MATCH(1,IF('in gallons'!F:F='state (with formula)'!$A196,IF('in gallons'!B:B='state (with formula)'!$B196,1)),0)), " ")</f>
        <v>40000</v>
      </c>
      <c r="E196" s="35">
        <f t="array" ref="E196">IFERROR(INDEX('in $ value'!K:K,MATCH(1,IF('in $ value'!F:F='state (with formula)'!$A196,IF('in $ value'!B:B='state (with formula)'!$B196,1)),0)), " ")</f>
        <v>1916000</v>
      </c>
    </row>
    <row r="197" ht="12.75" customHeight="1">
      <c r="A197" s="10" t="s">
        <v>25</v>
      </c>
      <c r="B197" s="22">
        <v>2007.0</v>
      </c>
      <c r="C197" s="22">
        <f>VLOOKUP($A197,'in $ value'!F:G,2,FALSE)</f>
        <v>25</v>
      </c>
      <c r="D197" s="35">
        <f t="array" ref="D197">IFERROR(INDEX('in gallons'!K:K,MATCH(1,IF('in gallons'!F:F='state (with formula)'!$A197,IF('in gallons'!B:B='state (with formula)'!$B197,1)),0)), " ")</f>
        <v>40000</v>
      </c>
      <c r="E197" s="35">
        <f t="array" ref="E197">IFERROR(INDEX('in $ value'!K:K,MATCH(1,IF('in $ value'!F:F='state (with formula)'!$A197,IF('in $ value'!B:B='state (with formula)'!$B197,1)),0)), " ")</f>
        <v>1844000</v>
      </c>
    </row>
    <row r="198" ht="12.75" customHeight="1">
      <c r="A198" s="10" t="s">
        <v>25</v>
      </c>
      <c r="B198" s="22">
        <v>2008.0</v>
      </c>
      <c r="C198" s="22">
        <f>VLOOKUP($A198,'in $ value'!F:G,2,FALSE)</f>
        <v>25</v>
      </c>
      <c r="D198" s="35">
        <f t="array" ref="D198">IFERROR(INDEX('in gallons'!K:K,MATCH(1,IF('in gallons'!F:F='state (with formula)'!$A198,IF('in gallons'!B:B='state (with formula)'!$B198,1)),0)), " ")</f>
        <v>65000</v>
      </c>
      <c r="E198" s="35">
        <f t="array" ref="E198">IFERROR(INDEX('in $ value'!K:K,MATCH(1,IF('in $ value'!F:F='state (with formula)'!$A198,IF('in $ value'!B:B='state (with formula)'!$B198,1)),0)), " ")</f>
        <v>3023000</v>
      </c>
    </row>
    <row r="199" ht="12.75" customHeight="1">
      <c r="A199" s="10" t="s">
        <v>25</v>
      </c>
      <c r="B199" s="22">
        <v>2009.0</v>
      </c>
      <c r="C199" s="22">
        <f>VLOOKUP($A199,'in $ value'!F:G,2,FALSE)</f>
        <v>25</v>
      </c>
      <c r="D199" s="35">
        <f t="array" ref="D199">IFERROR(INDEX('in gallons'!K:K,MATCH(1,IF('in gallons'!F:F='state (with formula)'!$A199,IF('in gallons'!B:B='state (with formula)'!$B199,1)),0)), " ")</f>
        <v>46000</v>
      </c>
      <c r="E199" s="35">
        <f t="array" ref="E199">IFERROR(INDEX('in $ value'!K:K,MATCH(1,IF('in $ value'!F:F='state (with formula)'!$A199,IF('in $ value'!B:B='state (with formula)'!$B199,1)),0)), " ")</f>
        <v>2466000</v>
      </c>
    </row>
    <row r="200" ht="12.75" customHeight="1">
      <c r="A200" s="10" t="s">
        <v>25</v>
      </c>
      <c r="B200" s="22">
        <v>2010.0</v>
      </c>
      <c r="C200" s="22">
        <f>VLOOKUP($A200,'in $ value'!F:G,2,FALSE)</f>
        <v>25</v>
      </c>
      <c r="D200" s="35">
        <f t="array" ref="D200">IFERROR(INDEX('in gallons'!K:K,MATCH(1,IF('in gallons'!F:F='state (with formula)'!$A200,IF('in gallons'!B:B='state (with formula)'!$B200,1)),0)), " ")</f>
        <v>29000</v>
      </c>
      <c r="E200" s="35">
        <f t="array" ref="E200">IFERROR(INDEX('in $ value'!K:K,MATCH(1,IF('in $ value'!F:F='state (with formula)'!$A200,IF('in $ value'!B:B='state (with formula)'!$B200,1)),0)), " ")</f>
        <v>1639000</v>
      </c>
    </row>
    <row r="201" ht="12.75" customHeight="1">
      <c r="A201" s="10" t="s">
        <v>25</v>
      </c>
      <c r="B201" s="22">
        <v>2011.0</v>
      </c>
      <c r="C201" s="22">
        <f>VLOOKUP($A201,'in $ value'!F:G,2,FALSE)</f>
        <v>25</v>
      </c>
      <c r="D201" s="35">
        <f t="array" ref="D201">IFERROR(INDEX('in gallons'!K:K,MATCH(1,IF('in gallons'!F:F='state (with formula)'!$A201,IF('in gallons'!B:B='state (with formula)'!$B201,1)),0)), " ")</f>
        <v>62000</v>
      </c>
      <c r="E201" s="35">
        <f t="array" ref="E201">IFERROR(INDEX('in $ value'!K:K,MATCH(1,IF('in $ value'!F:F='state (with formula)'!$A201,IF('in $ value'!B:B='state (with formula)'!$B201,1)),0)), " ")</f>
        <v>3534000</v>
      </c>
    </row>
    <row r="202" ht="12.75" customHeight="1">
      <c r="A202" s="10" t="s">
        <v>25</v>
      </c>
      <c r="B202" s="22">
        <v>2012.0</v>
      </c>
      <c r="C202" s="22">
        <f>VLOOKUP($A202,'in $ value'!F:G,2,FALSE)</f>
        <v>25</v>
      </c>
      <c r="D202" s="35">
        <f t="array" ref="D202">IFERROR(INDEX('in gallons'!K:K,MATCH(1,IF('in gallons'!F:F='state (with formula)'!$A202,IF('in gallons'!B:B='state (with formula)'!$B202,1)),0)), " ")</f>
        <v>42000</v>
      </c>
      <c r="E202" s="35">
        <f t="array" ref="E202">IFERROR(INDEX('in $ value'!K:K,MATCH(1,IF('in $ value'!F:F='state (with formula)'!$A202,IF('in $ value'!B:B='state (with formula)'!$B202,1)),0)), " ")</f>
        <v>2163000</v>
      </c>
    </row>
    <row r="203" ht="12.75" customHeight="1">
      <c r="A203" s="10" t="s">
        <v>25</v>
      </c>
      <c r="B203" s="22">
        <v>2013.0</v>
      </c>
      <c r="C203" s="22">
        <f>VLOOKUP($A203,'in $ value'!F:G,2,FALSE)</f>
        <v>25</v>
      </c>
      <c r="D203" s="35">
        <f t="array" ref="D203">IFERROR(INDEX('in gallons'!K:K,MATCH(1,IF('in gallons'!F:F='state (with formula)'!$A203,IF('in gallons'!B:B='state (with formula)'!$B203,1)),0)), " ")</f>
        <v>63000</v>
      </c>
      <c r="E203" s="35">
        <f t="array" ref="E203">IFERROR(INDEX('in $ value'!K:K,MATCH(1,IF('in $ value'!F:F='state (with formula)'!$A203,IF('in $ value'!B:B='state (with formula)'!$B203,1)),0)), " ")</f>
        <v>3723000</v>
      </c>
    </row>
    <row r="204" ht="12.75" customHeight="1">
      <c r="A204" s="10" t="s">
        <v>25</v>
      </c>
      <c r="B204" s="22">
        <v>2014.0</v>
      </c>
      <c r="C204" s="22">
        <f>VLOOKUP($A204,'in $ value'!F:G,2,FALSE)</f>
        <v>25</v>
      </c>
      <c r="D204" s="35">
        <f t="array" ref="D204">IFERROR(INDEX('in gallons'!K:K,MATCH(1,IF('in gallons'!F:F='state (with formula)'!$A204,IF('in gallons'!B:B='state (with formula)'!$B204,1)),0)), " ")</f>
        <v>61000</v>
      </c>
      <c r="E204" s="35">
        <f t="array" ref="E204">IFERROR(INDEX('in $ value'!K:K,MATCH(1,IF('in $ value'!F:F='state (with formula)'!$A204,IF('in $ value'!B:B='state (with formula)'!$B204,1)),0)), " ")</f>
        <v>3434000</v>
      </c>
    </row>
    <row r="205" ht="12.75" customHeight="1">
      <c r="A205" s="10" t="s">
        <v>25</v>
      </c>
      <c r="B205" s="22">
        <v>2015.0</v>
      </c>
      <c r="C205" s="22">
        <f>VLOOKUP($A205,'in $ value'!F:G,2,FALSE)</f>
        <v>25</v>
      </c>
      <c r="D205" s="35">
        <f t="array" ref="D205">IFERROR(INDEX('in gallons'!K:K,MATCH(1,IF('in gallons'!F:F='state (with formula)'!$A205,IF('in gallons'!B:B='state (with formula)'!$B205,1)),0)), " ")</f>
        <v>75000</v>
      </c>
      <c r="E205" s="35">
        <f t="array" ref="E205">IFERROR(INDEX('in $ value'!K:K,MATCH(1,IF('in $ value'!F:F='state (with formula)'!$A205,IF('in $ value'!B:B='state (with formula)'!$B205,1)),0)), " ")</f>
        <v>3788000</v>
      </c>
    </row>
    <row r="206" ht="12.75" customHeight="1">
      <c r="A206" s="10" t="s">
        <v>25</v>
      </c>
      <c r="B206" s="22">
        <v>2016.0</v>
      </c>
      <c r="C206" s="22">
        <f>VLOOKUP($A206,'in $ value'!F:G,2,FALSE)</f>
        <v>25</v>
      </c>
      <c r="D206" s="35">
        <f t="array" ref="D206">IFERROR(INDEX('in gallons'!K:K,MATCH(1,IF('in gallons'!F:F='state (with formula)'!$A206,IF('in gallons'!B:B='state (with formula)'!$B206,1)),0)), " ")</f>
        <v>77000</v>
      </c>
      <c r="E206" s="35">
        <f t="array" ref="E206">IFERROR(INDEX('in $ value'!K:K,MATCH(1,IF('in $ value'!F:F='state (with formula)'!$A206,IF('in $ value'!B:B='state (with formula)'!$B206,1)),0)), " ")</f>
        <v>4297000</v>
      </c>
    </row>
    <row r="207" ht="12.75" customHeight="1">
      <c r="A207" s="10" t="s">
        <v>25</v>
      </c>
      <c r="B207" s="22">
        <v>2017.0</v>
      </c>
      <c r="C207" s="22">
        <f>VLOOKUP($A207,'in $ value'!F:G,2,FALSE)</f>
        <v>25</v>
      </c>
      <c r="D207" s="35">
        <f t="array" ref="D207">IFERROR(INDEX('in gallons'!K:K,MATCH(1,IF('in gallons'!F:F='state (with formula)'!$A207,IF('in gallons'!B:B='state (with formula)'!$B207,1)),0)), " ")</f>
        <v>84000</v>
      </c>
      <c r="E207" s="35">
        <f t="array" ref="E207">IFERROR(INDEX('in $ value'!K:K,MATCH(1,IF('in $ value'!F:F='state (with formula)'!$A207,IF('in $ value'!B:B='state (with formula)'!$B207,1)),0)), " ")</f>
        <v>4217000</v>
      </c>
    </row>
    <row r="208" ht="12.75" customHeight="1">
      <c r="A208" s="10" t="s">
        <v>25</v>
      </c>
      <c r="B208" s="22">
        <v>2018.0</v>
      </c>
      <c r="C208" s="22">
        <f>VLOOKUP($A208,'in $ value'!F:G,2,FALSE)</f>
        <v>25</v>
      </c>
      <c r="D208" s="35">
        <f t="array" ref="D208">IFERROR(INDEX('in gallons'!K:K,MATCH(1,IF('in gallons'!F:F='state (with formula)'!$A208,IF('in gallons'!B:B='state (with formula)'!$B208,1)),0)), " ")</f>
        <v>72000</v>
      </c>
      <c r="E208" s="35">
        <f t="array" ref="E208">IFERROR(INDEX('in $ value'!K:K,MATCH(1,IF('in $ value'!F:F='state (with formula)'!$A208,IF('in $ value'!B:B='state (with formula)'!$B208,1)),0)), " ")</f>
        <v>3816000</v>
      </c>
    </row>
    <row r="209" ht="12.75" customHeight="1">
      <c r="A209" s="10" t="s">
        <v>25</v>
      </c>
      <c r="B209" s="22">
        <v>2019.0</v>
      </c>
      <c r="C209" s="22">
        <f>VLOOKUP($A209,'in $ value'!F:G,2,FALSE)</f>
        <v>25</v>
      </c>
      <c r="D209" s="35" t="str">
        <f t="array" ref="D209">IFERROR(INDEX('in gallons'!K:K,MATCH(1,IF('in gallons'!F:F='state (with formula)'!$A209,IF('in gallons'!B:B='state (with formula)'!$B209,1)),0)), " ")</f>
        <v> </v>
      </c>
      <c r="E209" s="35" t="str">
        <f t="array" ref="E209">IFERROR(INDEX('in $ value'!K:K,MATCH(1,IF('in $ value'!F:F='state (with formula)'!$A209,IF('in $ value'!B:B='state (with formula)'!$B209,1)),0)), " ")</f>
        <v> </v>
      </c>
    </row>
    <row r="210" ht="12.75" customHeight="1">
      <c r="A210" s="10" t="s">
        <v>25</v>
      </c>
      <c r="B210" s="22">
        <v>2020.0</v>
      </c>
      <c r="C210" s="22">
        <f>VLOOKUP($A210,'in $ value'!F:G,2,FALSE)</f>
        <v>25</v>
      </c>
      <c r="D210" s="35" t="str">
        <f t="array" ref="D210">IFERROR(INDEX('in gallons'!K:K,MATCH(1,IF('in gallons'!F:F='state (with formula)'!$A210,IF('in gallons'!B:B='state (with formula)'!$B210,1)),0)), " ")</f>
        <v> </v>
      </c>
      <c r="E210" s="35" t="str">
        <f t="array" ref="E210">IFERROR(INDEX('in $ value'!K:K,MATCH(1,IF('in $ value'!F:F='state (with formula)'!$A210,IF('in $ value'!B:B='state (with formula)'!$B210,1)),0)), " ")</f>
        <v> </v>
      </c>
    </row>
    <row r="211" ht="12.75" customHeight="1">
      <c r="A211" s="10" t="s">
        <v>25</v>
      </c>
      <c r="B211" s="22">
        <v>2021.0</v>
      </c>
      <c r="C211" s="22">
        <f>VLOOKUP($A211,'in $ value'!F:G,2,FALSE)</f>
        <v>25</v>
      </c>
      <c r="D211" s="35" t="str">
        <f t="array" ref="D211">IFERROR(INDEX('in gallons'!K:K,MATCH(1,IF('in gallons'!F:F='state (with formula)'!$A211,IF('in gallons'!B:B='state (with formula)'!$B211,1)),0)), " ")</f>
        <v> </v>
      </c>
      <c r="E211" s="35" t="str">
        <f t="array" ref="E211">IFERROR(INDEX('in $ value'!K:K,MATCH(1,IF('in $ value'!F:F='state (with formula)'!$A211,IF('in $ value'!B:B='state (with formula)'!$B211,1)),0)), " ")</f>
        <v> </v>
      </c>
    </row>
    <row r="212" ht="12.75" customHeight="1">
      <c r="D212" s="35"/>
      <c r="E212" s="35"/>
    </row>
    <row r="213" ht="12.75" customHeight="1">
      <c r="D213" s="35"/>
      <c r="E213" s="35"/>
    </row>
    <row r="214" ht="12.75" customHeight="1">
      <c r="D214" s="35"/>
      <c r="E214" s="35"/>
    </row>
    <row r="215" ht="12.75" customHeight="1">
      <c r="D215" s="35"/>
      <c r="E215" s="35"/>
    </row>
    <row r="216" ht="12.75" customHeight="1">
      <c r="D216" s="35"/>
      <c r="E216" s="35"/>
    </row>
    <row r="217" ht="12.75" customHeight="1">
      <c r="D217" s="35"/>
      <c r="E217" s="35"/>
    </row>
    <row r="218" ht="12.75" customHeight="1">
      <c r="D218" s="35"/>
      <c r="E218" s="35"/>
    </row>
    <row r="219" ht="12.75" customHeight="1">
      <c r="D219" s="35"/>
      <c r="E219" s="35"/>
    </row>
    <row r="220" ht="12.75" customHeight="1">
      <c r="D220" s="35"/>
      <c r="E220" s="35"/>
    </row>
    <row r="221" ht="12.75" customHeight="1">
      <c r="D221" s="35"/>
      <c r="E221" s="35"/>
    </row>
    <row r="222" ht="12.75" customHeight="1">
      <c r="D222" s="35"/>
      <c r="E222" s="35"/>
    </row>
    <row r="223" ht="12.75" customHeight="1">
      <c r="D223" s="35"/>
      <c r="E223" s="35"/>
    </row>
    <row r="224" ht="12.75" customHeight="1">
      <c r="D224" s="35"/>
      <c r="E224" s="35"/>
    </row>
    <row r="225" ht="12.75" customHeight="1">
      <c r="D225" s="35"/>
      <c r="E225" s="35"/>
    </row>
    <row r="226" ht="12.75" customHeight="1">
      <c r="D226" s="35"/>
      <c r="E226" s="35"/>
    </row>
    <row r="227" ht="12.75" customHeight="1">
      <c r="D227" s="35"/>
      <c r="E227" s="35"/>
    </row>
    <row r="228" ht="12.75" customHeight="1">
      <c r="D228" s="35"/>
      <c r="E228" s="35"/>
    </row>
    <row r="229" ht="12.75" customHeight="1">
      <c r="D229" s="35"/>
      <c r="E229" s="35"/>
    </row>
    <row r="230" ht="12.75" customHeight="1">
      <c r="D230" s="35"/>
      <c r="E230" s="35"/>
    </row>
    <row r="231" ht="12.75" customHeight="1">
      <c r="D231" s="35"/>
      <c r="E231" s="35"/>
    </row>
    <row r="232" ht="12.75" customHeight="1">
      <c r="D232" s="35"/>
      <c r="E232" s="35"/>
    </row>
    <row r="233" ht="12.75" customHeight="1">
      <c r="D233" s="35"/>
      <c r="E233" s="35"/>
    </row>
    <row r="234" ht="12.75" customHeight="1">
      <c r="D234" s="35"/>
      <c r="E234" s="35"/>
    </row>
    <row r="235" ht="12.75" customHeight="1">
      <c r="D235" s="35"/>
      <c r="E235" s="35"/>
    </row>
    <row r="236" ht="12.75" customHeight="1">
      <c r="D236" s="35"/>
      <c r="E236" s="35"/>
    </row>
    <row r="237" ht="12.75" customHeight="1">
      <c r="D237" s="35"/>
      <c r="E237" s="35"/>
    </row>
    <row r="238" ht="12.75" customHeight="1">
      <c r="D238" s="35"/>
      <c r="E238" s="35"/>
    </row>
    <row r="239" ht="12.75" customHeight="1">
      <c r="D239" s="35"/>
      <c r="E239" s="35"/>
    </row>
    <row r="240" ht="12.75" customHeight="1">
      <c r="D240" s="35"/>
      <c r="E240" s="35"/>
    </row>
    <row r="241" ht="12.75" customHeight="1">
      <c r="D241" s="35"/>
      <c r="E241" s="35"/>
    </row>
    <row r="242" ht="12.75" customHeight="1">
      <c r="D242" s="35"/>
      <c r="E242" s="35"/>
    </row>
    <row r="243" ht="12.75" customHeight="1">
      <c r="D243" s="35"/>
      <c r="E243" s="35"/>
    </row>
    <row r="244" ht="12.75" customHeight="1">
      <c r="D244" s="35"/>
      <c r="E244" s="35"/>
    </row>
    <row r="245" ht="12.75" customHeight="1">
      <c r="D245" s="35"/>
      <c r="E245" s="35"/>
    </row>
    <row r="246" ht="12.75" customHeight="1">
      <c r="D246" s="35"/>
      <c r="E246" s="35"/>
    </row>
    <row r="247" ht="12.75" customHeight="1">
      <c r="D247" s="35"/>
      <c r="E247" s="35"/>
    </row>
    <row r="248" ht="12.75" customHeight="1">
      <c r="D248" s="35"/>
      <c r="E248" s="35"/>
    </row>
    <row r="249" ht="12.75" customHeight="1">
      <c r="D249" s="35"/>
      <c r="E249" s="35"/>
    </row>
    <row r="250" ht="12.75" customHeight="1">
      <c r="D250" s="35"/>
      <c r="E250" s="35"/>
    </row>
    <row r="251" ht="12.75" customHeight="1">
      <c r="D251" s="35"/>
      <c r="E251" s="35"/>
    </row>
    <row r="252" ht="12.75" customHeight="1">
      <c r="D252" s="35"/>
      <c r="E252" s="35"/>
    </row>
    <row r="253" ht="12.75" customHeight="1">
      <c r="D253" s="35"/>
      <c r="E253" s="35"/>
    </row>
    <row r="254" ht="12.75" customHeight="1">
      <c r="D254" s="35"/>
      <c r="E254" s="35"/>
    </row>
    <row r="255" ht="12.75" customHeight="1">
      <c r="D255" s="35"/>
      <c r="E255" s="35"/>
    </row>
    <row r="256" ht="12.75" customHeight="1">
      <c r="D256" s="35"/>
      <c r="E256" s="35"/>
    </row>
    <row r="257" ht="12.75" customHeight="1">
      <c r="D257" s="35"/>
      <c r="E257" s="35"/>
    </row>
    <row r="258" ht="12.75" customHeight="1">
      <c r="D258" s="35"/>
      <c r="E258" s="35"/>
    </row>
    <row r="259" ht="12.75" customHeight="1">
      <c r="D259" s="35"/>
      <c r="E259" s="35"/>
    </row>
    <row r="260" ht="12.75" customHeight="1">
      <c r="D260" s="35"/>
      <c r="E260" s="35"/>
    </row>
    <row r="261" ht="12.75" customHeight="1">
      <c r="D261" s="35"/>
      <c r="E261" s="35"/>
    </row>
    <row r="262" ht="12.75" customHeight="1">
      <c r="D262" s="35"/>
      <c r="E262" s="35"/>
    </row>
    <row r="263" ht="12.75" customHeight="1">
      <c r="D263" s="35"/>
      <c r="E263" s="35"/>
    </row>
    <row r="264" ht="12.75" customHeight="1">
      <c r="D264" s="35"/>
      <c r="E264" s="35"/>
    </row>
    <row r="265" ht="12.75" customHeight="1">
      <c r="D265" s="35"/>
      <c r="E265" s="35"/>
    </row>
    <row r="266" ht="12.75" customHeight="1">
      <c r="D266" s="35"/>
      <c r="E266" s="35"/>
    </row>
    <row r="267" ht="12.75" customHeight="1">
      <c r="D267" s="35"/>
      <c r="E267" s="35"/>
    </row>
    <row r="268" ht="12.75" customHeight="1">
      <c r="D268" s="35"/>
      <c r="E268" s="35"/>
    </row>
    <row r="269" ht="12.75" customHeight="1">
      <c r="D269" s="35"/>
      <c r="E269" s="35"/>
    </row>
    <row r="270" ht="12.75" customHeight="1">
      <c r="D270" s="35"/>
      <c r="E270" s="35"/>
    </row>
    <row r="271" ht="12.75" customHeight="1">
      <c r="D271" s="35"/>
      <c r="E271" s="35"/>
    </row>
    <row r="272" ht="12.75" customHeight="1">
      <c r="D272" s="35"/>
      <c r="E272" s="35"/>
    </row>
    <row r="273" ht="12.75" customHeight="1">
      <c r="D273" s="35"/>
      <c r="E273" s="35"/>
    </row>
    <row r="274" ht="12.75" customHeight="1">
      <c r="D274" s="35"/>
      <c r="E274" s="35"/>
    </row>
    <row r="275" ht="12.75" customHeight="1">
      <c r="D275" s="35"/>
      <c r="E275" s="35"/>
    </row>
    <row r="276" ht="12.75" customHeight="1">
      <c r="D276" s="35"/>
      <c r="E276" s="35"/>
    </row>
    <row r="277" ht="12.75" customHeight="1">
      <c r="D277" s="35"/>
      <c r="E277" s="35"/>
    </row>
    <row r="278" ht="12.75" customHeight="1">
      <c r="D278" s="35"/>
      <c r="E278" s="35"/>
    </row>
    <row r="279" ht="12.75" customHeight="1">
      <c r="D279" s="35"/>
      <c r="E279" s="35"/>
    </row>
    <row r="280" ht="12.75" customHeight="1">
      <c r="D280" s="35"/>
      <c r="E280" s="35"/>
    </row>
    <row r="281" ht="12.75" customHeight="1">
      <c r="D281" s="35"/>
      <c r="E281" s="35"/>
    </row>
    <row r="282" ht="12.75" customHeight="1">
      <c r="D282" s="35"/>
      <c r="E282" s="35"/>
    </row>
    <row r="283" ht="12.75" customHeight="1">
      <c r="D283" s="35"/>
      <c r="E283" s="35"/>
    </row>
    <row r="284" ht="12.75" customHeight="1">
      <c r="D284" s="35"/>
      <c r="E284" s="35"/>
    </row>
    <row r="285" ht="12.75" customHeight="1">
      <c r="D285" s="35"/>
      <c r="E285" s="35"/>
    </row>
    <row r="286" ht="12.75" customHeight="1">
      <c r="D286" s="35"/>
      <c r="E286" s="35"/>
    </row>
    <row r="287" ht="12.75" customHeight="1">
      <c r="D287" s="35"/>
      <c r="E287" s="35"/>
    </row>
    <row r="288" ht="12.75" customHeight="1">
      <c r="D288" s="35"/>
      <c r="E288" s="35"/>
    </row>
    <row r="289" ht="12.75" customHeight="1">
      <c r="D289" s="35"/>
      <c r="E289" s="35"/>
    </row>
    <row r="290" ht="12.75" customHeight="1">
      <c r="D290" s="35"/>
      <c r="E290" s="35"/>
    </row>
    <row r="291" ht="12.75" customHeight="1">
      <c r="D291" s="35"/>
      <c r="E291" s="35"/>
    </row>
    <row r="292" ht="12.75" customHeight="1">
      <c r="D292" s="35"/>
      <c r="E292" s="35"/>
    </row>
    <row r="293" ht="12.75" customHeight="1">
      <c r="D293" s="35"/>
      <c r="E293" s="35"/>
    </row>
    <row r="294" ht="12.75" customHeight="1">
      <c r="D294" s="35"/>
      <c r="E294" s="35"/>
    </row>
    <row r="295" ht="12.75" customHeight="1">
      <c r="D295" s="35"/>
      <c r="E295" s="35"/>
    </row>
    <row r="296" ht="12.75" customHeight="1">
      <c r="D296" s="35"/>
      <c r="E296" s="35"/>
    </row>
    <row r="297" ht="12.75" customHeight="1">
      <c r="D297" s="35"/>
      <c r="E297" s="35"/>
    </row>
    <row r="298" ht="12.75" customHeight="1">
      <c r="D298" s="35"/>
      <c r="E298" s="35"/>
    </row>
    <row r="299" ht="12.75" customHeight="1">
      <c r="D299" s="35"/>
      <c r="E299" s="35"/>
    </row>
    <row r="300" ht="12.75" customHeight="1">
      <c r="D300" s="35"/>
      <c r="E300" s="35"/>
    </row>
    <row r="301" ht="12.75" customHeight="1">
      <c r="D301" s="35"/>
      <c r="E301" s="35"/>
    </row>
    <row r="302" ht="12.75" customHeight="1">
      <c r="D302" s="35"/>
      <c r="E302" s="35"/>
    </row>
    <row r="303" ht="12.75" customHeight="1">
      <c r="D303" s="35"/>
      <c r="E303" s="35"/>
    </row>
    <row r="304" ht="12.75" customHeight="1">
      <c r="D304" s="35"/>
      <c r="E304" s="35"/>
    </row>
    <row r="305" ht="12.75" customHeight="1">
      <c r="D305" s="35"/>
      <c r="E305" s="35"/>
    </row>
    <row r="306" ht="12.75" customHeight="1">
      <c r="D306" s="35"/>
      <c r="E306" s="35"/>
    </row>
    <row r="307" ht="12.75" customHeight="1">
      <c r="D307" s="35"/>
      <c r="E307" s="35"/>
    </row>
    <row r="308" ht="12.75" customHeight="1">
      <c r="D308" s="35"/>
      <c r="E308" s="35"/>
    </row>
    <row r="309" ht="12.75" customHeight="1">
      <c r="D309" s="35"/>
      <c r="E309" s="35"/>
    </row>
    <row r="310" ht="12.75" customHeight="1">
      <c r="D310" s="35"/>
      <c r="E310" s="35"/>
    </row>
    <row r="311" ht="12.75" customHeight="1">
      <c r="D311" s="35"/>
      <c r="E311" s="35"/>
    </row>
    <row r="312" ht="12.75" customHeight="1">
      <c r="D312" s="35"/>
      <c r="E312" s="35"/>
    </row>
    <row r="313" ht="12.75" customHeight="1">
      <c r="D313" s="35"/>
      <c r="E313" s="35"/>
    </row>
    <row r="314" ht="12.75" customHeight="1">
      <c r="D314" s="35"/>
      <c r="E314" s="35"/>
    </row>
    <row r="315" ht="12.75" customHeight="1">
      <c r="D315" s="35"/>
      <c r="E315" s="35"/>
    </row>
    <row r="316" ht="12.75" customHeight="1">
      <c r="D316" s="35"/>
      <c r="E316" s="35"/>
    </row>
    <row r="317" ht="12.75" customHeight="1">
      <c r="D317" s="35"/>
      <c r="E317" s="35"/>
    </row>
    <row r="318" ht="12.75" customHeight="1">
      <c r="D318" s="35"/>
      <c r="E318" s="35"/>
    </row>
    <row r="319" ht="12.75" customHeight="1">
      <c r="D319" s="35"/>
      <c r="E319" s="35"/>
    </row>
    <row r="320" ht="12.75" customHeight="1">
      <c r="D320" s="35"/>
      <c r="E320" s="35"/>
    </row>
    <row r="321" ht="12.75" customHeight="1">
      <c r="D321" s="35"/>
      <c r="E321" s="35"/>
    </row>
    <row r="322" ht="12.75" customHeight="1">
      <c r="D322" s="35"/>
      <c r="E322" s="35"/>
    </row>
    <row r="323" ht="12.75" customHeight="1">
      <c r="D323" s="35"/>
      <c r="E323" s="35"/>
    </row>
    <row r="324" ht="12.75" customHeight="1">
      <c r="D324" s="35"/>
      <c r="E324" s="35"/>
    </row>
    <row r="325" ht="12.75" customHeight="1">
      <c r="D325" s="35"/>
      <c r="E325" s="35"/>
    </row>
    <row r="326" ht="12.75" customHeight="1">
      <c r="D326" s="35"/>
      <c r="E326" s="35"/>
    </row>
    <row r="327" ht="12.75" customHeight="1">
      <c r="D327" s="35"/>
      <c r="E327" s="35"/>
    </row>
    <row r="328" ht="12.75" customHeight="1">
      <c r="D328" s="35"/>
      <c r="E328" s="35"/>
    </row>
    <row r="329" ht="12.75" customHeight="1">
      <c r="D329" s="35"/>
      <c r="E329" s="35"/>
    </row>
    <row r="330" ht="12.75" customHeight="1">
      <c r="D330" s="35"/>
      <c r="E330" s="35"/>
    </row>
    <row r="331" ht="12.75" customHeight="1">
      <c r="D331" s="35"/>
      <c r="E331" s="35"/>
    </row>
    <row r="332" ht="12.75" customHeight="1">
      <c r="D332" s="35"/>
      <c r="E332" s="35"/>
    </row>
    <row r="333" ht="12.75" customHeight="1">
      <c r="D333" s="35"/>
      <c r="E333" s="35"/>
    </row>
    <row r="334" ht="12.75" customHeight="1">
      <c r="D334" s="35"/>
      <c r="E334" s="35"/>
    </row>
    <row r="335" ht="12.75" customHeight="1">
      <c r="D335" s="35"/>
      <c r="E335" s="35"/>
    </row>
    <row r="336" ht="12.75" customHeight="1">
      <c r="D336" s="35"/>
      <c r="E336" s="35"/>
    </row>
    <row r="337" ht="12.75" customHeight="1">
      <c r="D337" s="35"/>
      <c r="E337" s="35"/>
    </row>
    <row r="338" ht="12.75" customHeight="1">
      <c r="D338" s="35"/>
      <c r="E338" s="35"/>
    </row>
    <row r="339" ht="12.75" customHeight="1">
      <c r="D339" s="35"/>
      <c r="E339" s="35"/>
    </row>
    <row r="340" ht="12.75" customHeight="1">
      <c r="D340" s="35"/>
      <c r="E340" s="35"/>
    </row>
    <row r="341" ht="12.75" customHeight="1">
      <c r="D341" s="35"/>
      <c r="E341" s="35"/>
    </row>
    <row r="342" ht="12.75" customHeight="1">
      <c r="D342" s="35"/>
      <c r="E342" s="35"/>
    </row>
    <row r="343" ht="12.75" customHeight="1">
      <c r="D343" s="35"/>
      <c r="E343" s="35"/>
    </row>
    <row r="344" ht="12.75" customHeight="1">
      <c r="D344" s="35"/>
      <c r="E344" s="35"/>
    </row>
    <row r="345" ht="12.75" customHeight="1">
      <c r="D345" s="35"/>
      <c r="E345" s="35"/>
    </row>
    <row r="346" ht="12.75" customHeight="1">
      <c r="D346" s="35"/>
      <c r="E346" s="35"/>
    </row>
    <row r="347" ht="12.75" customHeight="1">
      <c r="D347" s="35"/>
      <c r="E347" s="35"/>
    </row>
    <row r="348" ht="12.75" customHeight="1">
      <c r="D348" s="35"/>
      <c r="E348" s="35"/>
    </row>
    <row r="349" ht="12.75" customHeight="1">
      <c r="D349" s="35"/>
      <c r="E349" s="35"/>
    </row>
    <row r="350" ht="12.75" customHeight="1">
      <c r="D350" s="35"/>
      <c r="E350" s="35"/>
    </row>
    <row r="351" ht="12.75" customHeight="1">
      <c r="D351" s="35"/>
      <c r="E351" s="35"/>
    </row>
    <row r="352" ht="12.75" customHeight="1">
      <c r="D352" s="35"/>
      <c r="E352" s="35"/>
    </row>
    <row r="353" ht="12.75" customHeight="1">
      <c r="D353" s="35"/>
      <c r="E353" s="35"/>
    </row>
    <row r="354" ht="12.75" customHeight="1">
      <c r="D354" s="35"/>
      <c r="E354" s="35"/>
    </row>
    <row r="355" ht="12.75" customHeight="1">
      <c r="D355" s="35"/>
      <c r="E355" s="35"/>
    </row>
    <row r="356" ht="12.75" customHeight="1">
      <c r="D356" s="35"/>
      <c r="E356" s="35"/>
    </row>
    <row r="357" ht="12.75" customHeight="1">
      <c r="D357" s="35"/>
      <c r="E357" s="35"/>
    </row>
    <row r="358" ht="12.75" customHeight="1">
      <c r="D358" s="35"/>
      <c r="E358" s="35"/>
    </row>
    <row r="359" ht="12.75" customHeight="1">
      <c r="D359" s="35"/>
      <c r="E359" s="35"/>
    </row>
    <row r="360" ht="12.75" customHeight="1">
      <c r="D360" s="35"/>
      <c r="E360" s="35"/>
    </row>
    <row r="361" ht="12.75" customHeight="1">
      <c r="D361" s="35"/>
      <c r="E361" s="35"/>
    </row>
    <row r="362" ht="12.75" customHeight="1">
      <c r="D362" s="35"/>
      <c r="E362" s="35"/>
    </row>
    <row r="363" ht="12.75" customHeight="1">
      <c r="D363" s="35"/>
      <c r="E363" s="35"/>
    </row>
    <row r="364" ht="12.75" customHeight="1">
      <c r="D364" s="35"/>
      <c r="E364" s="35"/>
    </row>
    <row r="365" ht="12.75" customHeight="1">
      <c r="D365" s="35"/>
      <c r="E365" s="35"/>
    </row>
    <row r="366" ht="12.75" customHeight="1">
      <c r="D366" s="35"/>
      <c r="E366" s="35"/>
    </row>
    <row r="367" ht="12.75" customHeight="1">
      <c r="D367" s="35"/>
      <c r="E367" s="35"/>
    </row>
    <row r="368" ht="12.75" customHeight="1">
      <c r="D368" s="35"/>
      <c r="E368" s="35"/>
    </row>
    <row r="369" ht="12.75" customHeight="1">
      <c r="D369" s="35"/>
      <c r="E369" s="35"/>
    </row>
    <row r="370" ht="12.75" customHeight="1">
      <c r="D370" s="35"/>
      <c r="E370" s="35"/>
    </row>
    <row r="371" ht="12.75" customHeight="1">
      <c r="D371" s="35"/>
      <c r="E371" s="35"/>
    </row>
    <row r="372" ht="12.75" customHeight="1">
      <c r="D372" s="35"/>
      <c r="E372" s="35"/>
    </row>
    <row r="373" ht="12.75" customHeight="1">
      <c r="D373" s="35"/>
      <c r="E373" s="35"/>
    </row>
    <row r="374" ht="12.75" customHeight="1">
      <c r="D374" s="35"/>
      <c r="E374" s="35"/>
    </row>
    <row r="375" ht="12.75" customHeight="1">
      <c r="D375" s="35"/>
      <c r="E375" s="35"/>
    </row>
    <row r="376" ht="12.75" customHeight="1">
      <c r="D376" s="35"/>
      <c r="E376" s="35"/>
    </row>
    <row r="377" ht="12.75" customHeight="1">
      <c r="D377" s="35"/>
      <c r="E377" s="35"/>
    </row>
    <row r="378" ht="12.75" customHeight="1">
      <c r="D378" s="35"/>
      <c r="E378" s="35"/>
    </row>
    <row r="379" ht="12.75" customHeight="1">
      <c r="D379" s="35"/>
      <c r="E379" s="35"/>
    </row>
    <row r="380" ht="12.75" customHeight="1">
      <c r="D380" s="35"/>
      <c r="E380" s="35"/>
    </row>
    <row r="381" ht="12.75" customHeight="1">
      <c r="D381" s="35"/>
      <c r="E381" s="35"/>
    </row>
    <row r="382" ht="12.75" customHeight="1">
      <c r="D382" s="35"/>
      <c r="E382" s="35"/>
    </row>
    <row r="383" ht="12.75" customHeight="1">
      <c r="D383" s="35"/>
      <c r="E383" s="35"/>
    </row>
    <row r="384" ht="12.75" customHeight="1">
      <c r="D384" s="35"/>
      <c r="E384" s="35"/>
    </row>
    <row r="385" ht="12.75" customHeight="1">
      <c r="D385" s="35"/>
      <c r="E385" s="35"/>
    </row>
    <row r="386" ht="12.75" customHeight="1">
      <c r="D386" s="35"/>
      <c r="E386" s="35"/>
    </row>
    <row r="387" ht="12.75" customHeight="1">
      <c r="D387" s="35"/>
      <c r="E387" s="35"/>
    </row>
    <row r="388" ht="12.75" customHeight="1">
      <c r="D388" s="35"/>
      <c r="E388" s="35"/>
    </row>
    <row r="389" ht="12.75" customHeight="1">
      <c r="D389" s="35"/>
      <c r="E389" s="35"/>
    </row>
    <row r="390" ht="12.75" customHeight="1">
      <c r="D390" s="35"/>
      <c r="E390" s="35"/>
    </row>
    <row r="391" ht="12.75" customHeight="1">
      <c r="D391" s="35"/>
      <c r="E391" s="35"/>
    </row>
    <row r="392" ht="12.75" customHeight="1">
      <c r="D392" s="35"/>
      <c r="E392" s="35"/>
    </row>
    <row r="393" ht="12.75" customHeight="1">
      <c r="D393" s="35"/>
      <c r="E393" s="35"/>
    </row>
    <row r="394" ht="12.75" customHeight="1">
      <c r="D394" s="35"/>
      <c r="E394" s="35"/>
    </row>
    <row r="395" ht="12.75" customHeight="1">
      <c r="D395" s="35"/>
      <c r="E395" s="35"/>
    </row>
    <row r="396" ht="12.75" customHeight="1">
      <c r="D396" s="35"/>
      <c r="E396" s="35"/>
    </row>
    <row r="397" ht="12.75" customHeight="1">
      <c r="D397" s="35"/>
      <c r="E397" s="35"/>
    </row>
    <row r="398" ht="12.75" customHeight="1">
      <c r="D398" s="35"/>
      <c r="E398" s="35"/>
    </row>
    <row r="399" ht="12.75" customHeight="1">
      <c r="D399" s="35"/>
      <c r="E399" s="35"/>
    </row>
    <row r="400" ht="12.75" customHeight="1">
      <c r="D400" s="35"/>
      <c r="E400" s="35"/>
    </row>
    <row r="401" ht="12.75" customHeight="1">
      <c r="D401" s="35"/>
      <c r="E401" s="35"/>
    </row>
    <row r="402" ht="12.75" customHeight="1">
      <c r="D402" s="35"/>
      <c r="E402" s="35"/>
    </row>
    <row r="403" ht="12.75" customHeight="1">
      <c r="D403" s="35"/>
      <c r="E403" s="35"/>
    </row>
    <row r="404" ht="12.75" customHeight="1">
      <c r="D404" s="35"/>
      <c r="E404" s="35"/>
    </row>
    <row r="405" ht="12.75" customHeight="1">
      <c r="D405" s="35"/>
      <c r="E405" s="35"/>
    </row>
    <row r="406" ht="12.75" customHeight="1">
      <c r="D406" s="35"/>
      <c r="E406" s="35"/>
    </row>
    <row r="407" ht="12.75" customHeight="1">
      <c r="D407" s="35"/>
      <c r="E407" s="35"/>
    </row>
    <row r="408" ht="12.75" customHeight="1">
      <c r="D408" s="35"/>
      <c r="E408" s="35"/>
    </row>
    <row r="409" ht="12.75" customHeight="1">
      <c r="D409" s="35"/>
      <c r="E409" s="35"/>
    </row>
    <row r="410" ht="12.75" customHeight="1">
      <c r="D410" s="35"/>
      <c r="E410" s="35"/>
    </row>
    <row r="411" ht="12.75" customHeight="1">
      <c r="D411" s="35"/>
      <c r="E411" s="35"/>
    </row>
    <row r="412" ht="12.75" customHeight="1">
      <c r="D412" s="35"/>
      <c r="E412" s="35"/>
    </row>
    <row r="413" ht="12.75" customHeight="1">
      <c r="D413" s="35"/>
      <c r="E413" s="35"/>
    </row>
    <row r="414" ht="12.75" customHeight="1">
      <c r="D414" s="35"/>
      <c r="E414" s="35"/>
    </row>
    <row r="415" ht="12.75" customHeight="1">
      <c r="D415" s="35"/>
      <c r="E415" s="35"/>
    </row>
    <row r="416" ht="12.75" customHeight="1">
      <c r="D416" s="35"/>
      <c r="E416" s="35"/>
    </row>
    <row r="417" ht="12.75" customHeight="1">
      <c r="D417" s="35"/>
      <c r="E417" s="35"/>
    </row>
    <row r="418" ht="12.75" customHeight="1">
      <c r="D418" s="35"/>
      <c r="E418" s="35"/>
    </row>
    <row r="419" ht="12.75" customHeight="1">
      <c r="D419" s="35"/>
      <c r="E419" s="35"/>
    </row>
    <row r="420" ht="12.75" customHeight="1">
      <c r="D420" s="35"/>
      <c r="E420" s="35"/>
    </row>
    <row r="421" ht="12.75" customHeight="1">
      <c r="D421" s="35"/>
      <c r="E421" s="35"/>
    </row>
    <row r="422" ht="12.75" customHeight="1">
      <c r="D422" s="35"/>
      <c r="E422" s="35"/>
    </row>
    <row r="423" ht="12.75" customHeight="1">
      <c r="D423" s="35"/>
      <c r="E423" s="35"/>
    </row>
    <row r="424" ht="12.75" customHeight="1">
      <c r="D424" s="35"/>
      <c r="E424" s="35"/>
    </row>
    <row r="425" ht="12.75" customHeight="1">
      <c r="D425" s="35"/>
      <c r="E425" s="35"/>
    </row>
    <row r="426" ht="12.75" customHeight="1">
      <c r="D426" s="35"/>
      <c r="E426" s="35"/>
    </row>
    <row r="427" ht="12.75" customHeight="1">
      <c r="D427" s="35"/>
      <c r="E427" s="35"/>
    </row>
    <row r="428" ht="12.75" customHeight="1">
      <c r="D428" s="35"/>
      <c r="E428" s="35"/>
    </row>
    <row r="429" ht="12.75" customHeight="1">
      <c r="D429" s="35"/>
      <c r="E429" s="35"/>
    </row>
    <row r="430" ht="12.75" customHeight="1">
      <c r="D430" s="35"/>
      <c r="E430" s="35"/>
    </row>
    <row r="431" ht="12.75" customHeight="1">
      <c r="D431" s="35"/>
      <c r="E431" s="35"/>
    </row>
    <row r="432" ht="12.75" customHeight="1">
      <c r="D432" s="35"/>
      <c r="E432" s="35"/>
    </row>
    <row r="433" ht="12.75" customHeight="1">
      <c r="D433" s="35"/>
      <c r="E433" s="35"/>
    </row>
    <row r="434" ht="12.75" customHeight="1">
      <c r="D434" s="35"/>
      <c r="E434" s="35"/>
    </row>
    <row r="435" ht="12.75" customHeight="1">
      <c r="D435" s="35"/>
      <c r="E435" s="35"/>
    </row>
    <row r="436" ht="12.75" customHeight="1">
      <c r="D436" s="35"/>
      <c r="E436" s="35"/>
    </row>
    <row r="437" ht="12.75" customHeight="1">
      <c r="D437" s="35"/>
      <c r="E437" s="35"/>
    </row>
    <row r="438" ht="12.75" customHeight="1">
      <c r="D438" s="35"/>
      <c r="E438" s="35"/>
    </row>
    <row r="439" ht="12.75" customHeight="1">
      <c r="D439" s="35"/>
      <c r="E439" s="35"/>
    </row>
    <row r="440" ht="12.75" customHeight="1">
      <c r="D440" s="35"/>
      <c r="E440" s="35"/>
    </row>
    <row r="441" ht="12.75" customHeight="1">
      <c r="D441" s="35"/>
      <c r="E441" s="35"/>
    </row>
    <row r="442" ht="12.75" customHeight="1">
      <c r="D442" s="35"/>
      <c r="E442" s="35"/>
    </row>
    <row r="443" ht="12.75" customHeight="1">
      <c r="D443" s="35"/>
      <c r="E443" s="35"/>
    </row>
    <row r="444" ht="12.75" customHeight="1">
      <c r="D444" s="35"/>
      <c r="E444" s="35"/>
    </row>
    <row r="445" ht="12.75" customHeight="1">
      <c r="D445" s="35"/>
      <c r="E445" s="35"/>
    </row>
    <row r="446" ht="12.75" customHeight="1">
      <c r="D446" s="35"/>
      <c r="E446" s="35"/>
    </row>
    <row r="447" ht="12.75" customHeight="1">
      <c r="D447" s="35"/>
      <c r="E447" s="35"/>
    </row>
    <row r="448" ht="12.75" customHeight="1">
      <c r="D448" s="35"/>
      <c r="E448" s="35"/>
    </row>
    <row r="449" ht="12.75" customHeight="1">
      <c r="D449" s="35"/>
      <c r="E449" s="35"/>
    </row>
    <row r="450" ht="12.75" customHeight="1">
      <c r="D450" s="35"/>
      <c r="E450" s="35"/>
    </row>
    <row r="451" ht="12.75" customHeight="1">
      <c r="D451" s="35"/>
      <c r="E451" s="35"/>
    </row>
    <row r="452" ht="12.75" customHeight="1">
      <c r="D452" s="35"/>
      <c r="E452" s="35"/>
    </row>
    <row r="453" ht="12.75" customHeight="1">
      <c r="D453" s="35"/>
      <c r="E453" s="35"/>
    </row>
    <row r="454" ht="12.75" customHeight="1">
      <c r="D454" s="35"/>
      <c r="E454" s="35"/>
    </row>
    <row r="455" ht="12.75" customHeight="1">
      <c r="D455" s="35"/>
      <c r="E455" s="35"/>
    </row>
    <row r="456" ht="12.75" customHeight="1">
      <c r="D456" s="35"/>
      <c r="E456" s="35"/>
    </row>
    <row r="457" ht="12.75" customHeight="1">
      <c r="D457" s="35"/>
      <c r="E457" s="35"/>
    </row>
    <row r="458" ht="12.75" customHeight="1">
      <c r="D458" s="35"/>
      <c r="E458" s="35"/>
    </row>
    <row r="459" ht="12.75" customHeight="1">
      <c r="D459" s="35"/>
      <c r="E459" s="35"/>
    </row>
    <row r="460" ht="12.75" customHeight="1">
      <c r="D460" s="35"/>
      <c r="E460" s="35"/>
    </row>
    <row r="461" ht="12.75" customHeight="1">
      <c r="D461" s="35"/>
      <c r="E461" s="35"/>
    </row>
    <row r="462" ht="12.75" customHeight="1">
      <c r="D462" s="35"/>
      <c r="E462" s="35"/>
    </row>
    <row r="463" ht="12.75" customHeight="1">
      <c r="D463" s="35"/>
      <c r="E463" s="35"/>
    </row>
    <row r="464" ht="12.75" customHeight="1">
      <c r="D464" s="35"/>
      <c r="E464" s="35"/>
    </row>
    <row r="465" ht="12.75" customHeight="1">
      <c r="D465" s="35"/>
      <c r="E465" s="35"/>
    </row>
    <row r="466" ht="12.75" customHeight="1">
      <c r="D466" s="35"/>
      <c r="E466" s="35"/>
    </row>
    <row r="467" ht="12.75" customHeight="1">
      <c r="D467" s="35"/>
      <c r="E467" s="35"/>
    </row>
    <row r="468" ht="12.75" customHeight="1">
      <c r="D468" s="35"/>
      <c r="E468" s="35"/>
    </row>
    <row r="469" ht="12.75" customHeight="1">
      <c r="D469" s="35"/>
      <c r="E469" s="35"/>
    </row>
    <row r="470" ht="12.75" customHeight="1">
      <c r="D470" s="35"/>
      <c r="E470" s="35"/>
    </row>
    <row r="471" ht="12.75" customHeight="1">
      <c r="D471" s="35"/>
      <c r="E471" s="35"/>
    </row>
    <row r="472" ht="12.75" customHeight="1">
      <c r="D472" s="35"/>
      <c r="E472" s="35"/>
    </row>
    <row r="473" ht="12.75" customHeight="1">
      <c r="D473" s="35"/>
      <c r="E473" s="35"/>
    </row>
    <row r="474" ht="12.75" customHeight="1">
      <c r="D474" s="35"/>
      <c r="E474" s="35"/>
    </row>
    <row r="475" ht="12.75" customHeight="1">
      <c r="D475" s="35"/>
      <c r="E475" s="35"/>
    </row>
    <row r="476" ht="12.75" customHeight="1">
      <c r="D476" s="35"/>
      <c r="E476" s="35"/>
    </row>
    <row r="477" ht="12.75" customHeight="1">
      <c r="D477" s="35"/>
      <c r="E477" s="35"/>
    </row>
    <row r="478" ht="12.75" customHeight="1">
      <c r="D478" s="35"/>
      <c r="E478" s="35"/>
    </row>
    <row r="479" ht="12.75" customHeight="1">
      <c r="D479" s="35"/>
      <c r="E479" s="35"/>
    </row>
    <row r="480" ht="12.75" customHeight="1">
      <c r="D480" s="35"/>
      <c r="E480" s="35"/>
    </row>
    <row r="481" ht="12.75" customHeight="1">
      <c r="D481" s="35"/>
      <c r="E481" s="35"/>
    </row>
    <row r="482" ht="12.75" customHeight="1">
      <c r="D482" s="35"/>
      <c r="E482" s="35"/>
    </row>
    <row r="483" ht="12.75" customHeight="1">
      <c r="D483" s="35"/>
      <c r="E483" s="35"/>
    </row>
    <row r="484" ht="12.75" customHeight="1">
      <c r="D484" s="35"/>
      <c r="E484" s="35"/>
    </row>
    <row r="485" ht="12.75" customHeight="1">
      <c r="D485" s="35"/>
      <c r="E485" s="35"/>
    </row>
    <row r="486" ht="12.75" customHeight="1">
      <c r="D486" s="35"/>
      <c r="E486" s="35"/>
    </row>
    <row r="487" ht="12.75" customHeight="1">
      <c r="D487" s="35"/>
      <c r="E487" s="35"/>
    </row>
    <row r="488" ht="12.75" customHeight="1">
      <c r="D488" s="35"/>
      <c r="E488" s="35"/>
    </row>
    <row r="489" ht="12.75" customHeight="1">
      <c r="D489" s="35"/>
      <c r="E489" s="35"/>
    </row>
    <row r="490" ht="12.75" customHeight="1">
      <c r="D490" s="35"/>
      <c r="E490" s="35"/>
    </row>
    <row r="491" ht="12.75" customHeight="1">
      <c r="D491" s="35"/>
      <c r="E491" s="35"/>
    </row>
    <row r="492" ht="12.75" customHeight="1">
      <c r="D492" s="35"/>
      <c r="E492" s="35"/>
    </row>
    <row r="493" ht="12.75" customHeight="1">
      <c r="D493" s="35"/>
      <c r="E493" s="35"/>
    </row>
    <row r="494" ht="12.75" customHeight="1">
      <c r="D494" s="35"/>
      <c r="E494" s="35"/>
    </row>
    <row r="495" ht="12.75" customHeight="1">
      <c r="D495" s="35"/>
      <c r="E495" s="35"/>
    </row>
    <row r="496" ht="12.75" customHeight="1">
      <c r="D496" s="35"/>
      <c r="E496" s="35"/>
    </row>
    <row r="497" ht="12.75" customHeight="1">
      <c r="D497" s="35"/>
      <c r="E497" s="35"/>
    </row>
    <row r="498" ht="12.75" customHeight="1">
      <c r="D498" s="35"/>
      <c r="E498" s="35"/>
    </row>
    <row r="499" ht="12.75" customHeight="1">
      <c r="D499" s="35"/>
      <c r="E499" s="35"/>
    </row>
    <row r="500" ht="12.75" customHeight="1">
      <c r="D500" s="35"/>
      <c r="E500" s="35"/>
    </row>
    <row r="501" ht="12.75" customHeight="1">
      <c r="D501" s="35"/>
      <c r="E501" s="35"/>
    </row>
    <row r="502" ht="12.75" customHeight="1">
      <c r="D502" s="35"/>
      <c r="E502" s="35"/>
    </row>
    <row r="503" ht="12.75" customHeight="1">
      <c r="D503" s="35"/>
      <c r="E503" s="35"/>
    </row>
    <row r="504" ht="12.75" customHeight="1">
      <c r="D504" s="35"/>
      <c r="E504" s="35"/>
    </row>
    <row r="505" ht="12.75" customHeight="1">
      <c r="D505" s="35"/>
      <c r="E505" s="35"/>
    </row>
    <row r="506" ht="12.75" customHeight="1">
      <c r="D506" s="35"/>
      <c r="E506" s="35"/>
    </row>
    <row r="507" ht="12.75" customHeight="1">
      <c r="D507" s="35"/>
      <c r="E507" s="35"/>
    </row>
    <row r="508" ht="12.75" customHeight="1">
      <c r="D508" s="35"/>
      <c r="E508" s="35"/>
    </row>
    <row r="509" ht="12.75" customHeight="1">
      <c r="D509" s="35"/>
      <c r="E509" s="35"/>
    </row>
    <row r="510" ht="12.75" customHeight="1">
      <c r="D510" s="35"/>
      <c r="E510" s="35"/>
    </row>
    <row r="511" ht="12.75" customHeight="1">
      <c r="D511" s="35"/>
      <c r="E511" s="35"/>
    </row>
    <row r="512" ht="12.75" customHeight="1">
      <c r="D512" s="35"/>
      <c r="E512" s="35"/>
    </row>
    <row r="513" ht="12.75" customHeight="1">
      <c r="D513" s="35"/>
      <c r="E513" s="35"/>
    </row>
    <row r="514" ht="12.75" customHeight="1">
      <c r="D514" s="35"/>
      <c r="E514" s="35"/>
    </row>
    <row r="515" ht="12.75" customHeight="1">
      <c r="D515" s="35"/>
      <c r="E515" s="35"/>
    </row>
    <row r="516" ht="12.75" customHeight="1">
      <c r="D516" s="35"/>
      <c r="E516" s="35"/>
    </row>
    <row r="517" ht="12.75" customHeight="1">
      <c r="D517" s="35"/>
      <c r="E517" s="35"/>
    </row>
    <row r="518" ht="12.75" customHeight="1">
      <c r="D518" s="35"/>
      <c r="E518" s="35"/>
    </row>
    <row r="519" ht="12.75" customHeight="1">
      <c r="D519" s="35"/>
      <c r="E519" s="35"/>
    </row>
    <row r="520" ht="12.75" customHeight="1">
      <c r="D520" s="35"/>
      <c r="E520" s="35"/>
    </row>
    <row r="521" ht="12.75" customHeight="1">
      <c r="D521" s="35"/>
      <c r="E521" s="35"/>
    </row>
    <row r="522" ht="12.75" customHeight="1">
      <c r="D522" s="35"/>
      <c r="E522" s="35"/>
    </row>
    <row r="523" ht="12.75" customHeight="1">
      <c r="D523" s="35"/>
      <c r="E523" s="35"/>
    </row>
    <row r="524" ht="12.75" customHeight="1">
      <c r="D524" s="35"/>
      <c r="E524" s="35"/>
    </row>
    <row r="525" ht="12.75" customHeight="1">
      <c r="D525" s="35"/>
      <c r="E525" s="35"/>
    </row>
    <row r="526" ht="12.75" customHeight="1">
      <c r="D526" s="35"/>
      <c r="E526" s="35"/>
    </row>
    <row r="527" ht="12.75" customHeight="1">
      <c r="D527" s="35"/>
      <c r="E527" s="35"/>
    </row>
    <row r="528" ht="12.75" customHeight="1">
      <c r="D528" s="35"/>
      <c r="E528" s="35"/>
    </row>
    <row r="529" ht="12.75" customHeight="1">
      <c r="D529" s="35"/>
      <c r="E529" s="35"/>
    </row>
    <row r="530" ht="12.75" customHeight="1">
      <c r="D530" s="35"/>
      <c r="E530" s="35"/>
    </row>
    <row r="531" ht="12.75" customHeight="1">
      <c r="D531" s="35"/>
      <c r="E531" s="35"/>
    </row>
    <row r="532" ht="12.75" customHeight="1">
      <c r="D532" s="35"/>
      <c r="E532" s="35"/>
    </row>
    <row r="533" ht="12.75" customHeight="1">
      <c r="D533" s="35"/>
      <c r="E533" s="35"/>
    </row>
    <row r="534" ht="12.75" customHeight="1">
      <c r="D534" s="35"/>
      <c r="E534" s="35"/>
    </row>
    <row r="535" ht="12.75" customHeight="1">
      <c r="D535" s="35"/>
      <c r="E535" s="35"/>
    </row>
    <row r="536" ht="12.75" customHeight="1">
      <c r="D536" s="35"/>
      <c r="E536" s="35"/>
    </row>
    <row r="537" ht="12.75" customHeight="1">
      <c r="D537" s="35"/>
      <c r="E537" s="35"/>
    </row>
    <row r="538" ht="12.75" customHeight="1">
      <c r="D538" s="35"/>
      <c r="E538" s="35"/>
    </row>
    <row r="539" ht="12.75" customHeight="1">
      <c r="D539" s="35"/>
      <c r="E539" s="35"/>
    </row>
    <row r="540" ht="12.75" customHeight="1">
      <c r="D540" s="35"/>
      <c r="E540" s="35"/>
    </row>
    <row r="541" ht="12.75" customHeight="1">
      <c r="D541" s="35"/>
      <c r="E541" s="35"/>
    </row>
    <row r="542" ht="12.75" customHeight="1">
      <c r="D542" s="35"/>
      <c r="E542" s="35"/>
    </row>
    <row r="543" ht="12.75" customHeight="1">
      <c r="D543" s="35"/>
      <c r="E543" s="35"/>
    </row>
    <row r="544" ht="12.75" customHeight="1">
      <c r="D544" s="35"/>
      <c r="E544" s="35"/>
    </row>
    <row r="545" ht="12.75" customHeight="1">
      <c r="D545" s="35"/>
      <c r="E545" s="35"/>
    </row>
    <row r="546" ht="12.75" customHeight="1">
      <c r="D546" s="35"/>
      <c r="E546" s="35"/>
    </row>
    <row r="547" ht="12.75" customHeight="1">
      <c r="D547" s="35"/>
      <c r="E547" s="35"/>
    </row>
    <row r="548" ht="12.75" customHeight="1">
      <c r="D548" s="35"/>
      <c r="E548" s="35"/>
    </row>
    <row r="549" ht="12.75" customHeight="1">
      <c r="D549" s="35"/>
      <c r="E549" s="35"/>
    </row>
    <row r="550" ht="12.75" customHeight="1">
      <c r="D550" s="35"/>
      <c r="E550" s="35"/>
    </row>
    <row r="551" ht="12.75" customHeight="1">
      <c r="D551" s="35"/>
      <c r="E551" s="35"/>
    </row>
    <row r="552" ht="12.75" customHeight="1">
      <c r="D552" s="35"/>
      <c r="E552" s="35"/>
    </row>
    <row r="553" ht="12.75" customHeight="1">
      <c r="D553" s="35"/>
      <c r="E553" s="35"/>
    </row>
    <row r="554" ht="12.75" customHeight="1">
      <c r="D554" s="35"/>
      <c r="E554" s="35"/>
    </row>
    <row r="555" ht="12.75" customHeight="1">
      <c r="D555" s="35"/>
      <c r="E555" s="35"/>
    </row>
    <row r="556" ht="12.75" customHeight="1">
      <c r="D556" s="35"/>
      <c r="E556" s="35"/>
    </row>
    <row r="557" ht="12.75" customHeight="1">
      <c r="D557" s="35"/>
      <c r="E557" s="35"/>
    </row>
    <row r="558" ht="12.75" customHeight="1">
      <c r="D558" s="35"/>
      <c r="E558" s="35"/>
    </row>
    <row r="559" ht="12.75" customHeight="1">
      <c r="D559" s="35"/>
      <c r="E559" s="35"/>
    </row>
    <row r="560" ht="12.75" customHeight="1">
      <c r="D560" s="35"/>
      <c r="E560" s="35"/>
    </row>
    <row r="561" ht="12.75" customHeight="1">
      <c r="D561" s="35"/>
      <c r="E561" s="35"/>
    </row>
    <row r="562" ht="12.75" customHeight="1">
      <c r="D562" s="35"/>
      <c r="E562" s="35"/>
    </row>
    <row r="563" ht="12.75" customHeight="1">
      <c r="D563" s="35"/>
      <c r="E563" s="35"/>
    </row>
    <row r="564" ht="12.75" customHeight="1">
      <c r="D564" s="35"/>
      <c r="E564" s="35"/>
    </row>
    <row r="565" ht="12.75" customHeight="1">
      <c r="D565" s="35"/>
      <c r="E565" s="35"/>
    </row>
    <row r="566" ht="12.75" customHeight="1">
      <c r="D566" s="35"/>
      <c r="E566" s="35"/>
    </row>
    <row r="567" ht="12.75" customHeight="1">
      <c r="D567" s="35"/>
      <c r="E567" s="35"/>
    </row>
    <row r="568" ht="12.75" customHeight="1">
      <c r="D568" s="35"/>
      <c r="E568" s="35"/>
    </row>
    <row r="569" ht="12.75" customHeight="1">
      <c r="D569" s="35"/>
      <c r="E569" s="35"/>
    </row>
    <row r="570" ht="12.75" customHeight="1">
      <c r="D570" s="35"/>
      <c r="E570" s="35"/>
    </row>
    <row r="571" ht="12.75" customHeight="1">
      <c r="D571" s="35"/>
      <c r="E571" s="35"/>
    </row>
    <row r="572" ht="12.75" customHeight="1">
      <c r="D572" s="35"/>
      <c r="E572" s="35"/>
    </row>
    <row r="573" ht="12.75" customHeight="1">
      <c r="D573" s="35"/>
      <c r="E573" s="35"/>
    </row>
    <row r="574" ht="12.75" customHeight="1">
      <c r="D574" s="35"/>
      <c r="E574" s="35"/>
    </row>
    <row r="575" ht="12.75" customHeight="1">
      <c r="D575" s="35"/>
      <c r="E575" s="35"/>
    </row>
    <row r="576" ht="12.75" customHeight="1">
      <c r="D576" s="35"/>
      <c r="E576" s="35"/>
    </row>
    <row r="577" ht="12.75" customHeight="1">
      <c r="D577" s="35"/>
      <c r="E577" s="35"/>
    </row>
    <row r="578" ht="12.75" customHeight="1">
      <c r="D578" s="35"/>
      <c r="E578" s="35"/>
    </row>
    <row r="579" ht="12.75" customHeight="1">
      <c r="D579" s="35"/>
      <c r="E579" s="35"/>
    </row>
    <row r="580" ht="12.75" customHeight="1">
      <c r="D580" s="35"/>
      <c r="E580" s="35"/>
    </row>
    <row r="581" ht="12.75" customHeight="1">
      <c r="D581" s="35"/>
      <c r="E581" s="35"/>
    </row>
    <row r="582" ht="12.75" customHeight="1">
      <c r="D582" s="35"/>
      <c r="E582" s="35"/>
    </row>
    <row r="583" ht="12.75" customHeight="1">
      <c r="D583" s="35"/>
      <c r="E583" s="35"/>
    </row>
    <row r="584" ht="12.75" customHeight="1">
      <c r="D584" s="35"/>
      <c r="E584" s="35"/>
    </row>
    <row r="585" ht="12.75" customHeight="1">
      <c r="D585" s="35"/>
      <c r="E585" s="35"/>
    </row>
    <row r="586" ht="12.75" customHeight="1">
      <c r="D586" s="35"/>
      <c r="E586" s="35"/>
    </row>
    <row r="587" ht="12.75" customHeight="1">
      <c r="D587" s="35"/>
      <c r="E587" s="35"/>
    </row>
    <row r="588" ht="12.75" customHeight="1">
      <c r="D588" s="35"/>
      <c r="E588" s="35"/>
    </row>
    <row r="589" ht="12.75" customHeight="1">
      <c r="D589" s="35"/>
      <c r="E589" s="35"/>
    </row>
    <row r="590" ht="12.75" customHeight="1">
      <c r="D590" s="35"/>
      <c r="E590" s="35"/>
    </row>
    <row r="591" ht="12.75" customHeight="1">
      <c r="D591" s="35"/>
      <c r="E591" s="35"/>
    </row>
    <row r="592" ht="12.75" customHeight="1">
      <c r="D592" s="35"/>
      <c r="E592" s="35"/>
    </row>
    <row r="593" ht="12.75" customHeight="1">
      <c r="D593" s="35"/>
      <c r="E593" s="35"/>
    </row>
    <row r="594" ht="12.75" customHeight="1">
      <c r="D594" s="35"/>
      <c r="E594" s="35"/>
    </row>
    <row r="595" ht="12.75" customHeight="1">
      <c r="D595" s="35"/>
      <c r="E595" s="35"/>
    </row>
    <row r="596" ht="12.75" customHeight="1">
      <c r="D596" s="35"/>
      <c r="E596" s="35"/>
    </row>
    <row r="597" ht="12.75" customHeight="1">
      <c r="D597" s="35"/>
      <c r="E597" s="35"/>
    </row>
    <row r="598" ht="12.75" customHeight="1">
      <c r="D598" s="35"/>
      <c r="E598" s="35"/>
    </row>
    <row r="599" ht="12.75" customHeight="1">
      <c r="D599" s="35"/>
      <c r="E599" s="35"/>
    </row>
    <row r="600" ht="12.75" customHeight="1">
      <c r="D600" s="35"/>
      <c r="E600" s="35"/>
    </row>
    <row r="601" ht="12.75" customHeight="1">
      <c r="D601" s="35"/>
      <c r="E601" s="35"/>
    </row>
    <row r="602" ht="12.75" customHeight="1">
      <c r="D602" s="35"/>
      <c r="E602" s="35"/>
    </row>
    <row r="603" ht="12.75" customHeight="1">
      <c r="D603" s="35"/>
      <c r="E603" s="35"/>
    </row>
    <row r="604" ht="12.75" customHeight="1">
      <c r="D604" s="35"/>
      <c r="E604" s="35"/>
    </row>
    <row r="605" ht="12.75" customHeight="1">
      <c r="D605" s="35"/>
      <c r="E605" s="35"/>
    </row>
    <row r="606" ht="12.75" customHeight="1">
      <c r="D606" s="35"/>
      <c r="E606" s="35"/>
    </row>
    <row r="607" ht="12.75" customHeight="1">
      <c r="D607" s="35"/>
      <c r="E607" s="35"/>
    </row>
    <row r="608" ht="12.75" customHeight="1">
      <c r="D608" s="35"/>
      <c r="E608" s="35"/>
    </row>
    <row r="609" ht="12.75" customHeight="1">
      <c r="D609" s="35"/>
      <c r="E609" s="35"/>
    </row>
    <row r="610" ht="12.75" customHeight="1">
      <c r="D610" s="35"/>
      <c r="E610" s="35"/>
    </row>
    <row r="611" ht="12.75" customHeight="1">
      <c r="D611" s="35"/>
      <c r="E611" s="35"/>
    </row>
    <row r="612" ht="12.75" customHeight="1">
      <c r="D612" s="35"/>
      <c r="E612" s="35"/>
    </row>
    <row r="613" ht="12.75" customHeight="1">
      <c r="D613" s="35"/>
      <c r="E613" s="35"/>
    </row>
    <row r="614" ht="12.75" customHeight="1">
      <c r="D614" s="35"/>
      <c r="E614" s="35"/>
    </row>
    <row r="615" ht="12.75" customHeight="1">
      <c r="D615" s="35"/>
      <c r="E615" s="35"/>
    </row>
    <row r="616" ht="12.75" customHeight="1">
      <c r="D616" s="35"/>
      <c r="E616" s="35"/>
    </row>
    <row r="617" ht="12.75" customHeight="1">
      <c r="D617" s="35"/>
      <c r="E617" s="35"/>
    </row>
    <row r="618" ht="12.75" customHeight="1">
      <c r="D618" s="35"/>
      <c r="E618" s="35"/>
    </row>
    <row r="619" ht="12.75" customHeight="1">
      <c r="D619" s="35"/>
      <c r="E619" s="35"/>
    </row>
    <row r="620" ht="12.75" customHeight="1">
      <c r="D620" s="35"/>
      <c r="E620" s="35"/>
    </row>
    <row r="621" ht="12.75" customHeight="1">
      <c r="D621" s="35"/>
      <c r="E621" s="35"/>
    </row>
    <row r="622" ht="12.75" customHeight="1">
      <c r="D622" s="35"/>
      <c r="E622" s="35"/>
    </row>
    <row r="623" ht="12.75" customHeight="1">
      <c r="D623" s="35"/>
      <c r="E623" s="35"/>
    </row>
    <row r="624" ht="12.75" customHeight="1">
      <c r="D624" s="35"/>
      <c r="E624" s="35"/>
    </row>
    <row r="625" ht="12.75" customHeight="1">
      <c r="D625" s="35"/>
      <c r="E625" s="35"/>
    </row>
    <row r="626" ht="12.75" customHeight="1">
      <c r="D626" s="35"/>
      <c r="E626" s="35"/>
    </row>
    <row r="627" ht="12.75" customHeight="1">
      <c r="D627" s="35"/>
      <c r="E627" s="35"/>
    </row>
    <row r="628" ht="12.75" customHeight="1">
      <c r="D628" s="35"/>
      <c r="E628" s="35"/>
    </row>
    <row r="629" ht="12.75" customHeight="1">
      <c r="D629" s="35"/>
      <c r="E629" s="35"/>
    </row>
    <row r="630" ht="12.75" customHeight="1">
      <c r="D630" s="35"/>
      <c r="E630" s="35"/>
    </row>
    <row r="631" ht="12.75" customHeight="1">
      <c r="D631" s="35"/>
      <c r="E631" s="35"/>
    </row>
    <row r="632" ht="12.75" customHeight="1">
      <c r="D632" s="35"/>
      <c r="E632" s="35"/>
    </row>
    <row r="633" ht="12.75" customHeight="1">
      <c r="D633" s="35"/>
      <c r="E633" s="35"/>
    </row>
    <row r="634" ht="12.75" customHeight="1">
      <c r="D634" s="35"/>
      <c r="E634" s="35"/>
    </row>
    <row r="635" ht="12.75" customHeight="1">
      <c r="D635" s="35"/>
      <c r="E635" s="35"/>
    </row>
    <row r="636" ht="12.75" customHeight="1">
      <c r="D636" s="35"/>
      <c r="E636" s="35"/>
    </row>
    <row r="637" ht="12.75" customHeight="1">
      <c r="D637" s="35"/>
      <c r="E637" s="35"/>
    </row>
    <row r="638" ht="12.75" customHeight="1">
      <c r="D638" s="35"/>
      <c r="E638" s="35"/>
    </row>
    <row r="639" ht="12.75" customHeight="1">
      <c r="D639" s="35"/>
      <c r="E639" s="35"/>
    </row>
    <row r="640" ht="12.75" customHeight="1">
      <c r="D640" s="35"/>
      <c r="E640" s="35"/>
    </row>
    <row r="641" ht="12.75" customHeight="1">
      <c r="D641" s="35"/>
      <c r="E641" s="35"/>
    </row>
    <row r="642" ht="12.75" customHeight="1">
      <c r="D642" s="35"/>
      <c r="E642" s="35"/>
    </row>
    <row r="643" ht="12.75" customHeight="1">
      <c r="D643" s="35"/>
      <c r="E643" s="35"/>
    </row>
    <row r="644" ht="12.75" customHeight="1">
      <c r="D644" s="35"/>
      <c r="E644" s="35"/>
    </row>
    <row r="645" ht="12.75" customHeight="1">
      <c r="D645" s="35"/>
      <c r="E645" s="35"/>
    </row>
    <row r="646" ht="12.75" customHeight="1">
      <c r="D646" s="35"/>
      <c r="E646" s="35"/>
    </row>
    <row r="647" ht="12.75" customHeight="1">
      <c r="D647" s="35"/>
      <c r="E647" s="35"/>
    </row>
    <row r="648" ht="12.75" customHeight="1">
      <c r="D648" s="35"/>
      <c r="E648" s="35"/>
    </row>
    <row r="649" ht="12.75" customHeight="1">
      <c r="D649" s="35"/>
      <c r="E649" s="35"/>
    </row>
    <row r="650" ht="12.75" customHeight="1">
      <c r="D650" s="35"/>
      <c r="E650" s="35"/>
    </row>
    <row r="651" ht="12.75" customHeight="1">
      <c r="D651" s="35"/>
      <c r="E651" s="35"/>
    </row>
    <row r="652" ht="12.75" customHeight="1">
      <c r="D652" s="35"/>
      <c r="E652" s="35"/>
    </row>
    <row r="653" ht="12.75" customHeight="1">
      <c r="D653" s="35"/>
      <c r="E653" s="35"/>
    </row>
    <row r="654" ht="12.75" customHeight="1">
      <c r="D654" s="35"/>
      <c r="E654" s="35"/>
    </row>
    <row r="655" ht="12.75" customHeight="1">
      <c r="D655" s="35"/>
      <c r="E655" s="35"/>
    </row>
    <row r="656" ht="12.75" customHeight="1">
      <c r="D656" s="35"/>
      <c r="E656" s="35"/>
    </row>
    <row r="657" ht="12.75" customHeight="1">
      <c r="D657" s="35"/>
      <c r="E657" s="35"/>
    </row>
    <row r="658" ht="12.75" customHeight="1">
      <c r="D658" s="35"/>
      <c r="E658" s="35"/>
    </row>
    <row r="659" ht="12.75" customHeight="1">
      <c r="D659" s="35"/>
      <c r="E659" s="35"/>
    </row>
    <row r="660" ht="12.75" customHeight="1">
      <c r="D660" s="35"/>
      <c r="E660" s="35"/>
    </row>
    <row r="661" ht="12.75" customHeight="1">
      <c r="D661" s="35"/>
      <c r="E661" s="35"/>
    </row>
    <row r="662" ht="12.75" customHeight="1">
      <c r="D662" s="35"/>
      <c r="E662" s="35"/>
    </row>
    <row r="663" ht="12.75" customHeight="1">
      <c r="D663" s="35"/>
      <c r="E663" s="35"/>
    </row>
    <row r="664" ht="12.75" customHeight="1">
      <c r="D664" s="35"/>
      <c r="E664" s="35"/>
    </row>
    <row r="665" ht="12.75" customHeight="1">
      <c r="D665" s="35"/>
      <c r="E665" s="35"/>
    </row>
    <row r="666" ht="12.75" customHeight="1">
      <c r="D666" s="35"/>
      <c r="E666" s="35"/>
    </row>
    <row r="667" ht="12.75" customHeight="1">
      <c r="D667" s="35"/>
      <c r="E667" s="35"/>
    </row>
    <row r="668" ht="12.75" customHeight="1">
      <c r="D668" s="35"/>
      <c r="E668" s="35"/>
    </row>
    <row r="669" ht="12.75" customHeight="1">
      <c r="D669" s="35"/>
      <c r="E669" s="35"/>
    </row>
    <row r="670" ht="12.75" customHeight="1">
      <c r="D670" s="35"/>
      <c r="E670" s="35"/>
    </row>
    <row r="671" ht="12.75" customHeight="1">
      <c r="D671" s="35"/>
      <c r="E671" s="35"/>
    </row>
    <row r="672" ht="12.75" customHeight="1">
      <c r="D672" s="35"/>
      <c r="E672" s="35"/>
    </row>
    <row r="673" ht="12.75" customHeight="1">
      <c r="D673" s="35"/>
      <c r="E673" s="35"/>
    </row>
    <row r="674" ht="12.75" customHeight="1">
      <c r="D674" s="35"/>
      <c r="E674" s="35"/>
    </row>
    <row r="675" ht="12.75" customHeight="1">
      <c r="D675" s="35"/>
      <c r="E675" s="35"/>
    </row>
    <row r="676" ht="12.75" customHeight="1">
      <c r="D676" s="35"/>
      <c r="E676" s="35"/>
    </row>
    <row r="677" ht="12.75" customHeight="1">
      <c r="D677" s="35"/>
      <c r="E677" s="35"/>
    </row>
    <row r="678" ht="12.75" customHeight="1">
      <c r="D678" s="35"/>
      <c r="E678" s="35"/>
    </row>
    <row r="679" ht="12.75" customHeight="1">
      <c r="D679" s="35"/>
      <c r="E679" s="35"/>
    </row>
    <row r="680" ht="12.75" customHeight="1">
      <c r="D680" s="35"/>
      <c r="E680" s="35"/>
    </row>
    <row r="681" ht="12.75" customHeight="1">
      <c r="D681" s="35"/>
      <c r="E681" s="35"/>
    </row>
    <row r="682" ht="12.75" customHeight="1">
      <c r="D682" s="35"/>
      <c r="E682" s="35"/>
    </row>
    <row r="683" ht="12.75" customHeight="1">
      <c r="D683" s="35"/>
      <c r="E683" s="35"/>
    </row>
    <row r="684" ht="12.75" customHeight="1">
      <c r="D684" s="35"/>
      <c r="E684" s="35"/>
    </row>
    <row r="685" ht="12.75" customHeight="1">
      <c r="D685" s="35"/>
      <c r="E685" s="35"/>
    </row>
    <row r="686" ht="12.75" customHeight="1">
      <c r="D686" s="35"/>
      <c r="E686" s="35"/>
    </row>
    <row r="687" ht="12.75" customHeight="1">
      <c r="D687" s="35"/>
      <c r="E687" s="35"/>
    </row>
    <row r="688" ht="12.75" customHeight="1">
      <c r="D688" s="35"/>
      <c r="E688" s="35"/>
    </row>
    <row r="689" ht="12.75" customHeight="1">
      <c r="D689" s="35"/>
      <c r="E689" s="35"/>
    </row>
    <row r="690" ht="12.75" customHeight="1">
      <c r="D690" s="35"/>
      <c r="E690" s="35"/>
    </row>
    <row r="691" ht="12.75" customHeight="1">
      <c r="D691" s="35"/>
      <c r="E691" s="35"/>
    </row>
    <row r="692" ht="12.75" customHeight="1">
      <c r="D692" s="35"/>
      <c r="E692" s="35"/>
    </row>
    <row r="693" ht="12.75" customHeight="1">
      <c r="D693" s="35"/>
      <c r="E693" s="35"/>
    </row>
    <row r="694" ht="12.75" customHeight="1">
      <c r="D694" s="35"/>
      <c r="E694" s="35"/>
    </row>
    <row r="695" ht="12.75" customHeight="1">
      <c r="D695" s="35"/>
      <c r="E695" s="35"/>
    </row>
    <row r="696" ht="12.75" customHeight="1">
      <c r="D696" s="35"/>
      <c r="E696" s="35"/>
    </row>
    <row r="697" ht="12.75" customHeight="1">
      <c r="D697" s="35"/>
      <c r="E697" s="35"/>
    </row>
    <row r="698" ht="12.75" customHeight="1">
      <c r="D698" s="35"/>
      <c r="E698" s="35"/>
    </row>
    <row r="699" ht="12.75" customHeight="1">
      <c r="D699" s="35"/>
      <c r="E699" s="35"/>
    </row>
    <row r="700" ht="12.75" customHeight="1">
      <c r="D700" s="35"/>
      <c r="E700" s="35"/>
    </row>
    <row r="701" ht="12.75" customHeight="1">
      <c r="D701" s="35"/>
      <c r="E701" s="35"/>
    </row>
    <row r="702" ht="12.75" customHeight="1">
      <c r="D702" s="35"/>
      <c r="E702" s="35"/>
    </row>
    <row r="703" ht="12.75" customHeight="1">
      <c r="D703" s="35"/>
      <c r="E703" s="35"/>
    </row>
    <row r="704" ht="12.75" customHeight="1">
      <c r="D704" s="35"/>
      <c r="E704" s="35"/>
    </row>
    <row r="705" ht="12.75" customHeight="1">
      <c r="D705" s="35"/>
      <c r="E705" s="35"/>
    </row>
    <row r="706" ht="12.75" customHeight="1">
      <c r="D706" s="35"/>
      <c r="E706" s="35"/>
    </row>
    <row r="707" ht="12.75" customHeight="1">
      <c r="D707" s="35"/>
      <c r="E707" s="35"/>
    </row>
    <row r="708" ht="12.75" customHeight="1">
      <c r="D708" s="35"/>
      <c r="E708" s="35"/>
    </row>
    <row r="709" ht="12.75" customHeight="1">
      <c r="D709" s="35"/>
      <c r="E709" s="35"/>
    </row>
    <row r="710" ht="12.75" customHeight="1">
      <c r="D710" s="35"/>
      <c r="E710" s="35"/>
    </row>
    <row r="711" ht="12.75" customHeight="1">
      <c r="D711" s="35"/>
      <c r="E711" s="35"/>
    </row>
    <row r="712" ht="12.75" customHeight="1">
      <c r="D712" s="35"/>
      <c r="E712" s="35"/>
    </row>
    <row r="713" ht="12.75" customHeight="1">
      <c r="D713" s="35"/>
      <c r="E713" s="35"/>
    </row>
    <row r="714" ht="12.75" customHeight="1">
      <c r="D714" s="35"/>
      <c r="E714" s="35"/>
    </row>
    <row r="715" ht="12.75" customHeight="1">
      <c r="D715" s="35"/>
      <c r="E715" s="35"/>
    </row>
    <row r="716" ht="12.75" customHeight="1">
      <c r="D716" s="35"/>
      <c r="E716" s="35"/>
    </row>
    <row r="717" ht="12.75" customHeight="1">
      <c r="D717" s="35"/>
      <c r="E717" s="35"/>
    </row>
    <row r="718" ht="12.75" customHeight="1">
      <c r="D718" s="35"/>
      <c r="E718" s="35"/>
    </row>
    <row r="719" ht="12.75" customHeight="1">
      <c r="D719" s="35"/>
      <c r="E719" s="35"/>
    </row>
    <row r="720" ht="12.75" customHeight="1">
      <c r="D720" s="35"/>
      <c r="E720" s="35"/>
    </row>
    <row r="721" ht="12.75" customHeight="1">
      <c r="D721" s="35"/>
      <c r="E721" s="35"/>
    </row>
    <row r="722" ht="12.75" customHeight="1">
      <c r="D722" s="35"/>
      <c r="E722" s="35"/>
    </row>
    <row r="723" ht="12.75" customHeight="1">
      <c r="D723" s="35"/>
      <c r="E723" s="35"/>
    </row>
    <row r="724" ht="12.75" customHeight="1">
      <c r="D724" s="35"/>
      <c r="E724" s="35"/>
    </row>
    <row r="725" ht="12.75" customHeight="1">
      <c r="D725" s="35"/>
      <c r="E725" s="35"/>
    </row>
    <row r="726" ht="12.75" customHeight="1">
      <c r="D726" s="35"/>
      <c r="E726" s="35"/>
    </row>
    <row r="727" ht="12.75" customHeight="1">
      <c r="D727" s="35"/>
      <c r="E727" s="35"/>
    </row>
    <row r="728" ht="12.75" customHeight="1">
      <c r="D728" s="35"/>
      <c r="E728" s="35"/>
    </row>
    <row r="729" ht="12.75" customHeight="1">
      <c r="D729" s="35"/>
      <c r="E729" s="35"/>
    </row>
    <row r="730" ht="12.75" customHeight="1">
      <c r="D730" s="35"/>
      <c r="E730" s="35"/>
    </row>
    <row r="731" ht="12.75" customHeight="1">
      <c r="D731" s="35"/>
      <c r="E731" s="35"/>
    </row>
    <row r="732" ht="12.75" customHeight="1">
      <c r="D732" s="35"/>
      <c r="E732" s="35"/>
    </row>
    <row r="733" ht="12.75" customHeight="1">
      <c r="D733" s="35"/>
      <c r="E733" s="35"/>
    </row>
    <row r="734" ht="12.75" customHeight="1">
      <c r="D734" s="35"/>
      <c r="E734" s="35"/>
    </row>
    <row r="735" ht="12.75" customHeight="1">
      <c r="D735" s="35"/>
      <c r="E735" s="35"/>
    </row>
    <row r="736" ht="12.75" customHeight="1">
      <c r="D736" s="35"/>
      <c r="E736" s="35"/>
    </row>
    <row r="737" ht="12.75" customHeight="1">
      <c r="D737" s="35"/>
      <c r="E737" s="35"/>
    </row>
    <row r="738" ht="12.75" customHeight="1">
      <c r="D738" s="35"/>
      <c r="E738" s="35"/>
    </row>
    <row r="739" ht="12.75" customHeight="1">
      <c r="D739" s="35"/>
      <c r="E739" s="35"/>
    </row>
    <row r="740" ht="12.75" customHeight="1">
      <c r="D740" s="35"/>
      <c r="E740" s="35"/>
    </row>
    <row r="741" ht="12.75" customHeight="1">
      <c r="D741" s="35"/>
      <c r="E741" s="35"/>
    </row>
    <row r="742" ht="12.75" customHeight="1">
      <c r="D742" s="35"/>
      <c r="E742" s="35"/>
    </row>
    <row r="743" ht="12.75" customHeight="1">
      <c r="D743" s="35"/>
      <c r="E743" s="35"/>
    </row>
    <row r="744" ht="12.75" customHeight="1">
      <c r="D744" s="35"/>
      <c r="E744" s="35"/>
    </row>
    <row r="745" ht="12.75" customHeight="1">
      <c r="D745" s="35"/>
      <c r="E745" s="35"/>
    </row>
    <row r="746" ht="12.75" customHeight="1">
      <c r="D746" s="35"/>
      <c r="E746" s="35"/>
    </row>
    <row r="747" ht="12.75" customHeight="1">
      <c r="D747" s="35"/>
      <c r="E747" s="35"/>
    </row>
    <row r="748" ht="12.75" customHeight="1">
      <c r="D748" s="35"/>
      <c r="E748" s="35"/>
    </row>
    <row r="749" ht="12.75" customHeight="1">
      <c r="D749" s="35"/>
      <c r="E749" s="35"/>
    </row>
    <row r="750" ht="12.75" customHeight="1">
      <c r="D750" s="35"/>
      <c r="E750" s="35"/>
    </row>
    <row r="751" ht="12.75" customHeight="1">
      <c r="D751" s="35"/>
      <c r="E751" s="35"/>
    </row>
    <row r="752" ht="12.75" customHeight="1">
      <c r="D752" s="35"/>
      <c r="E752" s="35"/>
    </row>
    <row r="753" ht="12.75" customHeight="1">
      <c r="D753" s="35"/>
      <c r="E753" s="35"/>
    </row>
    <row r="754" ht="12.75" customHeight="1">
      <c r="D754" s="35"/>
      <c r="E754" s="35"/>
    </row>
    <row r="755" ht="12.75" customHeight="1">
      <c r="D755" s="35"/>
      <c r="E755" s="35"/>
    </row>
    <row r="756" ht="12.75" customHeight="1">
      <c r="D756" s="35"/>
      <c r="E756" s="35"/>
    </row>
    <row r="757" ht="12.75" customHeight="1">
      <c r="D757" s="35"/>
      <c r="E757" s="35"/>
    </row>
    <row r="758" ht="12.75" customHeight="1">
      <c r="D758" s="35"/>
      <c r="E758" s="35"/>
    </row>
    <row r="759" ht="12.75" customHeight="1">
      <c r="D759" s="35"/>
      <c r="E759" s="35"/>
    </row>
    <row r="760" ht="12.75" customHeight="1">
      <c r="D760" s="35"/>
      <c r="E760" s="35"/>
    </row>
    <row r="761" ht="12.75" customHeight="1">
      <c r="D761" s="35"/>
      <c r="E761" s="35"/>
    </row>
    <row r="762" ht="12.75" customHeight="1">
      <c r="D762" s="35"/>
      <c r="E762" s="35"/>
    </row>
    <row r="763" ht="12.75" customHeight="1">
      <c r="D763" s="35"/>
      <c r="E763" s="35"/>
    </row>
    <row r="764" ht="12.75" customHeight="1">
      <c r="D764" s="35"/>
      <c r="E764" s="35"/>
    </row>
    <row r="765" ht="12.75" customHeight="1">
      <c r="D765" s="35"/>
      <c r="E765" s="35"/>
    </row>
    <row r="766" ht="12.75" customHeight="1">
      <c r="D766" s="35"/>
      <c r="E766" s="35"/>
    </row>
    <row r="767" ht="12.75" customHeight="1">
      <c r="D767" s="35"/>
      <c r="E767" s="35"/>
    </row>
    <row r="768" ht="12.75" customHeight="1">
      <c r="D768" s="35"/>
      <c r="E768" s="35"/>
    </row>
    <row r="769" ht="12.75" customHeight="1">
      <c r="D769" s="35"/>
      <c r="E769" s="35"/>
    </row>
    <row r="770" ht="12.75" customHeight="1">
      <c r="D770" s="35"/>
      <c r="E770" s="35"/>
    </row>
    <row r="771" ht="12.75" customHeight="1">
      <c r="D771" s="35"/>
      <c r="E771" s="35"/>
    </row>
    <row r="772" ht="12.75" customHeight="1">
      <c r="D772" s="35"/>
      <c r="E772" s="35"/>
    </row>
    <row r="773" ht="12.75" customHeight="1">
      <c r="D773" s="35"/>
      <c r="E773" s="35"/>
    </row>
    <row r="774" ht="12.75" customHeight="1">
      <c r="D774" s="35"/>
      <c r="E774" s="35"/>
    </row>
    <row r="775" ht="12.75" customHeight="1">
      <c r="D775" s="35"/>
      <c r="E775" s="35"/>
    </row>
    <row r="776" ht="12.75" customHeight="1">
      <c r="D776" s="35"/>
      <c r="E776" s="35"/>
    </row>
    <row r="777" ht="12.75" customHeight="1">
      <c r="D777" s="35"/>
      <c r="E777" s="35"/>
    </row>
    <row r="778" ht="12.75" customHeight="1">
      <c r="D778" s="35"/>
      <c r="E778" s="35"/>
    </row>
    <row r="779" ht="12.75" customHeight="1">
      <c r="D779" s="35"/>
      <c r="E779" s="35"/>
    </row>
    <row r="780" ht="12.75" customHeight="1">
      <c r="D780" s="35"/>
      <c r="E780" s="35"/>
    </row>
    <row r="781" ht="12.75" customHeight="1">
      <c r="D781" s="35"/>
      <c r="E781" s="35"/>
    </row>
    <row r="782" ht="12.75" customHeight="1">
      <c r="D782" s="35"/>
      <c r="E782" s="35"/>
    </row>
    <row r="783" ht="12.75" customHeight="1">
      <c r="D783" s="35"/>
      <c r="E783" s="35"/>
    </row>
    <row r="784" ht="12.75" customHeight="1">
      <c r="D784" s="35"/>
      <c r="E784" s="35"/>
    </row>
    <row r="785" ht="12.75" customHeight="1">
      <c r="D785" s="35"/>
      <c r="E785" s="35"/>
    </row>
    <row r="786" ht="12.75" customHeight="1">
      <c r="D786" s="35"/>
      <c r="E786" s="35"/>
    </row>
    <row r="787" ht="12.75" customHeight="1">
      <c r="D787" s="35"/>
      <c r="E787" s="35"/>
    </row>
    <row r="788" ht="12.75" customHeight="1">
      <c r="D788" s="35"/>
      <c r="E788" s="35"/>
    </row>
    <row r="789" ht="12.75" customHeight="1">
      <c r="D789" s="35"/>
      <c r="E789" s="35"/>
    </row>
    <row r="790" ht="12.75" customHeight="1">
      <c r="D790" s="35"/>
      <c r="E790" s="35"/>
    </row>
    <row r="791" ht="12.75" customHeight="1">
      <c r="D791" s="35"/>
      <c r="E791" s="35"/>
    </row>
    <row r="792" ht="12.75" customHeight="1">
      <c r="D792" s="35"/>
      <c r="E792" s="35"/>
    </row>
    <row r="793" ht="12.75" customHeight="1">
      <c r="D793" s="35"/>
      <c r="E793" s="35"/>
    </row>
    <row r="794" ht="12.75" customHeight="1">
      <c r="D794" s="35"/>
      <c r="E794" s="35"/>
    </row>
    <row r="795" ht="12.75" customHeight="1">
      <c r="D795" s="35"/>
      <c r="E795" s="35"/>
    </row>
    <row r="796" ht="12.75" customHeight="1">
      <c r="D796" s="35"/>
      <c r="E796" s="35"/>
    </row>
    <row r="797" ht="12.75" customHeight="1">
      <c r="D797" s="35"/>
      <c r="E797" s="35"/>
    </row>
    <row r="798" ht="12.75" customHeight="1">
      <c r="D798" s="35"/>
      <c r="E798" s="35"/>
    </row>
    <row r="799" ht="12.75" customHeight="1">
      <c r="D799" s="35"/>
      <c r="E799" s="35"/>
    </row>
    <row r="800" ht="12.75" customHeight="1">
      <c r="D800" s="35"/>
      <c r="E800" s="35"/>
    </row>
    <row r="801" ht="12.75" customHeight="1">
      <c r="D801" s="35"/>
      <c r="E801" s="35"/>
    </row>
    <row r="802" ht="12.75" customHeight="1">
      <c r="D802" s="35"/>
      <c r="E802" s="35"/>
    </row>
    <row r="803" ht="12.75" customHeight="1">
      <c r="D803" s="35"/>
      <c r="E803" s="35"/>
    </row>
    <row r="804" ht="12.75" customHeight="1">
      <c r="D804" s="35"/>
      <c r="E804" s="35"/>
    </row>
    <row r="805" ht="12.75" customHeight="1">
      <c r="D805" s="35"/>
      <c r="E805" s="35"/>
    </row>
    <row r="806" ht="12.75" customHeight="1">
      <c r="D806" s="35"/>
      <c r="E806" s="35"/>
    </row>
    <row r="807" ht="12.75" customHeight="1">
      <c r="D807" s="35"/>
      <c r="E807" s="35"/>
    </row>
    <row r="808" ht="12.75" customHeight="1">
      <c r="D808" s="35"/>
      <c r="E808" s="35"/>
    </row>
    <row r="809" ht="12.75" customHeight="1">
      <c r="D809" s="35"/>
      <c r="E809" s="35"/>
    </row>
    <row r="810" ht="12.75" customHeight="1">
      <c r="D810" s="35"/>
      <c r="E810" s="35"/>
    </row>
    <row r="811" ht="12.75" customHeight="1">
      <c r="D811" s="35"/>
      <c r="E811" s="35"/>
    </row>
    <row r="812" ht="12.75" customHeight="1">
      <c r="D812" s="35"/>
      <c r="E812" s="35"/>
    </row>
    <row r="813" ht="12.75" customHeight="1">
      <c r="D813" s="35"/>
      <c r="E813" s="35"/>
    </row>
    <row r="814" ht="12.75" customHeight="1">
      <c r="D814" s="35"/>
      <c r="E814" s="35"/>
    </row>
    <row r="815" ht="12.75" customHeight="1">
      <c r="D815" s="35"/>
      <c r="E815" s="35"/>
    </row>
    <row r="816" ht="12.75" customHeight="1">
      <c r="D816" s="35"/>
      <c r="E816" s="35"/>
    </row>
    <row r="817" ht="12.75" customHeight="1">
      <c r="D817" s="35"/>
      <c r="E817" s="35"/>
    </row>
    <row r="818" ht="12.75" customHeight="1">
      <c r="D818" s="35"/>
      <c r="E818" s="35"/>
    </row>
    <row r="819" ht="12.75" customHeight="1">
      <c r="D819" s="35"/>
      <c r="E819" s="35"/>
    </row>
    <row r="820" ht="12.75" customHeight="1">
      <c r="D820" s="35"/>
      <c r="E820" s="35"/>
    </row>
    <row r="821" ht="12.75" customHeight="1">
      <c r="D821" s="35"/>
      <c r="E821" s="35"/>
    </row>
    <row r="822" ht="12.75" customHeight="1">
      <c r="D822" s="35"/>
      <c r="E822" s="35"/>
    </row>
    <row r="823" ht="12.75" customHeight="1">
      <c r="D823" s="35"/>
      <c r="E823" s="35"/>
    </row>
    <row r="824" ht="12.75" customHeight="1">
      <c r="D824" s="35"/>
      <c r="E824" s="35"/>
    </row>
    <row r="825" ht="12.75" customHeight="1">
      <c r="D825" s="35"/>
      <c r="E825" s="35"/>
    </row>
    <row r="826" ht="12.75" customHeight="1">
      <c r="D826" s="35"/>
      <c r="E826" s="35"/>
    </row>
    <row r="827" ht="12.75" customHeight="1">
      <c r="D827" s="35"/>
      <c r="E827" s="35"/>
    </row>
    <row r="828" ht="12.75" customHeight="1">
      <c r="D828" s="35"/>
      <c r="E828" s="35"/>
    </row>
    <row r="829" ht="12.75" customHeight="1">
      <c r="D829" s="35"/>
      <c r="E829" s="35"/>
    </row>
    <row r="830" ht="12.75" customHeight="1">
      <c r="D830" s="35"/>
      <c r="E830" s="35"/>
    </row>
    <row r="831" ht="12.75" customHeight="1">
      <c r="D831" s="35"/>
      <c r="E831" s="35"/>
    </row>
    <row r="832" ht="12.75" customHeight="1">
      <c r="D832" s="35"/>
      <c r="E832" s="35"/>
    </row>
    <row r="833" ht="12.75" customHeight="1">
      <c r="D833" s="35"/>
      <c r="E833" s="35"/>
    </row>
    <row r="834" ht="12.75" customHeight="1">
      <c r="D834" s="35"/>
      <c r="E834" s="35"/>
    </row>
    <row r="835" ht="12.75" customHeight="1">
      <c r="D835" s="35"/>
      <c r="E835" s="35"/>
    </row>
    <row r="836" ht="12.75" customHeight="1">
      <c r="D836" s="35"/>
      <c r="E836" s="35"/>
    </row>
    <row r="837" ht="12.75" customHeight="1">
      <c r="D837" s="35"/>
      <c r="E837" s="35"/>
    </row>
    <row r="838" ht="12.75" customHeight="1">
      <c r="D838" s="35"/>
      <c r="E838" s="35"/>
    </row>
    <row r="839" ht="12.75" customHeight="1">
      <c r="D839" s="35"/>
      <c r="E839" s="35"/>
    </row>
    <row r="840" ht="12.75" customHeight="1">
      <c r="D840" s="35"/>
      <c r="E840" s="35"/>
    </row>
    <row r="841" ht="12.75" customHeight="1">
      <c r="D841" s="35"/>
      <c r="E841" s="35"/>
    </row>
    <row r="842" ht="12.75" customHeight="1">
      <c r="D842" s="35"/>
      <c r="E842" s="35"/>
    </row>
    <row r="843" ht="12.75" customHeight="1">
      <c r="D843" s="35"/>
      <c r="E843" s="35"/>
    </row>
    <row r="844" ht="12.75" customHeight="1">
      <c r="D844" s="35"/>
      <c r="E844" s="35"/>
    </row>
    <row r="845" ht="12.75" customHeight="1">
      <c r="D845" s="35"/>
      <c r="E845" s="35"/>
    </row>
    <row r="846" ht="12.75" customHeight="1">
      <c r="D846" s="35"/>
      <c r="E846" s="35"/>
    </row>
    <row r="847" ht="12.75" customHeight="1">
      <c r="D847" s="35"/>
      <c r="E847" s="35"/>
    </row>
    <row r="848" ht="12.75" customHeight="1">
      <c r="D848" s="35"/>
      <c r="E848" s="35"/>
    </row>
    <row r="849" ht="12.75" customHeight="1">
      <c r="D849" s="35"/>
      <c r="E849" s="35"/>
    </row>
    <row r="850" ht="12.75" customHeight="1">
      <c r="D850" s="35"/>
      <c r="E850" s="35"/>
    </row>
    <row r="851" ht="12.75" customHeight="1">
      <c r="D851" s="35"/>
      <c r="E851" s="35"/>
    </row>
    <row r="852" ht="12.75" customHeight="1">
      <c r="D852" s="35"/>
      <c r="E852" s="35"/>
    </row>
    <row r="853" ht="12.75" customHeight="1">
      <c r="D853" s="35"/>
      <c r="E853" s="35"/>
    </row>
    <row r="854" ht="12.75" customHeight="1">
      <c r="D854" s="35"/>
      <c r="E854" s="35"/>
    </row>
    <row r="855" ht="12.75" customHeight="1">
      <c r="D855" s="35"/>
      <c r="E855" s="35"/>
    </row>
    <row r="856" ht="12.75" customHeight="1">
      <c r="D856" s="35"/>
      <c r="E856" s="35"/>
    </row>
    <row r="857" ht="12.75" customHeight="1">
      <c r="D857" s="35"/>
      <c r="E857" s="35"/>
    </row>
    <row r="858" ht="12.75" customHeight="1">
      <c r="D858" s="35"/>
      <c r="E858" s="35"/>
    </row>
    <row r="859" ht="12.75" customHeight="1">
      <c r="D859" s="35"/>
      <c r="E859" s="35"/>
    </row>
    <row r="860" ht="12.75" customHeight="1">
      <c r="D860" s="35"/>
      <c r="E860" s="35"/>
    </row>
    <row r="861" ht="12.75" customHeight="1">
      <c r="D861" s="35"/>
      <c r="E861" s="35"/>
    </row>
    <row r="862" ht="12.75" customHeight="1">
      <c r="D862" s="35"/>
      <c r="E862" s="35"/>
    </row>
    <row r="863" ht="12.75" customHeight="1">
      <c r="D863" s="35"/>
      <c r="E863" s="35"/>
    </row>
    <row r="864" ht="12.75" customHeight="1">
      <c r="D864" s="35"/>
      <c r="E864" s="35"/>
    </row>
    <row r="865" ht="12.75" customHeight="1">
      <c r="D865" s="35"/>
      <c r="E865" s="35"/>
    </row>
    <row r="866" ht="12.75" customHeight="1">
      <c r="D866" s="35"/>
      <c r="E866" s="35"/>
    </row>
    <row r="867" ht="12.75" customHeight="1">
      <c r="D867" s="35"/>
      <c r="E867" s="35"/>
    </row>
    <row r="868" ht="12.75" customHeight="1">
      <c r="D868" s="35"/>
      <c r="E868" s="35"/>
    </row>
    <row r="869" ht="12.75" customHeight="1">
      <c r="D869" s="35"/>
      <c r="E869" s="35"/>
    </row>
    <row r="870" ht="12.75" customHeight="1">
      <c r="D870" s="35"/>
      <c r="E870" s="35"/>
    </row>
    <row r="871" ht="12.75" customHeight="1">
      <c r="D871" s="35"/>
      <c r="E871" s="35"/>
    </row>
    <row r="872" ht="12.75" customHeight="1">
      <c r="D872" s="35"/>
      <c r="E872" s="35"/>
    </row>
    <row r="873" ht="12.75" customHeight="1">
      <c r="D873" s="35"/>
      <c r="E873" s="35"/>
    </row>
    <row r="874" ht="12.75" customHeight="1">
      <c r="D874" s="35"/>
      <c r="E874" s="35"/>
    </row>
    <row r="875" ht="12.75" customHeight="1">
      <c r="D875" s="35"/>
      <c r="E875" s="35"/>
    </row>
    <row r="876" ht="12.75" customHeight="1">
      <c r="D876" s="35"/>
      <c r="E876" s="35"/>
    </row>
    <row r="877" ht="12.75" customHeight="1">
      <c r="D877" s="35"/>
      <c r="E877" s="35"/>
    </row>
    <row r="878" ht="12.75" customHeight="1">
      <c r="D878" s="35"/>
      <c r="E878" s="35"/>
    </row>
    <row r="879" ht="12.75" customHeight="1">
      <c r="D879" s="35"/>
      <c r="E879" s="35"/>
    </row>
    <row r="880" ht="12.75" customHeight="1">
      <c r="D880" s="35"/>
      <c r="E880" s="35"/>
    </row>
    <row r="881" ht="12.75" customHeight="1">
      <c r="D881" s="35"/>
      <c r="E881" s="35"/>
    </row>
    <row r="882" ht="12.75" customHeight="1">
      <c r="D882" s="35"/>
      <c r="E882" s="35"/>
    </row>
    <row r="883" ht="12.75" customHeight="1">
      <c r="D883" s="35"/>
      <c r="E883" s="35"/>
    </row>
    <row r="884" ht="12.75" customHeight="1">
      <c r="D884" s="35"/>
      <c r="E884" s="35"/>
    </row>
    <row r="885" ht="12.75" customHeight="1">
      <c r="D885" s="35"/>
      <c r="E885" s="35"/>
    </row>
    <row r="886" ht="12.75" customHeight="1">
      <c r="D886" s="35"/>
      <c r="E886" s="35"/>
    </row>
    <row r="887" ht="12.75" customHeight="1">
      <c r="D887" s="35"/>
      <c r="E887" s="35"/>
    </row>
    <row r="888" ht="12.75" customHeight="1">
      <c r="D888" s="35"/>
      <c r="E888" s="35"/>
    </row>
    <row r="889" ht="12.75" customHeight="1">
      <c r="D889" s="35"/>
      <c r="E889" s="35"/>
    </row>
    <row r="890" ht="12.75" customHeight="1">
      <c r="D890" s="35"/>
      <c r="E890" s="35"/>
    </row>
    <row r="891" ht="12.75" customHeight="1">
      <c r="D891" s="35"/>
      <c r="E891" s="35"/>
    </row>
    <row r="892" ht="12.75" customHeight="1">
      <c r="D892" s="35"/>
      <c r="E892" s="35"/>
    </row>
    <row r="893" ht="12.75" customHeight="1">
      <c r="D893" s="35"/>
      <c r="E893" s="35"/>
    </row>
    <row r="894" ht="12.75" customHeight="1">
      <c r="D894" s="35"/>
      <c r="E894" s="35"/>
    </row>
    <row r="895" ht="12.75" customHeight="1">
      <c r="D895" s="35"/>
      <c r="E895" s="35"/>
    </row>
    <row r="896" ht="12.75" customHeight="1">
      <c r="D896" s="35"/>
      <c r="E896" s="35"/>
    </row>
    <row r="897" ht="12.75" customHeight="1">
      <c r="D897" s="35"/>
      <c r="E897" s="35"/>
    </row>
    <row r="898" ht="12.75" customHeight="1">
      <c r="D898" s="35"/>
      <c r="E898" s="35"/>
    </row>
    <row r="899" ht="12.75" customHeight="1">
      <c r="D899" s="35"/>
      <c r="E899" s="35"/>
    </row>
    <row r="900" ht="12.75" customHeight="1">
      <c r="D900" s="35"/>
      <c r="E900" s="35"/>
    </row>
    <row r="901" ht="12.75" customHeight="1">
      <c r="D901" s="35"/>
      <c r="E901" s="35"/>
    </row>
    <row r="902" ht="12.75" customHeight="1">
      <c r="D902" s="35"/>
      <c r="E902" s="35"/>
    </row>
    <row r="903" ht="12.75" customHeight="1">
      <c r="D903" s="35"/>
      <c r="E903" s="35"/>
    </row>
    <row r="904" ht="12.75" customHeight="1">
      <c r="D904" s="35"/>
      <c r="E904" s="35"/>
    </row>
    <row r="905" ht="12.75" customHeight="1">
      <c r="D905" s="35"/>
      <c r="E905" s="35"/>
    </row>
    <row r="906" ht="12.75" customHeight="1">
      <c r="D906" s="35"/>
      <c r="E906" s="35"/>
    </row>
    <row r="907" ht="12.75" customHeight="1">
      <c r="D907" s="35"/>
      <c r="E907" s="35"/>
    </row>
    <row r="908" ht="12.75" customHeight="1">
      <c r="D908" s="35"/>
      <c r="E908" s="35"/>
    </row>
    <row r="909" ht="12.75" customHeight="1">
      <c r="D909" s="35"/>
      <c r="E909" s="35"/>
    </row>
    <row r="910" ht="12.75" customHeight="1">
      <c r="D910" s="35"/>
      <c r="E910" s="35"/>
    </row>
    <row r="911" ht="12.75" customHeight="1">
      <c r="D911" s="35"/>
      <c r="E911" s="35"/>
    </row>
    <row r="912" ht="12.75" customHeight="1">
      <c r="D912" s="35"/>
      <c r="E912" s="35"/>
    </row>
    <row r="913" ht="12.75" customHeight="1">
      <c r="D913" s="35"/>
      <c r="E913" s="35"/>
    </row>
    <row r="914" ht="12.75" customHeight="1">
      <c r="D914" s="35"/>
      <c r="E914" s="35"/>
    </row>
    <row r="915" ht="12.75" customHeight="1">
      <c r="D915" s="35"/>
      <c r="E915" s="35"/>
    </row>
    <row r="916" ht="12.75" customHeight="1">
      <c r="D916" s="35"/>
      <c r="E916" s="35"/>
    </row>
    <row r="917" ht="12.75" customHeight="1">
      <c r="D917" s="35"/>
      <c r="E917" s="35"/>
    </row>
    <row r="918" ht="12.75" customHeight="1">
      <c r="D918" s="35"/>
      <c r="E918" s="35"/>
    </row>
    <row r="919" ht="12.75" customHeight="1">
      <c r="D919" s="35"/>
      <c r="E919" s="35"/>
    </row>
    <row r="920" ht="12.75" customHeight="1">
      <c r="D920" s="35"/>
      <c r="E920" s="35"/>
    </row>
    <row r="921" ht="12.75" customHeight="1">
      <c r="D921" s="35"/>
      <c r="E921" s="35"/>
    </row>
    <row r="922" ht="12.75" customHeight="1">
      <c r="D922" s="35"/>
      <c r="E922" s="35"/>
    </row>
    <row r="923" ht="12.75" customHeight="1">
      <c r="D923" s="35"/>
      <c r="E923" s="35"/>
    </row>
    <row r="924" ht="12.75" customHeight="1">
      <c r="D924" s="35"/>
      <c r="E924" s="35"/>
    </row>
    <row r="925" ht="12.75" customHeight="1">
      <c r="D925" s="35"/>
      <c r="E925" s="35"/>
    </row>
    <row r="926" ht="12.75" customHeight="1">
      <c r="D926" s="35"/>
      <c r="E926" s="35"/>
    </row>
    <row r="927" ht="12.75" customHeight="1">
      <c r="D927" s="35"/>
      <c r="E927" s="35"/>
    </row>
    <row r="928" ht="12.75" customHeight="1">
      <c r="D928" s="35"/>
      <c r="E928" s="35"/>
    </row>
    <row r="929" ht="12.75" customHeight="1">
      <c r="D929" s="35"/>
      <c r="E929" s="35"/>
    </row>
    <row r="930" ht="12.75" customHeight="1">
      <c r="D930" s="35"/>
      <c r="E930" s="35"/>
    </row>
    <row r="931" ht="12.75" customHeight="1">
      <c r="D931" s="35"/>
      <c r="E931" s="35"/>
    </row>
    <row r="932" ht="12.75" customHeight="1">
      <c r="D932" s="35"/>
      <c r="E932" s="35"/>
    </row>
    <row r="933" ht="12.75" customHeight="1">
      <c r="D933" s="35"/>
      <c r="E933" s="35"/>
    </row>
    <row r="934" ht="12.75" customHeight="1">
      <c r="D934" s="35"/>
      <c r="E934" s="35"/>
    </row>
    <row r="935" ht="12.75" customHeight="1">
      <c r="D935" s="35"/>
      <c r="E935" s="35"/>
    </row>
    <row r="936" ht="12.75" customHeight="1">
      <c r="D936" s="35"/>
      <c r="E936" s="35"/>
    </row>
    <row r="937" ht="12.75" customHeight="1">
      <c r="D937" s="35"/>
      <c r="E937" s="35"/>
    </row>
    <row r="938" ht="12.75" customHeight="1">
      <c r="D938" s="35"/>
      <c r="E938" s="35"/>
    </row>
    <row r="939" ht="12.75" customHeight="1">
      <c r="D939" s="35"/>
      <c r="E939" s="35"/>
    </row>
    <row r="940" ht="12.75" customHeight="1">
      <c r="D940" s="35"/>
      <c r="E940" s="35"/>
    </row>
    <row r="941" ht="12.75" customHeight="1">
      <c r="D941" s="35"/>
      <c r="E941" s="35"/>
    </row>
    <row r="942" ht="12.75" customHeight="1">
      <c r="D942" s="35"/>
      <c r="E942" s="35"/>
    </row>
    <row r="943" ht="12.75" customHeight="1">
      <c r="D943" s="35"/>
      <c r="E943" s="35"/>
    </row>
    <row r="944" ht="12.75" customHeight="1">
      <c r="D944" s="35"/>
      <c r="E944" s="35"/>
    </row>
    <row r="945" ht="12.75" customHeight="1">
      <c r="D945" s="35"/>
      <c r="E945" s="35"/>
    </row>
    <row r="946" ht="12.75" customHeight="1">
      <c r="D946" s="35"/>
      <c r="E946" s="35"/>
    </row>
    <row r="947" ht="12.75" customHeight="1">
      <c r="D947" s="35"/>
      <c r="E947" s="35"/>
    </row>
    <row r="948" ht="12.75" customHeight="1">
      <c r="D948" s="35"/>
      <c r="E948" s="35"/>
    </row>
    <row r="949" ht="12.75" customHeight="1">
      <c r="D949" s="35"/>
      <c r="E949" s="35"/>
    </row>
    <row r="950" ht="12.75" customHeight="1">
      <c r="D950" s="35"/>
      <c r="E950" s="35"/>
    </row>
    <row r="951" ht="12.75" customHeight="1">
      <c r="D951" s="35"/>
      <c r="E951" s="35"/>
    </row>
    <row r="952" ht="12.75" customHeight="1">
      <c r="D952" s="35"/>
      <c r="E952" s="35"/>
    </row>
    <row r="953" ht="12.75" customHeight="1">
      <c r="D953" s="35"/>
      <c r="E953" s="35"/>
    </row>
    <row r="954" ht="12.75" customHeight="1">
      <c r="D954" s="35"/>
      <c r="E954" s="35"/>
    </row>
    <row r="955" ht="12.75" customHeight="1">
      <c r="D955" s="35"/>
      <c r="E955" s="35"/>
    </row>
    <row r="956" ht="12.75" customHeight="1">
      <c r="D956" s="35"/>
      <c r="E956" s="35"/>
    </row>
    <row r="957" ht="12.75" customHeight="1">
      <c r="D957" s="35"/>
      <c r="E957" s="35"/>
    </row>
    <row r="958" ht="12.75" customHeight="1">
      <c r="D958" s="35"/>
      <c r="E958" s="35"/>
    </row>
    <row r="959" ht="12.75" customHeight="1">
      <c r="D959" s="35"/>
      <c r="E959" s="35"/>
    </row>
    <row r="960" ht="12.75" customHeight="1">
      <c r="D960" s="35"/>
      <c r="E960" s="35"/>
    </row>
    <row r="961" ht="12.75" customHeight="1">
      <c r="D961" s="35"/>
      <c r="E961" s="35"/>
    </row>
    <row r="962" ht="12.75" customHeight="1">
      <c r="D962" s="35"/>
      <c r="E962" s="35"/>
    </row>
    <row r="963" ht="12.75" customHeight="1">
      <c r="D963" s="35"/>
      <c r="E963" s="35"/>
    </row>
    <row r="964" ht="12.75" customHeight="1">
      <c r="D964" s="35"/>
      <c r="E964" s="35"/>
    </row>
    <row r="965" ht="12.75" customHeight="1">
      <c r="D965" s="35"/>
      <c r="E965" s="35"/>
    </row>
    <row r="966" ht="12.75" customHeight="1">
      <c r="D966" s="35"/>
      <c r="E966" s="35"/>
    </row>
    <row r="967" ht="12.75" customHeight="1">
      <c r="D967" s="35"/>
      <c r="E967" s="35"/>
    </row>
    <row r="968" ht="12.75" customHeight="1">
      <c r="D968" s="35"/>
      <c r="E968" s="35"/>
    </row>
    <row r="969" ht="12.75" customHeight="1">
      <c r="D969" s="35"/>
      <c r="E969" s="35"/>
    </row>
    <row r="970" ht="12.75" customHeight="1">
      <c r="D970" s="35"/>
      <c r="E970" s="35"/>
    </row>
    <row r="971" ht="12.75" customHeight="1">
      <c r="D971" s="35"/>
      <c r="E971" s="35"/>
    </row>
    <row r="972" ht="12.75" customHeight="1">
      <c r="D972" s="35"/>
      <c r="E972" s="35"/>
    </row>
    <row r="973" ht="12.75" customHeight="1">
      <c r="D973" s="35"/>
      <c r="E973" s="35"/>
    </row>
    <row r="974" ht="12.75" customHeight="1">
      <c r="D974" s="35"/>
      <c r="E974" s="35"/>
    </row>
    <row r="975" ht="12.75" customHeight="1">
      <c r="D975" s="35"/>
      <c r="E975" s="35"/>
    </row>
    <row r="976" ht="12.75" customHeight="1">
      <c r="D976" s="35"/>
      <c r="E976" s="35"/>
    </row>
    <row r="977" ht="12.75" customHeight="1">
      <c r="D977" s="35"/>
      <c r="E977" s="35"/>
    </row>
    <row r="978" ht="12.75" customHeight="1">
      <c r="D978" s="35"/>
      <c r="E978" s="35"/>
    </row>
    <row r="979" ht="12.75" customHeight="1">
      <c r="D979" s="35"/>
      <c r="E979" s="35"/>
    </row>
    <row r="980" ht="12.75" customHeight="1">
      <c r="D980" s="35"/>
      <c r="E980" s="35"/>
    </row>
    <row r="981" ht="12.75" customHeight="1">
      <c r="D981" s="35"/>
      <c r="E981" s="35"/>
    </row>
    <row r="982" ht="12.75" customHeight="1">
      <c r="D982" s="35"/>
      <c r="E982" s="35"/>
    </row>
    <row r="983" ht="12.75" customHeight="1">
      <c r="D983" s="35"/>
      <c r="E983" s="35"/>
    </row>
    <row r="984" ht="12.75" customHeight="1">
      <c r="D984" s="35"/>
      <c r="E984" s="35"/>
    </row>
    <row r="985" ht="12.75" customHeight="1">
      <c r="D985" s="35"/>
      <c r="E985" s="35"/>
    </row>
    <row r="986" ht="12.75" customHeight="1">
      <c r="D986" s="35"/>
      <c r="E986" s="35"/>
    </row>
    <row r="987" ht="12.75" customHeight="1">
      <c r="D987" s="35"/>
      <c r="E987" s="35"/>
    </row>
    <row r="988" ht="12.75" customHeight="1">
      <c r="D988" s="35"/>
      <c r="E988" s="35"/>
    </row>
    <row r="989" ht="12.75" customHeight="1">
      <c r="D989" s="35"/>
      <c r="E989" s="35"/>
    </row>
    <row r="990" ht="12.75" customHeight="1">
      <c r="D990" s="35"/>
      <c r="E990" s="35"/>
    </row>
    <row r="991" ht="12.75" customHeight="1">
      <c r="D991" s="35"/>
      <c r="E991" s="35"/>
    </row>
    <row r="992" ht="12.75" customHeight="1">
      <c r="D992" s="35"/>
      <c r="E992" s="35"/>
    </row>
    <row r="993" ht="12.75" customHeight="1">
      <c r="D993" s="35"/>
      <c r="E993" s="35"/>
    </row>
    <row r="994" ht="12.75" customHeight="1">
      <c r="D994" s="35"/>
      <c r="E994" s="35"/>
    </row>
    <row r="995" ht="12.75" customHeight="1">
      <c r="D995" s="35"/>
      <c r="E995" s="35"/>
    </row>
    <row r="996" ht="12.75" customHeight="1">
      <c r="D996" s="35"/>
      <c r="E996" s="35"/>
    </row>
    <row r="997" ht="12.75" customHeight="1">
      <c r="D997" s="35"/>
      <c r="E997" s="35"/>
    </row>
    <row r="998" ht="12.75" customHeight="1">
      <c r="D998" s="35"/>
      <c r="E998" s="35"/>
    </row>
    <row r="999" ht="12.75" customHeight="1">
      <c r="D999" s="35"/>
      <c r="E999" s="35"/>
    </row>
    <row r="1000" ht="12.75" customHeight="1">
      <c r="D1000" s="35"/>
      <c r="E1000" s="3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6.71"/>
    <col customWidth="1" min="10" max="10" width="63.71"/>
    <col customWidth="1" min="11" max="26" width="10.71"/>
  </cols>
  <sheetData>
    <row r="1" ht="13.5" customHeight="1">
      <c r="A1" s="36" t="s">
        <v>50</v>
      </c>
      <c r="B1" s="36" t="s">
        <v>51</v>
      </c>
      <c r="C1" s="36" t="s">
        <v>52</v>
      </c>
      <c r="D1" s="36" t="s">
        <v>53</v>
      </c>
      <c r="E1" s="36" t="s">
        <v>54</v>
      </c>
      <c r="F1" s="36" t="s">
        <v>55</v>
      </c>
      <c r="G1" s="36" t="s">
        <v>56</v>
      </c>
      <c r="H1" s="36" t="s">
        <v>57</v>
      </c>
      <c r="I1" s="36" t="s">
        <v>58</v>
      </c>
      <c r="J1" s="37" t="s">
        <v>59</v>
      </c>
    </row>
    <row r="2" ht="13.5" customHeight="1">
      <c r="A2" s="38" t="s">
        <v>31</v>
      </c>
      <c r="B2" s="38">
        <v>2000.0</v>
      </c>
      <c r="C2" s="38">
        <v>100.0</v>
      </c>
      <c r="D2" s="38">
        <v>0.0</v>
      </c>
      <c r="E2" s="38">
        <v>0.0</v>
      </c>
      <c r="F2" s="38">
        <v>0.0</v>
      </c>
      <c r="G2" s="38">
        <v>0.0</v>
      </c>
      <c r="H2" s="38">
        <v>0.0</v>
      </c>
      <c r="I2" s="38">
        <v>0.0</v>
      </c>
    </row>
    <row r="3" ht="13.5" customHeight="1">
      <c r="A3" s="38" t="s">
        <v>31</v>
      </c>
      <c r="B3" s="38">
        <v>2001.0</v>
      </c>
      <c r="C3" s="38">
        <v>53.7625</v>
      </c>
      <c r="D3" s="38">
        <v>16.577499999999997</v>
      </c>
      <c r="E3" s="38">
        <v>27.26923076923077</v>
      </c>
      <c r="F3" s="38">
        <v>2.3907692307692305</v>
      </c>
      <c r="G3" s="38">
        <v>0.0</v>
      </c>
      <c r="H3" s="38">
        <v>0.0</v>
      </c>
      <c r="I3" s="38">
        <v>78.28846153846153</v>
      </c>
    </row>
    <row r="4" ht="13.5" customHeight="1">
      <c r="A4" s="38" t="s">
        <v>31</v>
      </c>
      <c r="B4" s="38">
        <v>2002.0</v>
      </c>
      <c r="C4" s="38">
        <v>56.57415094339624</v>
      </c>
      <c r="D4" s="38">
        <v>22.518301886792454</v>
      </c>
      <c r="E4" s="38">
        <v>19.30584905660377</v>
      </c>
      <c r="F4" s="38">
        <v>1.6020754716981132</v>
      </c>
      <c r="G4" s="38">
        <v>0.0</v>
      </c>
      <c r="H4" s="38">
        <v>0.0</v>
      </c>
      <c r="I4" s="38">
        <v>65.9622641509434</v>
      </c>
    </row>
    <row r="5" ht="13.5" customHeight="1">
      <c r="A5" s="38" t="s">
        <v>31</v>
      </c>
      <c r="B5" s="38">
        <v>2003.0</v>
      </c>
      <c r="C5" s="38">
        <v>87.20999999999998</v>
      </c>
      <c r="D5" s="38">
        <v>12.79</v>
      </c>
      <c r="E5" s="38">
        <v>0.0</v>
      </c>
      <c r="F5" s="38">
        <v>0.0</v>
      </c>
      <c r="G5" s="38">
        <v>0.0</v>
      </c>
      <c r="H5" s="38">
        <v>0.0</v>
      </c>
      <c r="I5" s="38">
        <v>12.76923076923077</v>
      </c>
    </row>
    <row r="6" ht="13.5" customHeight="1">
      <c r="A6" s="38" t="s">
        <v>31</v>
      </c>
      <c r="B6" s="38">
        <v>2004.0</v>
      </c>
      <c r="C6" s="38">
        <v>93.88846153846154</v>
      </c>
      <c r="D6" s="38">
        <v>6.111538461538462</v>
      </c>
      <c r="E6" s="38">
        <v>0.0</v>
      </c>
      <c r="F6" s="38">
        <v>0.0</v>
      </c>
      <c r="G6" s="38">
        <v>0.0</v>
      </c>
      <c r="H6" s="38">
        <v>0.0</v>
      </c>
      <c r="I6" s="38">
        <v>6.115384615384615</v>
      </c>
    </row>
    <row r="7" ht="13.5" customHeight="1">
      <c r="A7" s="38" t="s">
        <v>31</v>
      </c>
      <c r="B7" s="38">
        <v>2005.0</v>
      </c>
      <c r="C7" s="38">
        <v>98.33307692307692</v>
      </c>
      <c r="D7" s="38">
        <v>1.666923076923077</v>
      </c>
      <c r="E7" s="38">
        <v>0.0</v>
      </c>
      <c r="F7" s="38">
        <v>0.0</v>
      </c>
      <c r="G7" s="38">
        <v>0.0</v>
      </c>
      <c r="H7" s="38">
        <v>0.0</v>
      </c>
      <c r="I7" s="38">
        <v>1.6538461538461537</v>
      </c>
    </row>
    <row r="8" ht="13.5" customHeight="1">
      <c r="A8" s="38" t="s">
        <v>31</v>
      </c>
      <c r="B8" s="38">
        <v>2006.0</v>
      </c>
      <c r="C8" s="38">
        <v>99.8776923076923</v>
      </c>
      <c r="D8" s="38">
        <v>0.1223076923076923</v>
      </c>
      <c r="E8" s="38">
        <v>0.0</v>
      </c>
      <c r="F8" s="38">
        <v>0.0</v>
      </c>
      <c r="G8" s="38">
        <v>0.0</v>
      </c>
      <c r="H8" s="38">
        <v>0.0</v>
      </c>
      <c r="I8" s="38">
        <v>0.11538461538461539</v>
      </c>
    </row>
    <row r="9" ht="13.5" customHeight="1">
      <c r="A9" s="38" t="s">
        <v>31</v>
      </c>
      <c r="B9" s="38">
        <v>2007.0</v>
      </c>
      <c r="C9" s="38">
        <v>95.97442307692306</v>
      </c>
      <c r="D9" s="38">
        <v>4.0255769230769225</v>
      </c>
      <c r="E9" s="38">
        <v>0.0</v>
      </c>
      <c r="F9" s="38">
        <v>0.0</v>
      </c>
      <c r="G9" s="38">
        <v>0.0</v>
      </c>
      <c r="H9" s="38">
        <v>0.0</v>
      </c>
      <c r="I9" s="38">
        <v>4.0</v>
      </c>
    </row>
    <row r="10" ht="13.5" customHeight="1">
      <c r="A10" s="38" t="s">
        <v>31</v>
      </c>
      <c r="B10" s="38">
        <v>2008.0</v>
      </c>
      <c r="C10" s="38">
        <v>98.47132075471698</v>
      </c>
      <c r="D10" s="38">
        <v>1.5286792452830187</v>
      </c>
      <c r="E10" s="38">
        <v>0.0</v>
      </c>
      <c r="F10" s="38">
        <v>0.0</v>
      </c>
      <c r="G10" s="38">
        <v>0.0</v>
      </c>
      <c r="H10" s="38">
        <v>0.0</v>
      </c>
      <c r="I10" s="38">
        <v>1.528301886792453</v>
      </c>
    </row>
    <row r="11" ht="13.5" customHeight="1">
      <c r="A11" s="38" t="s">
        <v>31</v>
      </c>
      <c r="B11" s="38">
        <v>2009.0</v>
      </c>
      <c r="C11" s="38">
        <v>99.93692307692308</v>
      </c>
      <c r="D11" s="38">
        <v>0.06307692307692307</v>
      </c>
      <c r="E11" s="38">
        <v>0.0</v>
      </c>
      <c r="F11" s="38">
        <v>0.0</v>
      </c>
      <c r="G11" s="38">
        <v>0.0</v>
      </c>
      <c r="H11" s="38">
        <v>0.0</v>
      </c>
      <c r="I11" s="38">
        <v>0.07692307692307693</v>
      </c>
    </row>
    <row r="12" ht="13.5" customHeight="1">
      <c r="A12" s="38" t="s">
        <v>31</v>
      </c>
      <c r="B12" s="38">
        <v>2010.0</v>
      </c>
      <c r="C12" s="38">
        <v>94.20846153846153</v>
      </c>
      <c r="D12" s="38">
        <v>4.810192307692309</v>
      </c>
      <c r="E12" s="38">
        <v>0.9813461538461539</v>
      </c>
      <c r="F12" s="38">
        <v>0.0</v>
      </c>
      <c r="G12" s="38">
        <v>0.0</v>
      </c>
      <c r="H12" s="38">
        <v>0.0</v>
      </c>
      <c r="I12" s="38">
        <v>6.769230769230769</v>
      </c>
    </row>
    <row r="13" ht="13.5" customHeight="1">
      <c r="A13" s="38" t="s">
        <v>31</v>
      </c>
      <c r="B13" s="38">
        <v>2011.0</v>
      </c>
      <c r="C13" s="38">
        <v>93.41923076923074</v>
      </c>
      <c r="D13" s="38">
        <v>6.58076923076923</v>
      </c>
      <c r="E13" s="38">
        <v>0.0</v>
      </c>
      <c r="F13" s="38">
        <v>0.0</v>
      </c>
      <c r="G13" s="38">
        <v>0.0</v>
      </c>
      <c r="H13" s="38">
        <v>0.0</v>
      </c>
      <c r="I13" s="38">
        <v>6.576923076923077</v>
      </c>
    </row>
    <row r="14" ht="13.5" customHeight="1">
      <c r="A14" s="38" t="s">
        <v>31</v>
      </c>
      <c r="B14" s="38">
        <v>2012.0</v>
      </c>
      <c r="C14" s="38">
        <v>61.05519230769233</v>
      </c>
      <c r="D14" s="38">
        <v>37.88903846153846</v>
      </c>
      <c r="E14" s="38">
        <v>1.056153846153846</v>
      </c>
      <c r="F14" s="38">
        <v>0.0</v>
      </c>
      <c r="G14" s="38">
        <v>0.0</v>
      </c>
      <c r="H14" s="38">
        <v>0.0</v>
      </c>
      <c r="I14" s="38">
        <v>40.01923076923077</v>
      </c>
    </row>
    <row r="15" ht="13.5" customHeight="1">
      <c r="A15" s="38" t="s">
        <v>31</v>
      </c>
      <c r="B15" s="38">
        <v>2013.0</v>
      </c>
      <c r="C15" s="38">
        <v>81.42679245283018</v>
      </c>
      <c r="D15" s="38">
        <v>17.83396226415093</v>
      </c>
      <c r="E15" s="38">
        <v>0.7392452830188679</v>
      </c>
      <c r="F15" s="38">
        <v>0.0</v>
      </c>
      <c r="G15" s="38">
        <v>0.0</v>
      </c>
      <c r="H15" s="38">
        <v>0.0</v>
      </c>
      <c r="I15" s="38">
        <v>19.264150943396228</v>
      </c>
    </row>
    <row r="16" ht="13.5" customHeight="1">
      <c r="A16" s="38" t="s">
        <v>31</v>
      </c>
      <c r="B16" s="38">
        <v>2014.0</v>
      </c>
      <c r="C16" s="38">
        <v>93.3990384615385</v>
      </c>
      <c r="D16" s="38">
        <v>6.600961538461538</v>
      </c>
      <c r="E16" s="38">
        <v>0.0</v>
      </c>
      <c r="F16" s="38">
        <v>0.0</v>
      </c>
      <c r="G16" s="38">
        <v>0.0</v>
      </c>
      <c r="H16" s="38">
        <v>0.0</v>
      </c>
      <c r="I16" s="38">
        <v>6.519230769230769</v>
      </c>
    </row>
    <row r="17" ht="13.5" customHeight="1">
      <c r="A17" s="38" t="s">
        <v>31</v>
      </c>
      <c r="B17" s="38">
        <v>2015.0</v>
      </c>
      <c r="C17" s="38">
        <v>66.91461538461539</v>
      </c>
      <c r="D17" s="38">
        <v>30.591923076923074</v>
      </c>
      <c r="E17" s="38">
        <v>2.4934615384615384</v>
      </c>
      <c r="F17" s="38">
        <v>0.0</v>
      </c>
      <c r="G17" s="38">
        <v>0.0</v>
      </c>
      <c r="H17" s="38">
        <v>0.0</v>
      </c>
      <c r="I17" s="38">
        <v>35.57692307692308</v>
      </c>
    </row>
    <row r="18" ht="13.5" customHeight="1">
      <c r="A18" s="38" t="s">
        <v>31</v>
      </c>
      <c r="B18" s="38">
        <v>2016.0</v>
      </c>
      <c r="C18" s="38">
        <v>37.59384615384616</v>
      </c>
      <c r="D18" s="38">
        <v>39.731923076923096</v>
      </c>
      <c r="E18" s="38">
        <v>18.91384615384616</v>
      </c>
      <c r="F18" s="38">
        <v>3.7601923076923076</v>
      </c>
      <c r="G18" s="38">
        <v>0.0</v>
      </c>
      <c r="H18" s="38">
        <v>0.0</v>
      </c>
      <c r="I18" s="38">
        <v>88.76923076923077</v>
      </c>
    </row>
    <row r="19" ht="13.5" customHeight="1">
      <c r="A19" s="38" t="s">
        <v>31</v>
      </c>
      <c r="B19" s="38">
        <v>2017.0</v>
      </c>
      <c r="C19" s="38">
        <v>68.35038461538464</v>
      </c>
      <c r="D19" s="38">
        <v>19.874423076923083</v>
      </c>
      <c r="E19" s="38">
        <v>11.093269230769234</v>
      </c>
      <c r="F19" s="38">
        <v>0.6823076923076921</v>
      </c>
      <c r="G19" s="38">
        <v>0.0</v>
      </c>
      <c r="H19" s="38">
        <v>0.0</v>
      </c>
      <c r="I19" s="38">
        <v>44.17307692307692</v>
      </c>
    </row>
    <row r="20" ht="13.5" customHeight="1">
      <c r="A20" s="38" t="s">
        <v>31</v>
      </c>
      <c r="B20" s="38">
        <v>2018.0</v>
      </c>
      <c r="C20" s="38">
        <v>64.56096153846153</v>
      </c>
      <c r="D20" s="38">
        <v>21.056538461538462</v>
      </c>
      <c r="E20" s="38">
        <v>12.97653846153846</v>
      </c>
      <c r="F20" s="38">
        <v>1.4059615384615385</v>
      </c>
      <c r="G20" s="38">
        <v>0.0</v>
      </c>
      <c r="H20" s="38">
        <v>0.0</v>
      </c>
      <c r="I20" s="38">
        <v>51.28846153846154</v>
      </c>
    </row>
    <row r="21" ht="13.5" customHeight="1">
      <c r="A21" s="38" t="s">
        <v>31</v>
      </c>
      <c r="B21" s="38">
        <v>2019.0</v>
      </c>
      <c r="C21" s="38">
        <v>90.53377358490565</v>
      </c>
      <c r="D21" s="38">
        <v>9.46622641509434</v>
      </c>
      <c r="E21" s="38">
        <v>0.0</v>
      </c>
      <c r="F21" s="38">
        <v>0.0</v>
      </c>
      <c r="G21" s="38">
        <v>0.0</v>
      </c>
      <c r="H21" s="38">
        <v>0.0</v>
      </c>
      <c r="I21" s="38">
        <v>9.50943396226415</v>
      </c>
    </row>
    <row r="22" ht="13.5" customHeight="1">
      <c r="A22" s="38" t="s">
        <v>31</v>
      </c>
      <c r="B22" s="38">
        <v>2020.0</v>
      </c>
      <c r="C22" s="38">
        <v>47.144999999999996</v>
      </c>
      <c r="D22" s="38">
        <v>27.96846153846154</v>
      </c>
      <c r="E22" s="38">
        <v>23.428653846153846</v>
      </c>
      <c r="F22" s="38">
        <v>1.4578846153846152</v>
      </c>
      <c r="G22" s="38">
        <v>0.0</v>
      </c>
      <c r="H22" s="38">
        <v>0.0</v>
      </c>
      <c r="I22" s="38">
        <v>79.17307692307692</v>
      </c>
    </row>
    <row r="23" ht="13.5" customHeight="1">
      <c r="A23" s="38" t="s">
        <v>31</v>
      </c>
      <c r="B23" s="38">
        <v>2021.0</v>
      </c>
      <c r="C23" s="38">
        <v>31.7578846153846</v>
      </c>
      <c r="D23" s="38">
        <v>35.219230769230776</v>
      </c>
      <c r="E23" s="38">
        <v>33.022115384615375</v>
      </c>
      <c r="F23" s="38">
        <v>0.0</v>
      </c>
      <c r="G23" s="38">
        <v>0.0</v>
      </c>
      <c r="H23" s="38">
        <v>0.0</v>
      </c>
      <c r="I23" s="38">
        <v>101.28846153846153</v>
      </c>
    </row>
    <row r="24" ht="13.5" customHeight="1">
      <c r="A24" s="38" t="s">
        <v>31</v>
      </c>
      <c r="B24" s="38">
        <v>2022.0</v>
      </c>
      <c r="C24" s="38">
        <v>65.842</v>
      </c>
      <c r="D24" s="38">
        <v>34.158</v>
      </c>
      <c r="E24" s="38">
        <v>0.0</v>
      </c>
      <c r="F24" s="38">
        <v>0.0</v>
      </c>
      <c r="G24" s="38">
        <v>0.0</v>
      </c>
      <c r="H24" s="38">
        <v>0.0</v>
      </c>
      <c r="I24" s="38">
        <v>33.8</v>
      </c>
    </row>
    <row r="25" ht="13.5" customHeight="1">
      <c r="A25" s="38" t="s">
        <v>24</v>
      </c>
      <c r="B25" s="38">
        <v>2000.0</v>
      </c>
      <c r="C25" s="38">
        <v>97.61615384615385</v>
      </c>
      <c r="D25" s="38">
        <v>2.383846153846154</v>
      </c>
      <c r="E25" s="38">
        <v>0.0</v>
      </c>
      <c r="F25" s="38">
        <v>0.0</v>
      </c>
      <c r="G25" s="38">
        <v>0.0</v>
      </c>
      <c r="H25" s="38">
        <v>0.0</v>
      </c>
      <c r="I25" s="38">
        <v>2.3846153846153846</v>
      </c>
    </row>
    <row r="26" ht="13.5" customHeight="1">
      <c r="A26" s="38" t="s">
        <v>24</v>
      </c>
      <c r="B26" s="38">
        <v>2001.0</v>
      </c>
      <c r="C26" s="38">
        <v>39.12769230769231</v>
      </c>
      <c r="D26" s="38">
        <v>25.663461538461544</v>
      </c>
      <c r="E26" s="38">
        <v>18.85711538461539</v>
      </c>
      <c r="F26" s="38">
        <v>14.066538461538464</v>
      </c>
      <c r="G26" s="38">
        <v>2.2846153846153845</v>
      </c>
      <c r="H26" s="38">
        <v>0.0</v>
      </c>
      <c r="I26" s="38">
        <v>114.6923076923077</v>
      </c>
    </row>
    <row r="27" ht="13.5" customHeight="1">
      <c r="A27" s="38" t="s">
        <v>24</v>
      </c>
      <c r="B27" s="38">
        <v>2002.0</v>
      </c>
      <c r="C27" s="38">
        <v>8.235471698113205</v>
      </c>
      <c r="D27" s="38">
        <v>24.066603773584898</v>
      </c>
      <c r="E27" s="38">
        <v>28.285283018867926</v>
      </c>
      <c r="F27" s="38">
        <v>30.20905660377358</v>
      </c>
      <c r="G27" s="38">
        <v>9.20433962264151</v>
      </c>
      <c r="H27" s="38">
        <v>0.0</v>
      </c>
      <c r="I27" s="38">
        <v>208.0566037735849</v>
      </c>
    </row>
    <row r="28" ht="13.5" customHeight="1">
      <c r="A28" s="38" t="s">
        <v>24</v>
      </c>
      <c r="B28" s="38">
        <v>2003.0</v>
      </c>
      <c r="C28" s="38">
        <v>48.76365384615382</v>
      </c>
      <c r="D28" s="38">
        <v>30.203076923076917</v>
      </c>
      <c r="E28" s="38">
        <v>21.032499999999995</v>
      </c>
      <c r="F28" s="38">
        <v>0.0</v>
      </c>
      <c r="G28" s="38">
        <v>0.0</v>
      </c>
      <c r="H28" s="38">
        <v>0.0</v>
      </c>
      <c r="I28" s="38">
        <v>72.23076923076923</v>
      </c>
    </row>
    <row r="29" ht="13.5" customHeight="1">
      <c r="A29" s="38" t="s">
        <v>24</v>
      </c>
      <c r="B29" s="38">
        <v>2004.0</v>
      </c>
      <c r="C29" s="38">
        <v>91.22807692307694</v>
      </c>
      <c r="D29" s="38">
        <v>8.771923076923077</v>
      </c>
      <c r="E29" s="38">
        <v>0.0</v>
      </c>
      <c r="F29" s="38">
        <v>0.0</v>
      </c>
      <c r="G29" s="38">
        <v>0.0</v>
      </c>
      <c r="H29" s="38">
        <v>0.0</v>
      </c>
      <c r="I29" s="38">
        <v>8.76923076923077</v>
      </c>
    </row>
    <row r="30" ht="13.5" customHeight="1">
      <c r="A30" s="38" t="s">
        <v>24</v>
      </c>
      <c r="B30" s="38">
        <v>2005.0</v>
      </c>
      <c r="C30" s="38">
        <v>99.90865384615384</v>
      </c>
      <c r="D30" s="38">
        <v>0.09134615384615384</v>
      </c>
      <c r="E30" s="38">
        <v>0.0</v>
      </c>
      <c r="F30" s="38">
        <v>0.0</v>
      </c>
      <c r="G30" s="38">
        <v>0.0</v>
      </c>
      <c r="H30" s="38">
        <v>0.0</v>
      </c>
      <c r="I30" s="38">
        <v>0.09615384615384616</v>
      </c>
    </row>
    <row r="31" ht="13.5" customHeight="1">
      <c r="A31" s="38" t="s">
        <v>24</v>
      </c>
      <c r="B31" s="38">
        <v>2006.0</v>
      </c>
      <c r="C31" s="38">
        <v>97.3623076923077</v>
      </c>
      <c r="D31" s="38">
        <v>2.6376923076923076</v>
      </c>
      <c r="E31" s="38">
        <v>0.0</v>
      </c>
      <c r="F31" s="38">
        <v>0.0</v>
      </c>
      <c r="G31" s="38">
        <v>0.0</v>
      </c>
      <c r="H31" s="38">
        <v>0.0</v>
      </c>
      <c r="I31" s="38">
        <v>2.6538461538461537</v>
      </c>
    </row>
    <row r="32" ht="13.5" customHeight="1">
      <c r="A32" s="38" t="s">
        <v>24</v>
      </c>
      <c r="B32" s="38">
        <v>2007.0</v>
      </c>
      <c r="C32" s="38">
        <v>95.71365384615385</v>
      </c>
      <c r="D32" s="38">
        <v>4.286346153846154</v>
      </c>
      <c r="E32" s="38">
        <v>0.0</v>
      </c>
      <c r="F32" s="38">
        <v>0.0</v>
      </c>
      <c r="G32" s="38">
        <v>0.0</v>
      </c>
      <c r="H32" s="38">
        <v>0.0</v>
      </c>
      <c r="I32" s="38">
        <v>4.3076923076923075</v>
      </c>
    </row>
    <row r="33" ht="13.5" customHeight="1">
      <c r="A33" s="38" t="s">
        <v>24</v>
      </c>
      <c r="B33" s="38">
        <v>2008.0</v>
      </c>
      <c r="C33" s="38">
        <v>99.22490566037736</v>
      </c>
      <c r="D33" s="38">
        <v>0.7750943396226415</v>
      </c>
      <c r="E33" s="38">
        <v>0.0</v>
      </c>
      <c r="F33" s="38">
        <v>0.0</v>
      </c>
      <c r="G33" s="38">
        <v>0.0</v>
      </c>
      <c r="H33" s="38">
        <v>0.0</v>
      </c>
      <c r="I33" s="38">
        <v>0.7735849056603774</v>
      </c>
    </row>
    <row r="34" ht="13.5" customHeight="1">
      <c r="A34" s="38" t="s">
        <v>24</v>
      </c>
      <c r="B34" s="38">
        <v>2009.0</v>
      </c>
      <c r="C34" s="38">
        <v>100.0</v>
      </c>
      <c r="D34" s="38">
        <v>0.0</v>
      </c>
      <c r="E34" s="38">
        <v>0.0</v>
      </c>
      <c r="F34" s="38">
        <v>0.0</v>
      </c>
      <c r="G34" s="38">
        <v>0.0</v>
      </c>
      <c r="H34" s="38">
        <v>0.0</v>
      </c>
      <c r="I34" s="38">
        <v>0.0</v>
      </c>
    </row>
    <row r="35" ht="13.5" customHeight="1">
      <c r="A35" s="38" t="s">
        <v>24</v>
      </c>
      <c r="B35" s="38">
        <v>2010.0</v>
      </c>
      <c r="C35" s="38">
        <v>87.97346153846155</v>
      </c>
      <c r="D35" s="38">
        <v>9.557692307692308</v>
      </c>
      <c r="E35" s="38">
        <v>2.4680769230769233</v>
      </c>
      <c r="F35" s="38">
        <v>0.0</v>
      </c>
      <c r="G35" s="38">
        <v>0.0</v>
      </c>
      <c r="H35" s="38">
        <v>0.0</v>
      </c>
      <c r="I35" s="38">
        <v>14.5</v>
      </c>
    </row>
    <row r="36" ht="13.5" customHeight="1">
      <c r="A36" s="38" t="s">
        <v>24</v>
      </c>
      <c r="B36" s="38">
        <v>2011.0</v>
      </c>
      <c r="C36" s="38">
        <v>98.295</v>
      </c>
      <c r="D36" s="38">
        <v>1.7049999999999998</v>
      </c>
      <c r="E36" s="38">
        <v>0.0</v>
      </c>
      <c r="F36" s="38">
        <v>0.0</v>
      </c>
      <c r="G36" s="38">
        <v>0.0</v>
      </c>
      <c r="H36" s="38">
        <v>0.0</v>
      </c>
      <c r="I36" s="38">
        <v>1.6730769230769231</v>
      </c>
    </row>
    <row r="37" ht="13.5" customHeight="1">
      <c r="A37" s="38" t="s">
        <v>24</v>
      </c>
      <c r="B37" s="38">
        <v>2012.0</v>
      </c>
      <c r="C37" s="38">
        <v>72.38596153846154</v>
      </c>
      <c r="D37" s="38">
        <v>25.724038461538463</v>
      </c>
      <c r="E37" s="38">
        <v>1.8899999999999997</v>
      </c>
      <c r="F37" s="38">
        <v>0.0</v>
      </c>
      <c r="G37" s="38">
        <v>0.0</v>
      </c>
      <c r="H37" s="38">
        <v>0.0</v>
      </c>
      <c r="I37" s="38">
        <v>29.557692307692307</v>
      </c>
    </row>
    <row r="38" ht="13.5" customHeight="1">
      <c r="A38" s="38" t="s">
        <v>24</v>
      </c>
      <c r="B38" s="38">
        <v>2013.0</v>
      </c>
      <c r="C38" s="38">
        <v>92.60415094339616</v>
      </c>
      <c r="D38" s="38">
        <v>6.906603773584906</v>
      </c>
      <c r="E38" s="38">
        <v>0.489245283018868</v>
      </c>
      <c r="F38" s="38">
        <v>0.0</v>
      </c>
      <c r="G38" s="38">
        <v>0.0</v>
      </c>
      <c r="H38" s="38">
        <v>0.0</v>
      </c>
      <c r="I38" s="38">
        <v>7.90566037735849</v>
      </c>
    </row>
    <row r="39" ht="13.5" customHeight="1">
      <c r="A39" s="38" t="s">
        <v>24</v>
      </c>
      <c r="B39" s="38">
        <v>2014.0</v>
      </c>
      <c r="C39" s="38">
        <v>91.06884615384614</v>
      </c>
      <c r="D39" s="38">
        <v>8.852307692307692</v>
      </c>
      <c r="E39" s="38">
        <v>0.07884615384615384</v>
      </c>
      <c r="F39" s="38">
        <v>0.0</v>
      </c>
      <c r="G39" s="38">
        <v>0.0</v>
      </c>
      <c r="H39" s="38">
        <v>0.0</v>
      </c>
      <c r="I39" s="38">
        <v>9.057692307692308</v>
      </c>
    </row>
    <row r="40" ht="13.5" customHeight="1">
      <c r="A40" s="38" t="s">
        <v>24</v>
      </c>
      <c r="B40" s="38">
        <v>2015.0</v>
      </c>
      <c r="C40" s="38">
        <v>73.07442307692313</v>
      </c>
      <c r="D40" s="38">
        <v>23.337500000000002</v>
      </c>
      <c r="E40" s="38">
        <v>3.5876923076923077</v>
      </c>
      <c r="F40" s="38">
        <v>0.0</v>
      </c>
      <c r="G40" s="38">
        <v>0.0</v>
      </c>
      <c r="H40" s="38">
        <v>0.0</v>
      </c>
      <c r="I40" s="38">
        <v>30.615384615384617</v>
      </c>
    </row>
    <row r="41" ht="13.5" customHeight="1">
      <c r="A41" s="38" t="s">
        <v>24</v>
      </c>
      <c r="B41" s="38">
        <v>2016.0</v>
      </c>
      <c r="C41" s="38">
        <v>59.593269230769245</v>
      </c>
      <c r="D41" s="38">
        <v>19.10942307692308</v>
      </c>
      <c r="E41" s="38">
        <v>12.829038461538467</v>
      </c>
      <c r="F41" s="38">
        <v>7.765384615384615</v>
      </c>
      <c r="G41" s="38">
        <v>0.7019230769230769</v>
      </c>
      <c r="H41" s="38">
        <v>0.0</v>
      </c>
      <c r="I41" s="38">
        <v>70.86538461538461</v>
      </c>
    </row>
    <row r="42" ht="13.5" customHeight="1">
      <c r="A42" s="38" t="s">
        <v>24</v>
      </c>
      <c r="B42" s="38">
        <v>2017.0</v>
      </c>
      <c r="C42" s="38">
        <v>63.94423076923078</v>
      </c>
      <c r="D42" s="38">
        <v>23.32173076923077</v>
      </c>
      <c r="E42" s="38">
        <v>12.613076923076923</v>
      </c>
      <c r="F42" s="38">
        <v>0.12057692307692308</v>
      </c>
      <c r="G42" s="38">
        <v>0.0</v>
      </c>
      <c r="H42" s="38">
        <v>0.0</v>
      </c>
      <c r="I42" s="38">
        <v>49.01923076923077</v>
      </c>
    </row>
    <row r="43" ht="13.5" customHeight="1">
      <c r="A43" s="38" t="s">
        <v>24</v>
      </c>
      <c r="B43" s="38">
        <v>2018.0</v>
      </c>
      <c r="C43" s="38">
        <v>78.61461538461539</v>
      </c>
      <c r="D43" s="38">
        <v>18.538269230769227</v>
      </c>
      <c r="E43" s="38">
        <v>2.810769230769231</v>
      </c>
      <c r="F43" s="38">
        <v>0.036153846153846154</v>
      </c>
      <c r="G43" s="38">
        <v>0.0</v>
      </c>
      <c r="H43" s="38">
        <v>0.0</v>
      </c>
      <c r="I43" s="38">
        <v>24.346153846153847</v>
      </c>
    </row>
    <row r="44" ht="13.5" customHeight="1">
      <c r="A44" s="38" t="s">
        <v>24</v>
      </c>
      <c r="B44" s="38">
        <v>2019.0</v>
      </c>
      <c r="C44" s="38">
        <v>98.05509433962261</v>
      </c>
      <c r="D44" s="38">
        <v>1.9449056603773582</v>
      </c>
      <c r="E44" s="38">
        <v>0.0</v>
      </c>
      <c r="F44" s="38">
        <v>0.0</v>
      </c>
      <c r="G44" s="38">
        <v>0.0</v>
      </c>
      <c r="H44" s="38">
        <v>0.0</v>
      </c>
      <c r="I44" s="38">
        <v>1.9811320754716981</v>
      </c>
    </row>
    <row r="45" ht="13.5" customHeight="1">
      <c r="A45" s="38" t="s">
        <v>24</v>
      </c>
      <c r="B45" s="38">
        <v>2020.0</v>
      </c>
      <c r="C45" s="38">
        <v>51.74615384615385</v>
      </c>
      <c r="D45" s="38">
        <v>12.487499999999999</v>
      </c>
      <c r="E45" s="38">
        <v>23.16019230769231</v>
      </c>
      <c r="F45" s="38">
        <v>11.610192307692312</v>
      </c>
      <c r="G45" s="38">
        <v>0.996923076923077</v>
      </c>
      <c r="H45" s="38">
        <v>0.0</v>
      </c>
      <c r="I45" s="38">
        <v>97.61538461538461</v>
      </c>
    </row>
    <row r="46" ht="13.5" customHeight="1">
      <c r="A46" s="38" t="s">
        <v>24</v>
      </c>
      <c r="B46" s="38">
        <v>2021.0</v>
      </c>
      <c r="C46" s="38">
        <v>57.57057692307693</v>
      </c>
      <c r="D46" s="38">
        <v>24.80634615384616</v>
      </c>
      <c r="E46" s="38">
        <v>13.44519230769231</v>
      </c>
      <c r="F46" s="38">
        <v>4.177884615384615</v>
      </c>
      <c r="G46" s="38">
        <v>0.0</v>
      </c>
      <c r="H46" s="38">
        <v>0.0</v>
      </c>
      <c r="I46" s="38">
        <v>64.23076923076923</v>
      </c>
    </row>
    <row r="47" ht="13.5" customHeight="1">
      <c r="A47" s="38" t="s">
        <v>24</v>
      </c>
      <c r="B47" s="38">
        <v>2022.0</v>
      </c>
      <c r="C47" s="38">
        <v>69.86800000000001</v>
      </c>
      <c r="D47" s="38">
        <v>18.314</v>
      </c>
      <c r="E47" s="38">
        <v>6.5</v>
      </c>
      <c r="F47" s="38">
        <v>5.32</v>
      </c>
      <c r="G47" s="38">
        <v>0.0</v>
      </c>
      <c r="H47" s="38">
        <v>0.0</v>
      </c>
      <c r="I47" s="38">
        <v>47.4</v>
      </c>
    </row>
    <row r="48" ht="13.5" customHeight="1">
      <c r="A48" s="38" t="s">
        <v>26</v>
      </c>
      <c r="B48" s="38">
        <v>2000.0</v>
      </c>
      <c r="C48" s="38">
        <v>100.0</v>
      </c>
      <c r="D48" s="38">
        <v>0.0</v>
      </c>
      <c r="E48" s="38">
        <v>0.0</v>
      </c>
      <c r="F48" s="38">
        <v>0.0</v>
      </c>
      <c r="G48" s="38">
        <v>0.0</v>
      </c>
      <c r="H48" s="38">
        <v>0.0</v>
      </c>
      <c r="I48" s="38">
        <v>0.0</v>
      </c>
    </row>
    <row r="49" ht="13.5" customHeight="1">
      <c r="A49" s="38" t="s">
        <v>26</v>
      </c>
      <c r="B49" s="38">
        <v>2001.0</v>
      </c>
      <c r="C49" s="38">
        <v>54.073076923076925</v>
      </c>
      <c r="D49" s="38">
        <v>13.468653846153844</v>
      </c>
      <c r="E49" s="38">
        <v>16.6675</v>
      </c>
      <c r="F49" s="38">
        <v>15.790576923076923</v>
      </c>
      <c r="G49" s="38">
        <v>0.0</v>
      </c>
      <c r="H49" s="38">
        <v>0.0</v>
      </c>
      <c r="I49" s="38">
        <v>94.11538461538461</v>
      </c>
    </row>
    <row r="50" ht="13.5" customHeight="1">
      <c r="A50" s="38" t="s">
        <v>26</v>
      </c>
      <c r="B50" s="38">
        <v>2002.0</v>
      </c>
      <c r="C50" s="38">
        <v>32.847169811320754</v>
      </c>
      <c r="D50" s="38">
        <v>26.67830188679246</v>
      </c>
      <c r="E50" s="38">
        <v>16.63377358490566</v>
      </c>
      <c r="F50" s="38">
        <v>23.840943396226415</v>
      </c>
      <c r="G50" s="38">
        <v>0.0</v>
      </c>
      <c r="H50" s="38">
        <v>0.0</v>
      </c>
      <c r="I50" s="38">
        <v>131.43396226415095</v>
      </c>
    </row>
    <row r="51" ht="13.5" customHeight="1">
      <c r="A51" s="38" t="s">
        <v>26</v>
      </c>
      <c r="B51" s="38">
        <v>2003.0</v>
      </c>
      <c r="C51" s="38">
        <v>79.78423076923079</v>
      </c>
      <c r="D51" s="38">
        <v>18.81480769230769</v>
      </c>
      <c r="E51" s="38">
        <v>1.4009615384615384</v>
      </c>
      <c r="F51" s="38">
        <v>0.0</v>
      </c>
      <c r="G51" s="38">
        <v>0.0</v>
      </c>
      <c r="H51" s="38">
        <v>0.0</v>
      </c>
      <c r="I51" s="38">
        <v>21.634615384615383</v>
      </c>
    </row>
    <row r="52" ht="13.5" customHeight="1">
      <c r="A52" s="38" t="s">
        <v>26</v>
      </c>
      <c r="B52" s="38">
        <v>2004.0</v>
      </c>
      <c r="C52" s="38">
        <v>92.35653846153846</v>
      </c>
      <c r="D52" s="38">
        <v>7.643461538461538</v>
      </c>
      <c r="E52" s="38">
        <v>0.0</v>
      </c>
      <c r="F52" s="38">
        <v>0.0</v>
      </c>
      <c r="G52" s="38">
        <v>0.0</v>
      </c>
      <c r="H52" s="38">
        <v>0.0</v>
      </c>
      <c r="I52" s="38">
        <v>7.653846153846154</v>
      </c>
    </row>
    <row r="53" ht="13.5" customHeight="1">
      <c r="A53" s="38" t="s">
        <v>26</v>
      </c>
      <c r="B53" s="38">
        <v>2005.0</v>
      </c>
      <c r="C53" s="38">
        <v>98.90826923076924</v>
      </c>
      <c r="D53" s="38">
        <v>1.0917307692307692</v>
      </c>
      <c r="E53" s="38">
        <v>0.0</v>
      </c>
      <c r="F53" s="38">
        <v>0.0</v>
      </c>
      <c r="G53" s="38">
        <v>0.0</v>
      </c>
      <c r="H53" s="38">
        <v>0.0</v>
      </c>
      <c r="I53" s="38">
        <v>1.0961538461538463</v>
      </c>
    </row>
    <row r="54" ht="13.5" customHeight="1">
      <c r="A54" s="38" t="s">
        <v>26</v>
      </c>
      <c r="B54" s="38">
        <v>2006.0</v>
      </c>
      <c r="C54" s="38">
        <v>95.1628846153846</v>
      </c>
      <c r="D54" s="38">
        <v>4.837115384615384</v>
      </c>
      <c r="E54" s="38">
        <v>0.0</v>
      </c>
      <c r="F54" s="38">
        <v>0.0</v>
      </c>
      <c r="G54" s="38">
        <v>0.0</v>
      </c>
      <c r="H54" s="38">
        <v>0.0</v>
      </c>
      <c r="I54" s="38">
        <v>4.826923076923077</v>
      </c>
    </row>
    <row r="55" ht="13.5" customHeight="1">
      <c r="A55" s="38" t="s">
        <v>26</v>
      </c>
      <c r="B55" s="38">
        <v>2007.0</v>
      </c>
      <c r="C55" s="38">
        <v>96.13865384615386</v>
      </c>
      <c r="D55" s="38">
        <v>3.8613461538461546</v>
      </c>
      <c r="E55" s="38">
        <v>0.0</v>
      </c>
      <c r="F55" s="38">
        <v>0.0</v>
      </c>
      <c r="G55" s="38">
        <v>0.0</v>
      </c>
      <c r="H55" s="38">
        <v>0.0</v>
      </c>
      <c r="I55" s="38">
        <v>3.8461538461538463</v>
      </c>
    </row>
    <row r="56" ht="13.5" customHeight="1">
      <c r="A56" s="38" t="s">
        <v>26</v>
      </c>
      <c r="B56" s="38">
        <v>2008.0</v>
      </c>
      <c r="C56" s="38">
        <v>96.04943396226415</v>
      </c>
      <c r="D56" s="38">
        <v>3.950566037735849</v>
      </c>
      <c r="E56" s="38">
        <v>0.0</v>
      </c>
      <c r="F56" s="38">
        <v>0.0</v>
      </c>
      <c r="G56" s="38">
        <v>0.0</v>
      </c>
      <c r="H56" s="38">
        <v>0.0</v>
      </c>
      <c r="I56" s="38">
        <v>3.9622641509433962</v>
      </c>
    </row>
    <row r="57" ht="13.5" customHeight="1">
      <c r="A57" s="38" t="s">
        <v>26</v>
      </c>
      <c r="B57" s="38">
        <v>2009.0</v>
      </c>
      <c r="C57" s="38">
        <v>100.0</v>
      </c>
      <c r="D57" s="38">
        <v>0.0</v>
      </c>
      <c r="E57" s="38">
        <v>0.0</v>
      </c>
      <c r="F57" s="38">
        <v>0.0</v>
      </c>
      <c r="G57" s="38">
        <v>0.0</v>
      </c>
      <c r="H57" s="38">
        <v>0.0</v>
      </c>
      <c r="I57" s="38">
        <v>0.0</v>
      </c>
    </row>
    <row r="58" ht="13.5" customHeight="1">
      <c r="A58" s="38" t="s">
        <v>26</v>
      </c>
      <c r="B58" s="38">
        <v>2010.0</v>
      </c>
      <c r="C58" s="38">
        <v>86.0576923076923</v>
      </c>
      <c r="D58" s="38">
        <v>13.442499999999999</v>
      </c>
      <c r="E58" s="38">
        <v>0.5</v>
      </c>
      <c r="F58" s="38">
        <v>0.0</v>
      </c>
      <c r="G58" s="38">
        <v>0.0</v>
      </c>
      <c r="H58" s="38">
        <v>0.0</v>
      </c>
      <c r="I58" s="38">
        <v>14.48076923076923</v>
      </c>
    </row>
    <row r="59" ht="13.5" customHeight="1">
      <c r="A59" s="38" t="s">
        <v>26</v>
      </c>
      <c r="B59" s="38">
        <v>2011.0</v>
      </c>
      <c r="C59" s="38">
        <v>96.30826923076918</v>
      </c>
      <c r="D59" s="38">
        <v>3.69173076923077</v>
      </c>
      <c r="E59" s="38">
        <v>0.0</v>
      </c>
      <c r="F59" s="38">
        <v>0.0</v>
      </c>
      <c r="G59" s="38">
        <v>0.0</v>
      </c>
      <c r="H59" s="38">
        <v>0.0</v>
      </c>
      <c r="I59" s="38">
        <v>3.730769230769231</v>
      </c>
    </row>
    <row r="60" ht="13.5" customHeight="1">
      <c r="A60" s="38" t="s">
        <v>26</v>
      </c>
      <c r="B60" s="38">
        <v>2012.0</v>
      </c>
      <c r="C60" s="38">
        <v>72.0653846153846</v>
      </c>
      <c r="D60" s="38">
        <v>20.055384615384607</v>
      </c>
      <c r="E60" s="38">
        <v>7.856538461538461</v>
      </c>
      <c r="F60" s="38">
        <v>0.02346153846153846</v>
      </c>
      <c r="G60" s="38">
        <v>0.0</v>
      </c>
      <c r="H60" s="38">
        <v>0.0</v>
      </c>
      <c r="I60" s="38">
        <v>35.84615384615385</v>
      </c>
    </row>
    <row r="61" ht="13.5" customHeight="1">
      <c r="A61" s="38" t="s">
        <v>26</v>
      </c>
      <c r="B61" s="38">
        <v>2013.0</v>
      </c>
      <c r="C61" s="38">
        <v>73.93471698113203</v>
      </c>
      <c r="D61" s="38">
        <v>22.862830188679236</v>
      </c>
      <c r="E61" s="38">
        <v>3.2013207547169804</v>
      </c>
      <c r="F61" s="38">
        <v>0.0</v>
      </c>
      <c r="G61" s="38">
        <v>0.0</v>
      </c>
      <c r="H61" s="38">
        <v>0.0</v>
      </c>
      <c r="I61" s="38">
        <v>29.32075471698113</v>
      </c>
    </row>
    <row r="62" ht="13.5" customHeight="1">
      <c r="A62" s="38" t="s">
        <v>26</v>
      </c>
      <c r="B62" s="38">
        <v>2014.0</v>
      </c>
      <c r="C62" s="38">
        <v>83.61711538461535</v>
      </c>
      <c r="D62" s="38">
        <v>16.026923076923076</v>
      </c>
      <c r="E62" s="38">
        <v>0.3557692307692308</v>
      </c>
      <c r="F62" s="38">
        <v>0.0</v>
      </c>
      <c r="G62" s="38">
        <v>0.0</v>
      </c>
      <c r="H62" s="38">
        <v>0.0</v>
      </c>
      <c r="I62" s="38">
        <v>16.634615384615383</v>
      </c>
    </row>
    <row r="63" ht="13.5" customHeight="1">
      <c r="A63" s="38" t="s">
        <v>26</v>
      </c>
      <c r="B63" s="38">
        <v>2015.0</v>
      </c>
      <c r="C63" s="38">
        <v>61.08365384615385</v>
      </c>
      <c r="D63" s="38">
        <v>27.68615384615384</v>
      </c>
      <c r="E63" s="38">
        <v>11.229615384615382</v>
      </c>
      <c r="F63" s="38">
        <v>0.0</v>
      </c>
      <c r="G63" s="38">
        <v>0.0</v>
      </c>
      <c r="H63" s="38">
        <v>0.0</v>
      </c>
      <c r="I63" s="38">
        <v>50.09615384615385</v>
      </c>
    </row>
    <row r="64" ht="13.5" customHeight="1">
      <c r="A64" s="38" t="s">
        <v>26</v>
      </c>
      <c r="B64" s="38">
        <v>2016.0</v>
      </c>
      <c r="C64" s="38">
        <v>36.816153846153846</v>
      </c>
      <c r="D64" s="38">
        <v>28.81115384615385</v>
      </c>
      <c r="E64" s="38">
        <v>15.550384615384612</v>
      </c>
      <c r="F64" s="38">
        <v>14.836923076923073</v>
      </c>
      <c r="G64" s="38">
        <v>3.98346153846154</v>
      </c>
      <c r="H64" s="38">
        <v>0.0</v>
      </c>
      <c r="I64" s="38">
        <v>120.26923076923077</v>
      </c>
    </row>
    <row r="65" ht="13.5" customHeight="1">
      <c r="A65" s="38" t="s">
        <v>26</v>
      </c>
      <c r="B65" s="38">
        <v>2017.0</v>
      </c>
      <c r="C65" s="38">
        <v>66.09961538461535</v>
      </c>
      <c r="D65" s="38">
        <v>12.802692307692308</v>
      </c>
      <c r="E65" s="38">
        <v>11.065769230769227</v>
      </c>
      <c r="F65" s="38">
        <v>10.03076923076923</v>
      </c>
      <c r="G65" s="38">
        <v>0.0</v>
      </c>
      <c r="H65" s="38">
        <v>0.0</v>
      </c>
      <c r="I65" s="38">
        <v>65.0576923076923</v>
      </c>
    </row>
    <row r="66" ht="13.5" customHeight="1">
      <c r="A66" s="38" t="s">
        <v>26</v>
      </c>
      <c r="B66" s="38">
        <v>2018.0</v>
      </c>
      <c r="C66" s="38">
        <v>79.02442307692309</v>
      </c>
      <c r="D66" s="38">
        <v>15.984038461538463</v>
      </c>
      <c r="E66" s="38">
        <v>4.991538461538462</v>
      </c>
      <c r="F66" s="38">
        <v>0.0</v>
      </c>
      <c r="G66" s="38">
        <v>0.0</v>
      </c>
      <c r="H66" s="38">
        <v>0.0</v>
      </c>
      <c r="I66" s="38">
        <v>25.942307692307693</v>
      </c>
    </row>
    <row r="67" ht="13.5" customHeight="1">
      <c r="A67" s="38" t="s">
        <v>26</v>
      </c>
      <c r="B67" s="38">
        <v>2019.0</v>
      </c>
      <c r="C67" s="38">
        <v>91.10037735849056</v>
      </c>
      <c r="D67" s="38">
        <v>8.899622641509433</v>
      </c>
      <c r="E67" s="38">
        <v>0.0</v>
      </c>
      <c r="F67" s="38">
        <v>0.0</v>
      </c>
      <c r="G67" s="38">
        <v>0.0</v>
      </c>
      <c r="H67" s="38">
        <v>0.0</v>
      </c>
      <c r="I67" s="38">
        <v>8.867924528301886</v>
      </c>
    </row>
    <row r="68" ht="13.5" customHeight="1">
      <c r="A68" s="38" t="s">
        <v>26</v>
      </c>
      <c r="B68" s="38">
        <v>2020.0</v>
      </c>
      <c r="C68" s="38">
        <v>46.05634615384615</v>
      </c>
      <c r="D68" s="38">
        <v>14.202884615384617</v>
      </c>
      <c r="E68" s="38">
        <v>26.23153846153846</v>
      </c>
      <c r="F68" s="38">
        <v>10.7625</v>
      </c>
      <c r="G68" s="38">
        <v>2.7471153846153844</v>
      </c>
      <c r="H68" s="38">
        <v>0.0</v>
      </c>
      <c r="I68" s="38">
        <v>110.03846153846153</v>
      </c>
    </row>
    <row r="69" ht="13.5" customHeight="1">
      <c r="A69" s="38" t="s">
        <v>26</v>
      </c>
      <c r="B69" s="38">
        <v>2021.0</v>
      </c>
      <c r="C69" s="38">
        <v>51.65673076923079</v>
      </c>
      <c r="D69" s="38">
        <v>32.16480769230769</v>
      </c>
      <c r="E69" s="38">
        <v>15.724423076923067</v>
      </c>
      <c r="F69" s="38">
        <v>0.4538461538461539</v>
      </c>
      <c r="G69" s="38">
        <v>0.0</v>
      </c>
      <c r="H69" s="38">
        <v>0.0</v>
      </c>
      <c r="I69" s="38">
        <v>64.92307692307692</v>
      </c>
    </row>
    <row r="70" ht="13.5" customHeight="1">
      <c r="A70" s="38" t="s">
        <v>26</v>
      </c>
      <c r="B70" s="38">
        <v>2022.0</v>
      </c>
      <c r="C70" s="38">
        <v>82.376</v>
      </c>
      <c r="D70" s="38">
        <v>14.342000000000002</v>
      </c>
      <c r="E70" s="38">
        <v>3.28</v>
      </c>
      <c r="F70" s="38">
        <v>0.0</v>
      </c>
      <c r="G70" s="38">
        <v>0.0</v>
      </c>
      <c r="H70" s="38">
        <v>0.0</v>
      </c>
      <c r="I70" s="38">
        <v>20.6</v>
      </c>
    </row>
    <row r="71" ht="13.5" customHeight="1">
      <c r="A71" s="38" t="s">
        <v>28</v>
      </c>
      <c r="B71" s="38">
        <v>2000.0</v>
      </c>
      <c r="C71" s="38">
        <v>99.81115384615386</v>
      </c>
      <c r="D71" s="38">
        <v>0.18884615384615386</v>
      </c>
      <c r="E71" s="38">
        <v>0.0</v>
      </c>
      <c r="F71" s="38">
        <v>0.0</v>
      </c>
      <c r="G71" s="38">
        <v>0.0</v>
      </c>
      <c r="H71" s="38">
        <v>0.0</v>
      </c>
      <c r="I71" s="38">
        <v>0.19230769230769232</v>
      </c>
    </row>
    <row r="72" ht="13.5" customHeight="1">
      <c r="A72" s="38" t="s">
        <v>28</v>
      </c>
      <c r="B72" s="38">
        <v>2001.0</v>
      </c>
      <c r="C72" s="38">
        <v>61.264230769230785</v>
      </c>
      <c r="D72" s="38">
        <v>27.61653846153846</v>
      </c>
      <c r="E72" s="38">
        <v>9.149423076923078</v>
      </c>
      <c r="F72" s="38">
        <v>1.9688461538461541</v>
      </c>
      <c r="G72" s="38">
        <v>0.0</v>
      </c>
      <c r="H72" s="38">
        <v>0.0</v>
      </c>
      <c r="I72" s="38">
        <v>51.90384615384615</v>
      </c>
    </row>
    <row r="73" ht="13.5" customHeight="1">
      <c r="A73" s="38" t="s">
        <v>28</v>
      </c>
      <c r="B73" s="38">
        <v>2002.0</v>
      </c>
      <c r="C73" s="38">
        <v>69.39792452830189</v>
      </c>
      <c r="D73" s="38">
        <v>20.71547169811321</v>
      </c>
      <c r="E73" s="38">
        <v>6.476226415094342</v>
      </c>
      <c r="F73" s="38">
        <v>3.2320754716981135</v>
      </c>
      <c r="G73" s="38">
        <v>0.17735849056603775</v>
      </c>
      <c r="H73" s="38">
        <v>0.0</v>
      </c>
      <c r="I73" s="38">
        <v>44.056603773584904</v>
      </c>
    </row>
    <row r="74" ht="13.5" customHeight="1">
      <c r="A74" s="38" t="s">
        <v>28</v>
      </c>
      <c r="B74" s="38">
        <v>2003.0</v>
      </c>
      <c r="C74" s="38">
        <v>96.75942307692308</v>
      </c>
      <c r="D74" s="38">
        <v>3.2405769230769232</v>
      </c>
      <c r="E74" s="38">
        <v>0.0</v>
      </c>
      <c r="F74" s="38">
        <v>0.0</v>
      </c>
      <c r="G74" s="38">
        <v>0.0</v>
      </c>
      <c r="H74" s="38">
        <v>0.0</v>
      </c>
      <c r="I74" s="38">
        <v>3.2115384615384617</v>
      </c>
    </row>
    <row r="75" ht="13.5" customHeight="1">
      <c r="A75" s="38" t="s">
        <v>28</v>
      </c>
      <c r="B75" s="38">
        <v>2004.0</v>
      </c>
      <c r="C75" s="38">
        <v>98.2825</v>
      </c>
      <c r="D75" s="38">
        <v>1.7175</v>
      </c>
      <c r="E75" s="38">
        <v>0.0</v>
      </c>
      <c r="F75" s="38">
        <v>0.0</v>
      </c>
      <c r="G75" s="38">
        <v>0.0</v>
      </c>
      <c r="H75" s="38">
        <v>0.0</v>
      </c>
      <c r="I75" s="38">
        <v>1.7307692307692308</v>
      </c>
    </row>
    <row r="76" ht="13.5" customHeight="1">
      <c r="A76" s="38" t="s">
        <v>28</v>
      </c>
      <c r="B76" s="38">
        <v>2005.0</v>
      </c>
      <c r="C76" s="38">
        <v>85.9346153846154</v>
      </c>
      <c r="D76" s="38">
        <v>12.48173076923077</v>
      </c>
      <c r="E76" s="38">
        <v>1.5834615384615385</v>
      </c>
      <c r="F76" s="38">
        <v>0.0</v>
      </c>
      <c r="G76" s="38">
        <v>0.0</v>
      </c>
      <c r="H76" s="38">
        <v>0.0</v>
      </c>
      <c r="I76" s="38">
        <v>15.634615384615385</v>
      </c>
    </row>
    <row r="77" ht="13.5" customHeight="1">
      <c r="A77" s="38" t="s">
        <v>28</v>
      </c>
      <c r="B77" s="38">
        <v>2006.0</v>
      </c>
      <c r="C77" s="38">
        <v>93.95173076923076</v>
      </c>
      <c r="D77" s="38">
        <v>6.048269230769232</v>
      </c>
      <c r="E77" s="38">
        <v>0.0</v>
      </c>
      <c r="F77" s="38">
        <v>0.0</v>
      </c>
      <c r="G77" s="38">
        <v>0.0</v>
      </c>
      <c r="H77" s="38">
        <v>0.0</v>
      </c>
      <c r="I77" s="38">
        <v>6.019230769230769</v>
      </c>
    </row>
    <row r="78" ht="13.5" customHeight="1">
      <c r="A78" s="38" t="s">
        <v>28</v>
      </c>
      <c r="B78" s="38">
        <v>2007.0</v>
      </c>
      <c r="C78" s="38">
        <v>86.5521153846154</v>
      </c>
      <c r="D78" s="38">
        <v>8.247692307692308</v>
      </c>
      <c r="E78" s="38">
        <v>4.203653846153846</v>
      </c>
      <c r="F78" s="38">
        <v>0.9967307692307693</v>
      </c>
      <c r="G78" s="38">
        <v>0.0</v>
      </c>
      <c r="H78" s="38">
        <v>0.0</v>
      </c>
      <c r="I78" s="38">
        <v>19.673076923076923</v>
      </c>
    </row>
    <row r="79" ht="13.5" customHeight="1">
      <c r="A79" s="38" t="s">
        <v>28</v>
      </c>
      <c r="B79" s="38">
        <v>2008.0</v>
      </c>
      <c r="C79" s="38">
        <v>97.1356603773585</v>
      </c>
      <c r="D79" s="38">
        <v>2.8643396226415088</v>
      </c>
      <c r="E79" s="38">
        <v>0.0</v>
      </c>
      <c r="F79" s="38">
        <v>0.0</v>
      </c>
      <c r="G79" s="38">
        <v>0.0</v>
      </c>
      <c r="H79" s="38">
        <v>0.0</v>
      </c>
      <c r="I79" s="38">
        <v>2.8867924528301887</v>
      </c>
    </row>
    <row r="80" ht="13.5" customHeight="1">
      <c r="A80" s="38" t="s">
        <v>28</v>
      </c>
      <c r="B80" s="38">
        <v>2009.0</v>
      </c>
      <c r="C80" s="38">
        <v>96.76211538461533</v>
      </c>
      <c r="D80" s="38">
        <v>3.237884615384616</v>
      </c>
      <c r="E80" s="38">
        <v>0.0</v>
      </c>
      <c r="F80" s="38">
        <v>0.0</v>
      </c>
      <c r="G80" s="38">
        <v>0.0</v>
      </c>
      <c r="H80" s="38">
        <v>0.0</v>
      </c>
      <c r="I80" s="38">
        <v>3.269230769230769</v>
      </c>
    </row>
    <row r="81" ht="13.5" customHeight="1">
      <c r="A81" s="38" t="s">
        <v>28</v>
      </c>
      <c r="B81" s="38">
        <v>2010.0</v>
      </c>
      <c r="C81" s="38">
        <v>88.23538461538463</v>
      </c>
      <c r="D81" s="38">
        <v>10.90673076923077</v>
      </c>
      <c r="E81" s="38">
        <v>0.8578846153846152</v>
      </c>
      <c r="F81" s="38">
        <v>0.0</v>
      </c>
      <c r="G81" s="38">
        <v>0.0</v>
      </c>
      <c r="H81" s="38">
        <v>0.0</v>
      </c>
      <c r="I81" s="38">
        <v>12.615384615384615</v>
      </c>
    </row>
    <row r="82" ht="13.5" customHeight="1">
      <c r="A82" s="38" t="s">
        <v>28</v>
      </c>
      <c r="B82" s="38">
        <v>2011.0</v>
      </c>
      <c r="C82" s="38">
        <v>92.54211538461541</v>
      </c>
      <c r="D82" s="38">
        <v>5.800192307692308</v>
      </c>
      <c r="E82" s="38">
        <v>1.6576923076923078</v>
      </c>
      <c r="F82" s="38">
        <v>0.0</v>
      </c>
      <c r="G82" s="38">
        <v>0.0</v>
      </c>
      <c r="H82" s="38">
        <v>0.0</v>
      </c>
      <c r="I82" s="38">
        <v>9.115384615384615</v>
      </c>
    </row>
    <row r="83" ht="13.5" customHeight="1">
      <c r="A83" s="38" t="s">
        <v>28</v>
      </c>
      <c r="B83" s="38">
        <v>2012.0</v>
      </c>
      <c r="C83" s="38">
        <v>63.68807692307692</v>
      </c>
      <c r="D83" s="38">
        <v>27.79923076923077</v>
      </c>
      <c r="E83" s="38">
        <v>8.297115384615385</v>
      </c>
      <c r="F83" s="38">
        <v>0.21596153846153848</v>
      </c>
      <c r="G83" s="38">
        <v>0.0</v>
      </c>
      <c r="H83" s="38">
        <v>0.0</v>
      </c>
      <c r="I83" s="38">
        <v>45.07692307692308</v>
      </c>
    </row>
    <row r="84" ht="13.5" customHeight="1">
      <c r="A84" s="38" t="s">
        <v>28</v>
      </c>
      <c r="B84" s="38">
        <v>2013.0</v>
      </c>
      <c r="C84" s="38">
        <v>83.74056603773585</v>
      </c>
      <c r="D84" s="38">
        <v>15.228867924528306</v>
      </c>
      <c r="E84" s="38">
        <v>1.0311320754716982</v>
      </c>
      <c r="F84" s="38">
        <v>0.0</v>
      </c>
      <c r="G84" s="38">
        <v>0.0</v>
      </c>
      <c r="H84" s="38">
        <v>0.0</v>
      </c>
      <c r="I84" s="38">
        <v>17.41509433962264</v>
      </c>
    </row>
    <row r="85" ht="13.5" customHeight="1">
      <c r="A85" s="38" t="s">
        <v>28</v>
      </c>
      <c r="B85" s="38">
        <v>2014.0</v>
      </c>
      <c r="C85" s="38">
        <v>90.29576923076921</v>
      </c>
      <c r="D85" s="38">
        <v>8.680192307692307</v>
      </c>
      <c r="E85" s="38">
        <v>1.0251923076923075</v>
      </c>
      <c r="F85" s="38">
        <v>0.0</v>
      </c>
      <c r="G85" s="38">
        <v>0.0</v>
      </c>
      <c r="H85" s="38">
        <v>0.0</v>
      </c>
      <c r="I85" s="38">
        <v>10.711538461538462</v>
      </c>
    </row>
    <row r="86" ht="13.5" customHeight="1">
      <c r="A86" s="38" t="s">
        <v>28</v>
      </c>
      <c r="B86" s="38">
        <v>2015.0</v>
      </c>
      <c r="C86" s="38">
        <v>61.953076923076914</v>
      </c>
      <c r="D86" s="38">
        <v>33.275192307692315</v>
      </c>
      <c r="E86" s="38">
        <v>4.771153846153846</v>
      </c>
      <c r="F86" s="38">
        <v>0.0</v>
      </c>
      <c r="G86" s="38">
        <v>0.0</v>
      </c>
      <c r="H86" s="38">
        <v>0.0</v>
      </c>
      <c r="I86" s="38">
        <v>42.90384615384615</v>
      </c>
    </row>
    <row r="87" ht="13.5" customHeight="1">
      <c r="A87" s="38" t="s">
        <v>28</v>
      </c>
      <c r="B87" s="38">
        <v>2016.0</v>
      </c>
      <c r="C87" s="38">
        <v>37.93057692307693</v>
      </c>
      <c r="D87" s="38">
        <v>31.130192307692308</v>
      </c>
      <c r="E87" s="38">
        <v>19.146923076923066</v>
      </c>
      <c r="F87" s="38">
        <v>10.093461538461538</v>
      </c>
      <c r="G87" s="38">
        <v>1.6975</v>
      </c>
      <c r="H87" s="38">
        <v>0.0</v>
      </c>
      <c r="I87" s="38">
        <v>106.51923076923077</v>
      </c>
    </row>
    <row r="88" ht="13.5" customHeight="1">
      <c r="A88" s="38" t="s">
        <v>28</v>
      </c>
      <c r="B88" s="38">
        <v>2017.0</v>
      </c>
      <c r="C88" s="38">
        <v>81.52692307692308</v>
      </c>
      <c r="D88" s="38">
        <v>12.485384615384616</v>
      </c>
      <c r="E88" s="38">
        <v>4.739999999999999</v>
      </c>
      <c r="F88" s="38">
        <v>1.234230769230769</v>
      </c>
      <c r="G88" s="38">
        <v>0.013461538461538462</v>
      </c>
      <c r="H88" s="38">
        <v>0.0</v>
      </c>
      <c r="I88" s="38">
        <v>25.826923076923077</v>
      </c>
    </row>
    <row r="89" ht="13.5" customHeight="1">
      <c r="A89" s="38" t="s">
        <v>28</v>
      </c>
      <c r="B89" s="38">
        <v>2018.0</v>
      </c>
      <c r="C89" s="38">
        <v>80.70788461538463</v>
      </c>
      <c r="D89" s="38">
        <v>14.94634615384615</v>
      </c>
      <c r="E89" s="38">
        <v>4.072115384615386</v>
      </c>
      <c r="F89" s="38">
        <v>0.27307692307692305</v>
      </c>
      <c r="G89" s="38">
        <v>0.0</v>
      </c>
      <c r="H89" s="38">
        <v>0.0</v>
      </c>
      <c r="I89" s="38">
        <v>23.884615384615383</v>
      </c>
    </row>
    <row r="90" ht="13.5" customHeight="1">
      <c r="A90" s="38" t="s">
        <v>28</v>
      </c>
      <c r="B90" s="38">
        <v>2019.0</v>
      </c>
      <c r="C90" s="38">
        <v>96.1811320754717</v>
      </c>
      <c r="D90" s="38">
        <v>3.818867924528301</v>
      </c>
      <c r="E90" s="38">
        <v>0.0</v>
      </c>
      <c r="F90" s="38">
        <v>0.0</v>
      </c>
      <c r="G90" s="38">
        <v>0.0</v>
      </c>
      <c r="H90" s="38">
        <v>0.0</v>
      </c>
      <c r="I90" s="38">
        <v>3.792452830188679</v>
      </c>
    </row>
    <row r="91" ht="13.5" customHeight="1">
      <c r="A91" s="38" t="s">
        <v>28</v>
      </c>
      <c r="B91" s="38">
        <v>2020.0</v>
      </c>
      <c r="C91" s="38">
        <v>63.855000000000004</v>
      </c>
      <c r="D91" s="38">
        <v>23.83403846153846</v>
      </c>
      <c r="E91" s="38">
        <v>11.392115384615387</v>
      </c>
      <c r="F91" s="38">
        <v>0.9194230769230767</v>
      </c>
      <c r="G91" s="38">
        <v>3.846153846153846E-4</v>
      </c>
      <c r="H91" s="38">
        <v>0.0</v>
      </c>
      <c r="I91" s="38">
        <v>49.42307692307692</v>
      </c>
    </row>
    <row r="92" ht="13.5" customHeight="1">
      <c r="A92" s="38" t="s">
        <v>28</v>
      </c>
      <c r="B92" s="38">
        <v>2021.0</v>
      </c>
      <c r="C92" s="38">
        <v>70.54519230769228</v>
      </c>
      <c r="D92" s="38">
        <v>23.98384615384616</v>
      </c>
      <c r="E92" s="38">
        <v>5.470961538461541</v>
      </c>
      <c r="F92" s="38">
        <v>0.0</v>
      </c>
      <c r="G92" s="38">
        <v>0.0</v>
      </c>
      <c r="H92" s="38">
        <v>0.0</v>
      </c>
      <c r="I92" s="38">
        <v>34.86538461538461</v>
      </c>
    </row>
    <row r="93" ht="13.5" customHeight="1">
      <c r="A93" s="38" t="s">
        <v>28</v>
      </c>
      <c r="B93" s="38">
        <v>2022.0</v>
      </c>
      <c r="C93" s="38">
        <v>99.054</v>
      </c>
      <c r="D93" s="38">
        <v>0.9460000000000001</v>
      </c>
      <c r="E93" s="38">
        <v>0.0</v>
      </c>
      <c r="F93" s="38">
        <v>0.0</v>
      </c>
      <c r="G93" s="38">
        <v>0.0</v>
      </c>
      <c r="H93" s="38">
        <v>0.0</v>
      </c>
      <c r="I93" s="38">
        <v>1.0</v>
      </c>
    </row>
    <row r="94" ht="13.5" customHeight="1">
      <c r="A94" s="38" t="s">
        <v>29</v>
      </c>
      <c r="B94" s="38">
        <v>2000.0</v>
      </c>
      <c r="C94" s="38">
        <v>93.97211538461536</v>
      </c>
      <c r="D94" s="38">
        <v>6.027884615384616</v>
      </c>
      <c r="E94" s="38">
        <v>0.0</v>
      </c>
      <c r="F94" s="38">
        <v>0.0</v>
      </c>
      <c r="G94" s="38">
        <v>0.0</v>
      </c>
      <c r="H94" s="38">
        <v>0.0</v>
      </c>
      <c r="I94" s="38">
        <v>6.019230769230769</v>
      </c>
    </row>
    <row r="95" ht="13.5" customHeight="1">
      <c r="A95" s="38" t="s">
        <v>29</v>
      </c>
      <c r="B95" s="38">
        <v>2001.0</v>
      </c>
      <c r="C95" s="38">
        <v>46.83096153846154</v>
      </c>
      <c r="D95" s="38">
        <v>38.43038461538461</v>
      </c>
      <c r="E95" s="38">
        <v>13.526153846153846</v>
      </c>
      <c r="F95" s="38">
        <v>1.2132692307692308</v>
      </c>
      <c r="G95" s="38">
        <v>0.0</v>
      </c>
      <c r="H95" s="38">
        <v>0.0</v>
      </c>
      <c r="I95" s="38">
        <v>69.1923076923077</v>
      </c>
    </row>
    <row r="96" ht="13.5" customHeight="1">
      <c r="A96" s="38" t="s">
        <v>29</v>
      </c>
      <c r="B96" s="38">
        <v>2002.0</v>
      </c>
      <c r="C96" s="38">
        <v>46.551132075471706</v>
      </c>
      <c r="D96" s="38">
        <v>29.096226415094325</v>
      </c>
      <c r="E96" s="38">
        <v>13.819056603773584</v>
      </c>
      <c r="F96" s="38">
        <v>7.375094339622643</v>
      </c>
      <c r="G96" s="38">
        <v>3.156603773584906</v>
      </c>
      <c r="H96" s="38">
        <v>0.0011320754716981133</v>
      </c>
      <c r="I96" s="38">
        <v>91.45283018867924</v>
      </c>
    </row>
    <row r="97" ht="13.5" customHeight="1">
      <c r="A97" s="38" t="s">
        <v>29</v>
      </c>
      <c r="B97" s="38">
        <v>2003.0</v>
      </c>
      <c r="C97" s="38">
        <v>95.72000000000003</v>
      </c>
      <c r="D97" s="38">
        <v>4.215192307692307</v>
      </c>
      <c r="E97" s="38">
        <v>0.06461538461538462</v>
      </c>
      <c r="F97" s="38">
        <v>0.0</v>
      </c>
      <c r="G97" s="38">
        <v>0.0</v>
      </c>
      <c r="H97" s="38">
        <v>0.0</v>
      </c>
      <c r="I97" s="38">
        <v>4.3076923076923075</v>
      </c>
    </row>
    <row r="98" ht="13.5" customHeight="1">
      <c r="A98" s="38" t="s">
        <v>29</v>
      </c>
      <c r="B98" s="38">
        <v>2004.0</v>
      </c>
      <c r="C98" s="38">
        <v>99.94673076923075</v>
      </c>
      <c r="D98" s="38">
        <v>0.05326923076923077</v>
      </c>
      <c r="E98" s="38">
        <v>0.0</v>
      </c>
      <c r="F98" s="38">
        <v>0.0</v>
      </c>
      <c r="G98" s="38">
        <v>0.0</v>
      </c>
      <c r="H98" s="38">
        <v>0.0</v>
      </c>
      <c r="I98" s="38">
        <v>0.057692307692307696</v>
      </c>
    </row>
    <row r="99" ht="13.5" customHeight="1">
      <c r="A99" s="38" t="s">
        <v>29</v>
      </c>
      <c r="B99" s="38">
        <v>2005.0</v>
      </c>
      <c r="C99" s="38">
        <v>77.75769230769231</v>
      </c>
      <c r="D99" s="38">
        <v>18.38653846153846</v>
      </c>
      <c r="E99" s="38">
        <v>3.8561538461538456</v>
      </c>
      <c r="F99" s="38">
        <v>0.0</v>
      </c>
      <c r="G99" s="38">
        <v>0.0</v>
      </c>
      <c r="H99" s="38">
        <v>0.0</v>
      </c>
      <c r="I99" s="38">
        <v>26.096153846153847</v>
      </c>
    </row>
    <row r="100" ht="13.5" customHeight="1">
      <c r="A100" s="38" t="s">
        <v>29</v>
      </c>
      <c r="B100" s="38">
        <v>2006.0</v>
      </c>
      <c r="C100" s="38">
        <v>85.57076923076923</v>
      </c>
      <c r="D100" s="38">
        <v>14.195961538461539</v>
      </c>
      <c r="E100" s="38">
        <v>0.23326923076923076</v>
      </c>
      <c r="F100" s="38">
        <v>0.0</v>
      </c>
      <c r="G100" s="38">
        <v>0.0</v>
      </c>
      <c r="H100" s="38">
        <v>0.0</v>
      </c>
      <c r="I100" s="38">
        <v>14.653846153846153</v>
      </c>
    </row>
    <row r="101" ht="13.5" customHeight="1">
      <c r="A101" s="38" t="s">
        <v>29</v>
      </c>
      <c r="B101" s="38">
        <v>2007.0</v>
      </c>
      <c r="C101" s="38">
        <v>79.36423076923076</v>
      </c>
      <c r="D101" s="38">
        <v>15.706730769230766</v>
      </c>
      <c r="E101" s="38">
        <v>4.929423076923078</v>
      </c>
      <c r="F101" s="38">
        <v>0.0</v>
      </c>
      <c r="G101" s="38">
        <v>0.0</v>
      </c>
      <c r="H101" s="38">
        <v>0.0</v>
      </c>
      <c r="I101" s="38">
        <v>25.576923076923077</v>
      </c>
    </row>
    <row r="102" ht="13.5" customHeight="1">
      <c r="A102" s="38" t="s">
        <v>29</v>
      </c>
      <c r="B102" s="38">
        <v>2008.0</v>
      </c>
      <c r="C102" s="38">
        <v>86.82169811320753</v>
      </c>
      <c r="D102" s="38">
        <v>12.4588679245283</v>
      </c>
      <c r="E102" s="38">
        <v>0.7196226415094339</v>
      </c>
      <c r="F102" s="38">
        <v>0.0</v>
      </c>
      <c r="G102" s="38">
        <v>0.0</v>
      </c>
      <c r="H102" s="38">
        <v>0.0</v>
      </c>
      <c r="I102" s="38">
        <v>13.88679245283019</v>
      </c>
    </row>
    <row r="103" ht="13.5" customHeight="1">
      <c r="A103" s="38" t="s">
        <v>29</v>
      </c>
      <c r="B103" s="38">
        <v>2009.0</v>
      </c>
      <c r="C103" s="38">
        <v>81.69288461538461</v>
      </c>
      <c r="D103" s="38">
        <v>17.76423076923077</v>
      </c>
      <c r="E103" s="38">
        <v>0.5426923076923077</v>
      </c>
      <c r="F103" s="38">
        <v>0.0</v>
      </c>
      <c r="G103" s="38">
        <v>0.0</v>
      </c>
      <c r="H103" s="38">
        <v>0.0</v>
      </c>
      <c r="I103" s="38">
        <v>18.826923076923077</v>
      </c>
    </row>
    <row r="104" ht="13.5" customHeight="1">
      <c r="A104" s="38" t="s">
        <v>29</v>
      </c>
      <c r="B104" s="38">
        <v>2010.0</v>
      </c>
      <c r="C104" s="38">
        <v>75.44365384615384</v>
      </c>
      <c r="D104" s="38">
        <v>21.782692307692308</v>
      </c>
      <c r="E104" s="38">
        <v>2.5719230769230776</v>
      </c>
      <c r="F104" s="38">
        <v>0.2013461538461539</v>
      </c>
      <c r="G104" s="38">
        <v>0.0</v>
      </c>
      <c r="H104" s="38">
        <v>0.0</v>
      </c>
      <c r="I104" s="38">
        <v>27.557692307692307</v>
      </c>
    </row>
    <row r="105" ht="13.5" customHeight="1">
      <c r="A105" s="38" t="s">
        <v>29</v>
      </c>
      <c r="B105" s="38">
        <v>2011.0</v>
      </c>
      <c r="C105" s="38">
        <v>89.05673076923075</v>
      </c>
      <c r="D105" s="38">
        <v>8.703653846153848</v>
      </c>
      <c r="E105" s="38">
        <v>2.2398076923076924</v>
      </c>
      <c r="F105" s="38">
        <v>0.0</v>
      </c>
      <c r="G105" s="38">
        <v>0.0</v>
      </c>
      <c r="H105" s="38">
        <v>0.0</v>
      </c>
      <c r="I105" s="38">
        <v>13.192307692307692</v>
      </c>
    </row>
    <row r="106" ht="13.5" customHeight="1">
      <c r="A106" s="38" t="s">
        <v>29</v>
      </c>
      <c r="B106" s="38">
        <v>2012.0</v>
      </c>
      <c r="C106" s="38">
        <v>80.5673076923077</v>
      </c>
      <c r="D106" s="38">
        <v>17.121923076923075</v>
      </c>
      <c r="E106" s="38">
        <v>2.3103846153846157</v>
      </c>
      <c r="F106" s="38">
        <v>0.0</v>
      </c>
      <c r="G106" s="38">
        <v>0.0</v>
      </c>
      <c r="H106" s="38">
        <v>0.0</v>
      </c>
      <c r="I106" s="38">
        <v>21.75</v>
      </c>
    </row>
    <row r="107" ht="13.5" customHeight="1">
      <c r="A107" s="38" t="s">
        <v>29</v>
      </c>
      <c r="B107" s="38">
        <v>2013.0</v>
      </c>
      <c r="C107" s="38">
        <v>81.59811320754719</v>
      </c>
      <c r="D107" s="38">
        <v>17.402830188679253</v>
      </c>
      <c r="E107" s="38">
        <v>0.9990566037735847</v>
      </c>
      <c r="F107" s="38">
        <v>0.0</v>
      </c>
      <c r="G107" s="38">
        <v>0.0</v>
      </c>
      <c r="H107" s="38">
        <v>0.0</v>
      </c>
      <c r="I107" s="38">
        <v>19.39622641509434</v>
      </c>
    </row>
    <row r="108" ht="13.5" customHeight="1">
      <c r="A108" s="38" t="s">
        <v>29</v>
      </c>
      <c r="B108" s="38">
        <v>2014.0</v>
      </c>
      <c r="C108" s="38">
        <v>90.4194230769231</v>
      </c>
      <c r="D108" s="38">
        <v>9.519615384615387</v>
      </c>
      <c r="E108" s="38">
        <v>0.06096153846153846</v>
      </c>
      <c r="F108" s="38">
        <v>0.0</v>
      </c>
      <c r="G108" s="38">
        <v>0.0</v>
      </c>
      <c r="H108" s="38">
        <v>0.0</v>
      </c>
      <c r="I108" s="38">
        <v>9.538461538461538</v>
      </c>
    </row>
    <row r="109" ht="13.5" customHeight="1">
      <c r="A109" s="38" t="s">
        <v>29</v>
      </c>
      <c r="B109" s="38">
        <v>2015.0</v>
      </c>
      <c r="C109" s="38">
        <v>70.46269230769232</v>
      </c>
      <c r="D109" s="38">
        <v>29.148846153846133</v>
      </c>
      <c r="E109" s="38">
        <v>0.3886538461538462</v>
      </c>
      <c r="F109" s="38">
        <v>0.0</v>
      </c>
      <c r="G109" s="38">
        <v>0.0</v>
      </c>
      <c r="H109" s="38">
        <v>0.0</v>
      </c>
      <c r="I109" s="38">
        <v>29.942307692307693</v>
      </c>
    </row>
    <row r="110" ht="13.5" customHeight="1">
      <c r="A110" s="38" t="s">
        <v>29</v>
      </c>
      <c r="B110" s="38">
        <v>2016.0</v>
      </c>
      <c r="C110" s="38">
        <v>54.233461538461555</v>
      </c>
      <c r="D110" s="38">
        <v>34.20076923076923</v>
      </c>
      <c r="E110" s="38">
        <v>9.515769230769227</v>
      </c>
      <c r="F110" s="38">
        <v>2.0490384615384616</v>
      </c>
      <c r="G110" s="38">
        <v>0.0013461538461538463</v>
      </c>
      <c r="H110" s="38">
        <v>0.0</v>
      </c>
      <c r="I110" s="38">
        <v>59.30769230769231</v>
      </c>
    </row>
    <row r="111" ht="13.5" customHeight="1">
      <c r="A111" s="38" t="s">
        <v>29</v>
      </c>
      <c r="B111" s="38">
        <v>2017.0</v>
      </c>
      <c r="C111" s="38">
        <v>80.42346153846152</v>
      </c>
      <c r="D111" s="38">
        <v>12.106923076923078</v>
      </c>
      <c r="E111" s="38">
        <v>7.21326923076923</v>
      </c>
      <c r="F111" s="38">
        <v>0.255</v>
      </c>
      <c r="G111" s="38">
        <v>0.0</v>
      </c>
      <c r="H111" s="38">
        <v>0.0</v>
      </c>
      <c r="I111" s="38">
        <v>27.25</v>
      </c>
    </row>
    <row r="112" ht="13.5" customHeight="1">
      <c r="A112" s="38" t="s">
        <v>29</v>
      </c>
      <c r="B112" s="38">
        <v>2018.0</v>
      </c>
      <c r="C112" s="38">
        <v>95.0294230769231</v>
      </c>
      <c r="D112" s="38">
        <v>3.3796153846153847</v>
      </c>
      <c r="E112" s="38">
        <v>1.5911538461538457</v>
      </c>
      <c r="F112" s="38">
        <v>0.0</v>
      </c>
      <c r="G112" s="38">
        <v>0.0</v>
      </c>
      <c r="H112" s="38">
        <v>0.0</v>
      </c>
      <c r="I112" s="38">
        <v>6.596153846153846</v>
      </c>
    </row>
    <row r="113" ht="13.5" customHeight="1">
      <c r="A113" s="38" t="s">
        <v>29</v>
      </c>
      <c r="B113" s="38">
        <v>2019.0</v>
      </c>
      <c r="C113" s="38">
        <v>94.02150943396227</v>
      </c>
      <c r="D113" s="38">
        <v>5.730188679245283</v>
      </c>
      <c r="E113" s="38">
        <v>0.24830188679245283</v>
      </c>
      <c r="F113" s="38">
        <v>0.0</v>
      </c>
      <c r="G113" s="38">
        <v>0.0</v>
      </c>
      <c r="H113" s="38">
        <v>0.0</v>
      </c>
      <c r="I113" s="38">
        <v>6.188679245283019</v>
      </c>
    </row>
    <row r="114" ht="13.5" customHeight="1">
      <c r="A114" s="38" t="s">
        <v>29</v>
      </c>
      <c r="B114" s="38">
        <v>2020.0</v>
      </c>
      <c r="C114" s="38">
        <v>67.7125</v>
      </c>
      <c r="D114" s="38">
        <v>20.31442307692308</v>
      </c>
      <c r="E114" s="38">
        <v>10.43326923076923</v>
      </c>
      <c r="F114" s="38">
        <v>1.5396153846153846</v>
      </c>
      <c r="G114" s="38">
        <v>0.0</v>
      </c>
      <c r="H114" s="38">
        <v>0.0</v>
      </c>
      <c r="I114" s="38">
        <v>45.78846153846154</v>
      </c>
    </row>
    <row r="115" ht="13.5" customHeight="1">
      <c r="A115" s="38" t="s">
        <v>29</v>
      </c>
      <c r="B115" s="38">
        <v>2021.0</v>
      </c>
      <c r="C115" s="38">
        <v>89.6723076923077</v>
      </c>
      <c r="D115" s="38">
        <v>9.337884615384617</v>
      </c>
      <c r="E115" s="38">
        <v>0.9900000000000001</v>
      </c>
      <c r="F115" s="38">
        <v>0.0</v>
      </c>
      <c r="G115" s="38">
        <v>0.0</v>
      </c>
      <c r="H115" s="38">
        <v>0.0</v>
      </c>
      <c r="I115" s="38">
        <v>11.307692307692308</v>
      </c>
    </row>
    <row r="116" ht="13.5" customHeight="1">
      <c r="A116" s="38" t="s">
        <v>29</v>
      </c>
      <c r="B116" s="38">
        <v>2022.0</v>
      </c>
      <c r="C116" s="38">
        <v>87.458</v>
      </c>
      <c r="D116" s="38">
        <v>12.542000000000002</v>
      </c>
      <c r="E116" s="38">
        <v>0.0</v>
      </c>
      <c r="F116" s="38">
        <v>0.0</v>
      </c>
      <c r="G116" s="38">
        <v>0.0</v>
      </c>
      <c r="H116" s="38">
        <v>0.0</v>
      </c>
      <c r="I116" s="38">
        <v>12.4</v>
      </c>
    </row>
    <row r="117" ht="13.5" customHeight="1">
      <c r="A117" s="38" t="s">
        <v>16</v>
      </c>
      <c r="B117" s="38">
        <v>2000.0</v>
      </c>
      <c r="C117" s="38">
        <v>98.85576923076923</v>
      </c>
      <c r="D117" s="38">
        <v>1.1442307692307692</v>
      </c>
      <c r="E117" s="38">
        <v>0.0</v>
      </c>
      <c r="F117" s="38">
        <v>0.0</v>
      </c>
      <c r="G117" s="38">
        <v>0.0</v>
      </c>
      <c r="H117" s="38">
        <v>0.0</v>
      </c>
      <c r="I117" s="38">
        <v>1.1538461538461537</v>
      </c>
    </row>
    <row r="118" ht="13.5" customHeight="1">
      <c r="A118" s="38" t="s">
        <v>16</v>
      </c>
      <c r="B118" s="38">
        <v>2001.0</v>
      </c>
      <c r="C118" s="38">
        <v>61.42788461538461</v>
      </c>
      <c r="D118" s="38">
        <v>23.253461538461544</v>
      </c>
      <c r="E118" s="38">
        <v>12.600961538461538</v>
      </c>
      <c r="F118" s="38">
        <v>2.717884615384615</v>
      </c>
      <c r="G118" s="38">
        <v>0.0</v>
      </c>
      <c r="H118" s="38">
        <v>0.0</v>
      </c>
      <c r="I118" s="38">
        <v>56.59615384615385</v>
      </c>
    </row>
    <row r="119" ht="13.5" customHeight="1">
      <c r="A119" s="38" t="s">
        <v>16</v>
      </c>
      <c r="B119" s="38">
        <v>2002.0</v>
      </c>
      <c r="C119" s="38">
        <v>19.578113207547172</v>
      </c>
      <c r="D119" s="38">
        <v>33.08264150943396</v>
      </c>
      <c r="E119" s="38">
        <v>11.61358490566038</v>
      </c>
      <c r="F119" s="38">
        <v>34.807169811320755</v>
      </c>
      <c r="G119" s="38">
        <v>0.9184905660377358</v>
      </c>
      <c r="H119" s="38">
        <v>0.0</v>
      </c>
      <c r="I119" s="38">
        <v>164.41509433962264</v>
      </c>
    </row>
    <row r="120" ht="13.5" customHeight="1">
      <c r="A120" s="38" t="s">
        <v>16</v>
      </c>
      <c r="B120" s="38">
        <v>2003.0</v>
      </c>
      <c r="C120" s="38">
        <v>100.0</v>
      </c>
      <c r="D120" s="38">
        <v>0.0</v>
      </c>
      <c r="E120" s="38">
        <v>0.0</v>
      </c>
      <c r="F120" s="38">
        <v>0.0</v>
      </c>
      <c r="G120" s="38">
        <v>0.0</v>
      </c>
      <c r="H120" s="38">
        <v>0.0</v>
      </c>
      <c r="I120" s="38">
        <v>0.0</v>
      </c>
    </row>
    <row r="121" ht="13.5" customHeight="1">
      <c r="A121" s="38" t="s">
        <v>16</v>
      </c>
      <c r="B121" s="38">
        <v>2004.0</v>
      </c>
      <c r="C121" s="38">
        <v>99.27711538461539</v>
      </c>
      <c r="D121" s="38">
        <v>0.7228846153846155</v>
      </c>
      <c r="E121" s="38">
        <v>0.0</v>
      </c>
      <c r="F121" s="38">
        <v>0.0</v>
      </c>
      <c r="G121" s="38">
        <v>0.0</v>
      </c>
      <c r="H121" s="38">
        <v>0.0</v>
      </c>
      <c r="I121" s="38">
        <v>0.7307692307692307</v>
      </c>
    </row>
    <row r="122" ht="13.5" customHeight="1">
      <c r="A122" s="38" t="s">
        <v>16</v>
      </c>
      <c r="B122" s="38">
        <v>2005.0</v>
      </c>
      <c r="C122" s="38">
        <v>75.74865384615384</v>
      </c>
      <c r="D122" s="38">
        <v>20.621153846153845</v>
      </c>
      <c r="E122" s="38">
        <v>3.6303846153846155</v>
      </c>
      <c r="F122" s="38">
        <v>0.0</v>
      </c>
      <c r="G122" s="38">
        <v>0.0</v>
      </c>
      <c r="H122" s="38">
        <v>0.0</v>
      </c>
      <c r="I122" s="38">
        <v>27.865384615384617</v>
      </c>
    </row>
    <row r="123" ht="13.5" customHeight="1">
      <c r="A123" s="38" t="s">
        <v>16</v>
      </c>
      <c r="B123" s="38">
        <v>2006.0</v>
      </c>
      <c r="C123" s="38">
        <v>89.21000000000001</v>
      </c>
      <c r="D123" s="38">
        <v>10.79</v>
      </c>
      <c r="E123" s="38">
        <v>0.0</v>
      </c>
      <c r="F123" s="38">
        <v>0.0</v>
      </c>
      <c r="G123" s="38">
        <v>0.0</v>
      </c>
      <c r="H123" s="38">
        <v>0.0</v>
      </c>
      <c r="I123" s="38">
        <v>10.788461538461538</v>
      </c>
    </row>
    <row r="124" ht="13.5" customHeight="1">
      <c r="A124" s="38" t="s">
        <v>16</v>
      </c>
      <c r="B124" s="38">
        <v>2007.0</v>
      </c>
      <c r="C124" s="38">
        <v>74.63576923076923</v>
      </c>
      <c r="D124" s="38">
        <v>11.56423076923077</v>
      </c>
      <c r="E124" s="38">
        <v>13.8</v>
      </c>
      <c r="F124" s="38">
        <v>0.0</v>
      </c>
      <c r="G124" s="38">
        <v>0.0</v>
      </c>
      <c r="H124" s="38">
        <v>0.0</v>
      </c>
      <c r="I124" s="38">
        <v>39.17307692307692</v>
      </c>
    </row>
    <row r="125" ht="13.5" customHeight="1">
      <c r="A125" s="38" t="s">
        <v>16</v>
      </c>
      <c r="B125" s="38">
        <v>2008.0</v>
      </c>
      <c r="C125" s="38">
        <v>94.21150943396225</v>
      </c>
      <c r="D125" s="38">
        <v>5.788490566037736</v>
      </c>
      <c r="E125" s="38">
        <v>0.0</v>
      </c>
      <c r="F125" s="38">
        <v>0.0</v>
      </c>
      <c r="G125" s="38">
        <v>0.0</v>
      </c>
      <c r="H125" s="38">
        <v>0.0</v>
      </c>
      <c r="I125" s="38">
        <v>5.773584905660377</v>
      </c>
    </row>
    <row r="126" ht="13.5" customHeight="1">
      <c r="A126" s="38" t="s">
        <v>16</v>
      </c>
      <c r="B126" s="38">
        <v>2009.0</v>
      </c>
      <c r="C126" s="38">
        <v>91.80192307692306</v>
      </c>
      <c r="D126" s="38">
        <v>8.198076923076922</v>
      </c>
      <c r="E126" s="38">
        <v>0.0</v>
      </c>
      <c r="F126" s="38">
        <v>0.0</v>
      </c>
      <c r="G126" s="38">
        <v>0.0</v>
      </c>
      <c r="H126" s="38">
        <v>0.0</v>
      </c>
      <c r="I126" s="38">
        <v>8.192307692307692</v>
      </c>
    </row>
    <row r="127" ht="13.5" customHeight="1">
      <c r="A127" s="38" t="s">
        <v>16</v>
      </c>
      <c r="B127" s="38">
        <v>2010.0</v>
      </c>
      <c r="C127" s="38">
        <v>74.6923076923077</v>
      </c>
      <c r="D127" s="38">
        <v>20.999038461538458</v>
      </c>
      <c r="E127" s="38">
        <v>4.308653846153845</v>
      </c>
      <c r="F127" s="38">
        <v>0.0</v>
      </c>
      <c r="G127" s="38">
        <v>0.0</v>
      </c>
      <c r="H127" s="38">
        <v>0.0</v>
      </c>
      <c r="I127" s="38">
        <v>29.615384615384617</v>
      </c>
    </row>
    <row r="128" ht="13.5" customHeight="1">
      <c r="A128" s="38" t="s">
        <v>16</v>
      </c>
      <c r="B128" s="38">
        <v>2011.0</v>
      </c>
      <c r="C128" s="38">
        <v>100.0</v>
      </c>
      <c r="D128" s="38">
        <v>0.0</v>
      </c>
      <c r="E128" s="38">
        <v>0.0</v>
      </c>
      <c r="F128" s="38">
        <v>0.0</v>
      </c>
      <c r="G128" s="38">
        <v>0.0</v>
      </c>
      <c r="H128" s="38">
        <v>0.0</v>
      </c>
      <c r="I128" s="38">
        <v>0.0</v>
      </c>
    </row>
    <row r="129" ht="13.5" customHeight="1">
      <c r="A129" s="38" t="s">
        <v>16</v>
      </c>
      <c r="B129" s="38">
        <v>2012.0</v>
      </c>
      <c r="C129" s="38">
        <v>54.94461538461538</v>
      </c>
      <c r="D129" s="38">
        <v>27.04576923076924</v>
      </c>
      <c r="E129" s="38">
        <v>11.955576923076922</v>
      </c>
      <c r="F129" s="38">
        <v>6.053461538461539</v>
      </c>
      <c r="G129" s="38">
        <v>0.0</v>
      </c>
      <c r="H129" s="38">
        <v>0.0</v>
      </c>
      <c r="I129" s="38">
        <v>69.13461538461539</v>
      </c>
    </row>
    <row r="130" ht="13.5" customHeight="1">
      <c r="A130" s="38" t="s">
        <v>16</v>
      </c>
      <c r="B130" s="38">
        <v>2013.0</v>
      </c>
      <c r="C130" s="38">
        <v>65.45886792452829</v>
      </c>
      <c r="D130" s="38">
        <v>24.911509433962262</v>
      </c>
      <c r="E130" s="38">
        <v>9.629622641509433</v>
      </c>
      <c r="F130" s="38">
        <v>0.0</v>
      </c>
      <c r="G130" s="38">
        <v>0.0</v>
      </c>
      <c r="H130" s="38">
        <v>0.0</v>
      </c>
      <c r="I130" s="38">
        <v>44.132075471698116</v>
      </c>
    </row>
    <row r="131" ht="13.5" customHeight="1">
      <c r="A131" s="38" t="s">
        <v>16</v>
      </c>
      <c r="B131" s="38">
        <v>2014.0</v>
      </c>
      <c r="C131" s="38">
        <v>56.70403846153845</v>
      </c>
      <c r="D131" s="38">
        <v>34.89288461538461</v>
      </c>
      <c r="E131" s="38">
        <v>8.402115384615383</v>
      </c>
      <c r="F131" s="38">
        <v>0.0</v>
      </c>
      <c r="G131" s="38">
        <v>0.0</v>
      </c>
      <c r="H131" s="38">
        <v>0.0</v>
      </c>
      <c r="I131" s="38">
        <v>51.59615384615385</v>
      </c>
    </row>
    <row r="132" ht="13.5" customHeight="1">
      <c r="A132" s="38" t="s">
        <v>16</v>
      </c>
      <c r="B132" s="38">
        <v>2015.0</v>
      </c>
      <c r="C132" s="38">
        <v>36.2575</v>
      </c>
      <c r="D132" s="38">
        <v>25.375384615384615</v>
      </c>
      <c r="E132" s="38">
        <v>38.367692307692316</v>
      </c>
      <c r="F132" s="38">
        <v>0.0</v>
      </c>
      <c r="G132" s="38">
        <v>0.0</v>
      </c>
      <c r="H132" s="38">
        <v>0.0</v>
      </c>
      <c r="I132" s="38">
        <v>102.0</v>
      </c>
    </row>
    <row r="133" ht="13.5" customHeight="1">
      <c r="A133" s="38" t="s">
        <v>16</v>
      </c>
      <c r="B133" s="38">
        <v>2016.0</v>
      </c>
      <c r="C133" s="38">
        <v>16.638461538461538</v>
      </c>
      <c r="D133" s="38">
        <v>26.898846153846144</v>
      </c>
      <c r="E133" s="38">
        <v>31.721923076923073</v>
      </c>
      <c r="F133" s="38">
        <v>18.85038461538462</v>
      </c>
      <c r="G133" s="38">
        <v>5.89</v>
      </c>
      <c r="H133" s="38">
        <v>0.0</v>
      </c>
      <c r="I133" s="38">
        <v>170.42307692307693</v>
      </c>
    </row>
    <row r="134" ht="13.5" customHeight="1">
      <c r="A134" s="38" t="s">
        <v>16</v>
      </c>
      <c r="B134" s="38">
        <v>2017.0</v>
      </c>
      <c r="C134" s="38">
        <v>53.666923076923084</v>
      </c>
      <c r="D134" s="38">
        <v>14.711923076923075</v>
      </c>
      <c r="E134" s="38">
        <v>12.618653846153846</v>
      </c>
      <c r="F134" s="38">
        <v>12.925192307692312</v>
      </c>
      <c r="G134" s="38">
        <v>6.077307692307692</v>
      </c>
      <c r="H134" s="38">
        <v>0.0</v>
      </c>
      <c r="I134" s="38">
        <v>103.09615384615384</v>
      </c>
    </row>
    <row r="135" ht="13.5" customHeight="1">
      <c r="A135" s="38" t="s">
        <v>16</v>
      </c>
      <c r="B135" s="38">
        <v>2018.0</v>
      </c>
      <c r="C135" s="38">
        <v>92.33423076923076</v>
      </c>
      <c r="D135" s="38">
        <v>7.6657692307692304</v>
      </c>
      <c r="E135" s="38">
        <v>0.0</v>
      </c>
      <c r="F135" s="38">
        <v>0.0</v>
      </c>
      <c r="G135" s="38">
        <v>0.0</v>
      </c>
      <c r="H135" s="38">
        <v>0.0</v>
      </c>
      <c r="I135" s="38">
        <v>7.615384615384615</v>
      </c>
    </row>
    <row r="136" ht="13.5" customHeight="1">
      <c r="A136" s="38" t="s">
        <v>16</v>
      </c>
      <c r="B136" s="38">
        <v>2019.0</v>
      </c>
      <c r="C136" s="38">
        <v>92.25132075471697</v>
      </c>
      <c r="D136" s="38">
        <v>7.748679245283018</v>
      </c>
      <c r="E136" s="38">
        <v>0.0</v>
      </c>
      <c r="F136" s="38">
        <v>0.0</v>
      </c>
      <c r="G136" s="38">
        <v>0.0</v>
      </c>
      <c r="H136" s="38">
        <v>0.0</v>
      </c>
      <c r="I136" s="38">
        <v>7.735849056603773</v>
      </c>
    </row>
    <row r="137" ht="13.5" customHeight="1">
      <c r="A137" s="38" t="s">
        <v>16</v>
      </c>
      <c r="B137" s="38">
        <v>2020.0</v>
      </c>
      <c r="C137" s="38">
        <v>59.44596153846154</v>
      </c>
      <c r="D137" s="38">
        <v>20.21442307692308</v>
      </c>
      <c r="E137" s="38">
        <v>12.124230769230767</v>
      </c>
      <c r="F137" s="38">
        <v>5.951346153846154</v>
      </c>
      <c r="G137" s="38">
        <v>2.2628846153846154</v>
      </c>
      <c r="H137" s="38">
        <v>0.0</v>
      </c>
      <c r="I137" s="38">
        <v>71.34615384615384</v>
      </c>
    </row>
    <row r="138" ht="13.5" customHeight="1">
      <c r="A138" s="38" t="s">
        <v>16</v>
      </c>
      <c r="B138" s="38">
        <v>2021.0</v>
      </c>
      <c r="C138" s="38">
        <v>91.04442307692307</v>
      </c>
      <c r="D138" s="38">
        <v>8.955576923076922</v>
      </c>
      <c r="E138" s="38">
        <v>0.0</v>
      </c>
      <c r="F138" s="38">
        <v>0.0</v>
      </c>
      <c r="G138" s="38">
        <v>0.0</v>
      </c>
      <c r="H138" s="38">
        <v>0.0</v>
      </c>
      <c r="I138" s="38">
        <v>9.0</v>
      </c>
    </row>
    <row r="139" ht="13.5" customHeight="1">
      <c r="A139" s="38" t="s">
        <v>16</v>
      </c>
      <c r="B139" s="38">
        <v>2022.0</v>
      </c>
      <c r="C139" s="38">
        <v>100.0</v>
      </c>
      <c r="D139" s="38">
        <v>0.0</v>
      </c>
      <c r="E139" s="38">
        <v>0.0</v>
      </c>
      <c r="F139" s="38">
        <v>0.0</v>
      </c>
      <c r="G139" s="38">
        <v>0.0</v>
      </c>
      <c r="H139" s="38">
        <v>0.0</v>
      </c>
      <c r="I139" s="38">
        <v>0.0</v>
      </c>
    </row>
    <row r="140" ht="13.5" customHeight="1">
      <c r="A140" s="39" t="s">
        <v>25</v>
      </c>
      <c r="B140" s="38">
        <v>2000.0</v>
      </c>
      <c r="C140" s="38">
        <v>100.0</v>
      </c>
      <c r="D140" s="38">
        <v>0.0</v>
      </c>
      <c r="E140" s="38">
        <v>0.0</v>
      </c>
      <c r="F140" s="38">
        <v>0.0</v>
      </c>
      <c r="G140" s="38">
        <v>0.0</v>
      </c>
      <c r="H140" s="38">
        <v>0.0</v>
      </c>
      <c r="I140" s="38">
        <v>0.0</v>
      </c>
    </row>
    <row r="141" ht="13.5" customHeight="1">
      <c r="A141" s="39" t="s">
        <v>25</v>
      </c>
      <c r="B141" s="38">
        <v>2001.0</v>
      </c>
      <c r="C141" s="38">
        <v>65.34865384615385</v>
      </c>
      <c r="D141" s="38">
        <v>17.425</v>
      </c>
      <c r="E141" s="38">
        <v>16.397884615384612</v>
      </c>
      <c r="F141" s="38">
        <v>0.8286538461538461</v>
      </c>
      <c r="G141" s="38">
        <v>0.0</v>
      </c>
      <c r="H141" s="38">
        <v>0.0</v>
      </c>
      <c r="I141" s="38">
        <v>52.67307692307692</v>
      </c>
    </row>
    <row r="142" ht="13.5" customHeight="1">
      <c r="A142" s="39" t="s">
        <v>25</v>
      </c>
      <c r="B142" s="38">
        <v>2002.0</v>
      </c>
      <c r="C142" s="38">
        <v>24.529811320754714</v>
      </c>
      <c r="D142" s="38">
        <v>32.47150943396226</v>
      </c>
      <c r="E142" s="38">
        <v>24.13641509433962</v>
      </c>
      <c r="F142" s="38">
        <v>18.862264150943396</v>
      </c>
      <c r="G142" s="38">
        <v>0.0</v>
      </c>
      <c r="H142" s="38">
        <v>0.0</v>
      </c>
      <c r="I142" s="38">
        <v>137.37735849056602</v>
      </c>
    </row>
    <row r="143" ht="13.5" customHeight="1">
      <c r="A143" s="39" t="s">
        <v>25</v>
      </c>
      <c r="B143" s="38">
        <v>2003.0</v>
      </c>
      <c r="C143" s="38">
        <v>100.0</v>
      </c>
      <c r="D143" s="38">
        <v>0.0</v>
      </c>
      <c r="E143" s="38">
        <v>0.0</v>
      </c>
      <c r="F143" s="38">
        <v>0.0</v>
      </c>
      <c r="G143" s="38">
        <v>0.0</v>
      </c>
      <c r="H143" s="38">
        <v>0.0</v>
      </c>
      <c r="I143" s="38">
        <v>0.0</v>
      </c>
    </row>
    <row r="144" ht="13.5" customHeight="1">
      <c r="A144" s="39" t="s">
        <v>25</v>
      </c>
      <c r="B144" s="38">
        <v>2004.0</v>
      </c>
      <c r="C144" s="38">
        <v>95.80115384615384</v>
      </c>
      <c r="D144" s="38">
        <v>4.198846153846154</v>
      </c>
      <c r="E144" s="38">
        <v>0.0</v>
      </c>
      <c r="F144" s="38">
        <v>0.0</v>
      </c>
      <c r="G144" s="38">
        <v>0.0</v>
      </c>
      <c r="H144" s="38">
        <v>0.0</v>
      </c>
      <c r="I144" s="38">
        <v>4.1923076923076925</v>
      </c>
    </row>
    <row r="145" ht="13.5" customHeight="1">
      <c r="A145" s="39" t="s">
        <v>25</v>
      </c>
      <c r="B145" s="38">
        <v>2005.0</v>
      </c>
      <c r="C145" s="38">
        <v>91.44634615384615</v>
      </c>
      <c r="D145" s="38">
        <v>8.230192307692308</v>
      </c>
      <c r="E145" s="38">
        <v>0.32346153846153847</v>
      </c>
      <c r="F145" s="38">
        <v>0.0</v>
      </c>
      <c r="G145" s="38">
        <v>0.0</v>
      </c>
      <c r="H145" s="38">
        <v>0.0</v>
      </c>
      <c r="I145" s="38">
        <v>8.865384615384615</v>
      </c>
    </row>
    <row r="146" ht="13.5" customHeight="1">
      <c r="A146" s="39" t="s">
        <v>25</v>
      </c>
      <c r="B146" s="38">
        <v>2006.0</v>
      </c>
      <c r="C146" s="38">
        <v>87.43442307692308</v>
      </c>
      <c r="D146" s="38">
        <v>12.56557692307692</v>
      </c>
      <c r="E146" s="38">
        <v>0.0</v>
      </c>
      <c r="F146" s="38">
        <v>0.0</v>
      </c>
      <c r="G146" s="38">
        <v>0.0</v>
      </c>
      <c r="H146" s="38">
        <v>0.0</v>
      </c>
      <c r="I146" s="38">
        <v>12.557692307692308</v>
      </c>
    </row>
    <row r="147" ht="13.5" customHeight="1">
      <c r="A147" s="39" t="s">
        <v>25</v>
      </c>
      <c r="B147" s="38">
        <v>2007.0</v>
      </c>
      <c r="C147" s="38">
        <v>76.86403846153846</v>
      </c>
      <c r="D147" s="38">
        <v>15.591730769230768</v>
      </c>
      <c r="E147" s="38">
        <v>7.544423076923078</v>
      </c>
      <c r="F147" s="38">
        <v>0.0</v>
      </c>
      <c r="G147" s="38">
        <v>0.0</v>
      </c>
      <c r="H147" s="38">
        <v>0.0</v>
      </c>
      <c r="I147" s="38">
        <v>30.653846153846153</v>
      </c>
    </row>
    <row r="148" ht="13.5" customHeight="1">
      <c r="A148" s="39" t="s">
        <v>25</v>
      </c>
      <c r="B148" s="38">
        <v>2008.0</v>
      </c>
      <c r="C148" s="38">
        <v>94.65018867924526</v>
      </c>
      <c r="D148" s="38">
        <v>5.349811320754716</v>
      </c>
      <c r="E148" s="38">
        <v>0.0</v>
      </c>
      <c r="F148" s="38">
        <v>0.0</v>
      </c>
      <c r="G148" s="38">
        <v>0.0</v>
      </c>
      <c r="H148" s="38">
        <v>0.0</v>
      </c>
      <c r="I148" s="38">
        <v>5.377358490566038</v>
      </c>
    </row>
    <row r="149" ht="13.5" customHeight="1">
      <c r="A149" s="39" t="s">
        <v>25</v>
      </c>
      <c r="B149" s="38">
        <v>2009.0</v>
      </c>
      <c r="C149" s="38">
        <v>97.60269230769231</v>
      </c>
      <c r="D149" s="38">
        <v>2.397307692307692</v>
      </c>
      <c r="E149" s="38">
        <v>0.0</v>
      </c>
      <c r="F149" s="38">
        <v>0.0</v>
      </c>
      <c r="G149" s="38">
        <v>0.0</v>
      </c>
      <c r="H149" s="38">
        <v>0.0</v>
      </c>
      <c r="I149" s="38">
        <v>2.4038461538461537</v>
      </c>
    </row>
    <row r="150" ht="13.5" customHeight="1">
      <c r="A150" s="39" t="s">
        <v>25</v>
      </c>
      <c r="B150" s="38">
        <v>2010.0</v>
      </c>
      <c r="C150" s="38">
        <v>81.31326923076921</v>
      </c>
      <c r="D150" s="38">
        <v>16.84</v>
      </c>
      <c r="E150" s="38">
        <v>1.8471153846153845</v>
      </c>
      <c r="F150" s="38">
        <v>0.0</v>
      </c>
      <c r="G150" s="38">
        <v>0.0</v>
      </c>
      <c r="H150" s="38">
        <v>0.0</v>
      </c>
      <c r="I150" s="38">
        <v>20.51923076923077</v>
      </c>
    </row>
    <row r="151" ht="13.5" customHeight="1">
      <c r="A151" s="39" t="s">
        <v>25</v>
      </c>
      <c r="B151" s="38">
        <v>2011.0</v>
      </c>
      <c r="C151" s="38">
        <v>99.99730769230769</v>
      </c>
      <c r="D151" s="38">
        <v>0.0026923076923076926</v>
      </c>
      <c r="E151" s="38">
        <v>0.0</v>
      </c>
      <c r="F151" s="38">
        <v>0.0</v>
      </c>
      <c r="G151" s="38">
        <v>0.0</v>
      </c>
      <c r="H151" s="38">
        <v>0.0</v>
      </c>
      <c r="I151" s="38">
        <v>0.0</v>
      </c>
    </row>
    <row r="152" ht="13.5" customHeight="1">
      <c r="A152" s="39" t="s">
        <v>25</v>
      </c>
      <c r="B152" s="38">
        <v>2012.0</v>
      </c>
      <c r="C152" s="38">
        <v>55.264038461538455</v>
      </c>
      <c r="D152" s="38">
        <v>26.154038461538455</v>
      </c>
      <c r="E152" s="38">
        <v>14.750769230769233</v>
      </c>
      <c r="F152" s="38">
        <v>3.832307692307693</v>
      </c>
      <c r="G152" s="38">
        <v>0.0</v>
      </c>
      <c r="H152" s="38">
        <v>0.0</v>
      </c>
      <c r="I152" s="38">
        <v>67.0576923076923</v>
      </c>
    </row>
    <row r="153" ht="13.5" customHeight="1">
      <c r="A153" s="39" t="s">
        <v>25</v>
      </c>
      <c r="B153" s="38">
        <v>2013.0</v>
      </c>
      <c r="C153" s="38">
        <v>70.19698113207548</v>
      </c>
      <c r="D153" s="38">
        <v>16.63320754716981</v>
      </c>
      <c r="E153" s="38">
        <v>13.170000000000003</v>
      </c>
      <c r="F153" s="38">
        <v>0.0</v>
      </c>
      <c r="G153" s="38">
        <v>0.0</v>
      </c>
      <c r="H153" s="38">
        <v>0.0</v>
      </c>
      <c r="I153" s="38">
        <v>43.0</v>
      </c>
    </row>
    <row r="154" ht="13.5" customHeight="1">
      <c r="A154" s="39" t="s">
        <v>25</v>
      </c>
      <c r="B154" s="38">
        <v>2014.0</v>
      </c>
      <c r="C154" s="38">
        <v>72.25057692307692</v>
      </c>
      <c r="D154" s="38">
        <v>23.685769230769232</v>
      </c>
      <c r="E154" s="38">
        <v>4.063461538461539</v>
      </c>
      <c r="F154" s="38">
        <v>0.0</v>
      </c>
      <c r="G154" s="38">
        <v>0.0</v>
      </c>
      <c r="H154" s="38">
        <v>0.0</v>
      </c>
      <c r="I154" s="38">
        <v>31.807692307692307</v>
      </c>
    </row>
    <row r="155" ht="13.5" customHeight="1">
      <c r="A155" s="39" t="s">
        <v>25</v>
      </c>
      <c r="B155" s="38">
        <v>2015.0</v>
      </c>
      <c r="C155" s="38">
        <v>53.38269230769231</v>
      </c>
      <c r="D155" s="38">
        <v>31.160384615384608</v>
      </c>
      <c r="E155" s="38">
        <v>15.455576923076924</v>
      </c>
      <c r="F155" s="38">
        <v>0.0</v>
      </c>
      <c r="G155" s="38">
        <v>0.0</v>
      </c>
      <c r="H155" s="38">
        <v>0.0</v>
      </c>
      <c r="I155" s="38">
        <v>62.07692307692308</v>
      </c>
    </row>
    <row r="156" ht="13.5" customHeight="1">
      <c r="A156" s="39" t="s">
        <v>25</v>
      </c>
      <c r="B156" s="38">
        <v>2016.0</v>
      </c>
      <c r="C156" s="38">
        <v>26.106538461538467</v>
      </c>
      <c r="D156" s="38">
        <v>22.631923076923076</v>
      </c>
      <c r="E156" s="38">
        <v>17.140576923076928</v>
      </c>
      <c r="F156" s="38">
        <v>19.79500000000001</v>
      </c>
      <c r="G156" s="38">
        <v>14.326538461538462</v>
      </c>
      <c r="H156" s="38">
        <v>0.0</v>
      </c>
      <c r="I156" s="38">
        <v>173.65384615384616</v>
      </c>
    </row>
    <row r="157" ht="13.5" customHeight="1">
      <c r="A157" s="39" t="s">
        <v>25</v>
      </c>
      <c r="B157" s="38">
        <v>2017.0</v>
      </c>
      <c r="C157" s="38">
        <v>60.019423076923104</v>
      </c>
      <c r="D157" s="38">
        <v>14.860384615384607</v>
      </c>
      <c r="E157" s="38">
        <v>14.831153846153843</v>
      </c>
      <c r="F157" s="38">
        <v>9.547307692307694</v>
      </c>
      <c r="G157" s="38">
        <v>0.7413461538461538</v>
      </c>
      <c r="H157" s="38">
        <v>0.0</v>
      </c>
      <c r="I157" s="38">
        <v>76.15384615384616</v>
      </c>
    </row>
    <row r="158" ht="13.5" customHeight="1">
      <c r="A158" s="39" t="s">
        <v>25</v>
      </c>
      <c r="B158" s="38">
        <v>2018.0</v>
      </c>
      <c r="C158" s="38">
        <v>86.72826923076926</v>
      </c>
      <c r="D158" s="38">
        <v>12.480192307692302</v>
      </c>
      <c r="E158" s="38">
        <v>0.7915384615384616</v>
      </c>
      <c r="F158" s="38">
        <v>0.0</v>
      </c>
      <c r="G158" s="38">
        <v>0.0</v>
      </c>
      <c r="H158" s="38">
        <v>0.0</v>
      </c>
      <c r="I158" s="38">
        <v>14.096153846153847</v>
      </c>
    </row>
    <row r="159" ht="13.5" customHeight="1">
      <c r="A159" s="39" t="s">
        <v>25</v>
      </c>
      <c r="B159" s="38">
        <v>2019.0</v>
      </c>
      <c r="C159" s="38">
        <v>92.94924528301888</v>
      </c>
      <c r="D159" s="38">
        <v>7.050754716981134</v>
      </c>
      <c r="E159" s="38">
        <v>0.0</v>
      </c>
      <c r="F159" s="38">
        <v>0.0</v>
      </c>
      <c r="G159" s="38">
        <v>0.0</v>
      </c>
      <c r="H159" s="38">
        <v>0.0</v>
      </c>
      <c r="I159" s="38">
        <v>7.018867924528302</v>
      </c>
    </row>
    <row r="160" ht="13.5" customHeight="1">
      <c r="A160" s="39" t="s">
        <v>25</v>
      </c>
      <c r="B160" s="38">
        <v>2020.0</v>
      </c>
      <c r="C160" s="38">
        <v>50.270384615384614</v>
      </c>
      <c r="D160" s="38">
        <v>17.665576923076923</v>
      </c>
      <c r="E160" s="38">
        <v>20.577307692307695</v>
      </c>
      <c r="F160" s="38">
        <v>8.601923076923077</v>
      </c>
      <c r="G160" s="38">
        <v>2.885192307692307</v>
      </c>
      <c r="H160" s="38">
        <v>0.0</v>
      </c>
      <c r="I160" s="38">
        <v>96.13461538461539</v>
      </c>
    </row>
    <row r="161" ht="13.5" customHeight="1">
      <c r="A161" s="39" t="s">
        <v>25</v>
      </c>
      <c r="B161" s="38">
        <v>2021.0</v>
      </c>
      <c r="C161" s="38">
        <v>86.75365384615385</v>
      </c>
      <c r="D161" s="38">
        <v>11.463269230769232</v>
      </c>
      <c r="E161" s="38">
        <v>1.7449999999999997</v>
      </c>
      <c r="F161" s="38">
        <v>0.038461538461538464</v>
      </c>
      <c r="G161" s="38">
        <v>0.0</v>
      </c>
      <c r="H161" s="38">
        <v>0.0</v>
      </c>
      <c r="I161" s="38">
        <v>15.038461538461538</v>
      </c>
    </row>
    <row r="162" ht="13.5" customHeight="1">
      <c r="A162" s="39" t="s">
        <v>25</v>
      </c>
      <c r="B162" s="38">
        <v>2022.0</v>
      </c>
      <c r="C162" s="38">
        <v>100.0</v>
      </c>
      <c r="D162" s="38">
        <v>0.0</v>
      </c>
      <c r="E162" s="38">
        <v>0.0</v>
      </c>
      <c r="F162" s="38">
        <v>0.0</v>
      </c>
      <c r="G162" s="38">
        <v>0.0</v>
      </c>
      <c r="H162" s="38">
        <v>0.0</v>
      </c>
      <c r="I162" s="38">
        <v>0.0</v>
      </c>
    </row>
    <row r="163" ht="13.5" customHeight="1">
      <c r="A163" s="38"/>
      <c r="B163" s="38"/>
      <c r="C163" s="38"/>
      <c r="D163" s="38"/>
      <c r="E163" s="38"/>
      <c r="F163" s="38"/>
      <c r="G163" s="38"/>
      <c r="H163" s="38"/>
      <c r="I163" s="38"/>
    </row>
    <row r="164" ht="13.5" customHeight="1">
      <c r="A164" s="38"/>
      <c r="B164" s="38"/>
      <c r="C164" s="38"/>
      <c r="D164" s="38"/>
      <c r="E164" s="38"/>
      <c r="F164" s="38"/>
      <c r="G164" s="38"/>
      <c r="H164" s="38"/>
      <c r="I164" s="38"/>
    </row>
    <row r="165" ht="13.5" customHeight="1">
      <c r="A165" s="38"/>
      <c r="B165" s="38"/>
      <c r="C165" s="38"/>
      <c r="D165" s="38"/>
      <c r="E165" s="38"/>
      <c r="F165" s="38"/>
      <c r="G165" s="38"/>
      <c r="H165" s="38"/>
      <c r="I165" s="38"/>
    </row>
    <row r="166" ht="13.5" customHeight="1">
      <c r="A166" s="38"/>
      <c r="B166" s="38"/>
      <c r="C166" s="38"/>
      <c r="D166" s="38"/>
      <c r="E166" s="38"/>
      <c r="F166" s="38"/>
      <c r="G166" s="38"/>
      <c r="H166" s="38"/>
      <c r="I166" s="38"/>
    </row>
    <row r="167" ht="13.5" customHeight="1">
      <c r="A167" s="38"/>
      <c r="B167" s="38"/>
      <c r="C167" s="38"/>
      <c r="D167" s="38"/>
      <c r="E167" s="38"/>
      <c r="F167" s="38"/>
      <c r="G167" s="38"/>
      <c r="H167" s="38"/>
      <c r="I167" s="38"/>
    </row>
    <row r="168" ht="13.5" customHeight="1">
      <c r="A168" s="38"/>
      <c r="B168" s="38"/>
      <c r="C168" s="38"/>
      <c r="D168" s="38"/>
      <c r="E168" s="38"/>
      <c r="F168" s="38"/>
      <c r="G168" s="38"/>
      <c r="H168" s="38"/>
      <c r="I168" s="38"/>
    </row>
    <row r="169" ht="13.5" customHeight="1">
      <c r="A169" s="38"/>
      <c r="B169" s="38"/>
      <c r="C169" s="38"/>
      <c r="D169" s="38"/>
      <c r="E169" s="38"/>
      <c r="F169" s="38"/>
      <c r="G169" s="38"/>
      <c r="H169" s="38"/>
      <c r="I169" s="38"/>
    </row>
    <row r="170" ht="13.5" customHeight="1">
      <c r="A170" s="38"/>
      <c r="B170" s="38"/>
      <c r="C170" s="38"/>
      <c r="D170" s="38"/>
      <c r="E170" s="38"/>
      <c r="F170" s="38"/>
      <c r="G170" s="38"/>
      <c r="H170" s="38"/>
      <c r="I170" s="38"/>
    </row>
    <row r="171" ht="13.5" customHeight="1">
      <c r="A171" s="38"/>
      <c r="B171" s="38"/>
      <c r="C171" s="38"/>
      <c r="D171" s="38"/>
      <c r="E171" s="38"/>
      <c r="F171" s="38"/>
      <c r="G171" s="38"/>
      <c r="H171" s="38"/>
      <c r="I171" s="38"/>
    </row>
    <row r="172" ht="13.5" customHeight="1">
      <c r="A172" s="38"/>
      <c r="B172" s="38"/>
      <c r="C172" s="38"/>
      <c r="D172" s="38"/>
      <c r="E172" s="38"/>
      <c r="F172" s="38"/>
      <c r="G172" s="38"/>
      <c r="H172" s="38"/>
      <c r="I172" s="38"/>
    </row>
    <row r="173" ht="13.5" customHeight="1">
      <c r="A173" s="38"/>
      <c r="B173" s="38"/>
      <c r="C173" s="38"/>
      <c r="D173" s="38"/>
      <c r="E173" s="38"/>
      <c r="F173" s="38"/>
      <c r="G173" s="38"/>
      <c r="H173" s="38"/>
      <c r="I173" s="38"/>
    </row>
    <row r="174" ht="13.5" customHeight="1">
      <c r="A174" s="38"/>
      <c r="B174" s="38"/>
      <c r="C174" s="38"/>
      <c r="D174" s="38"/>
      <c r="E174" s="38"/>
      <c r="F174" s="38"/>
      <c r="G174" s="38"/>
      <c r="H174" s="38"/>
      <c r="I174" s="38"/>
    </row>
    <row r="175" ht="13.5" customHeight="1">
      <c r="A175" s="38"/>
      <c r="B175" s="38"/>
      <c r="C175" s="38"/>
      <c r="D175" s="38"/>
      <c r="E175" s="38"/>
      <c r="F175" s="38"/>
      <c r="G175" s="38"/>
      <c r="H175" s="38"/>
      <c r="I175" s="38"/>
    </row>
    <row r="176" ht="13.5" customHeight="1">
      <c r="A176" s="38"/>
      <c r="B176" s="38"/>
      <c r="C176" s="38"/>
      <c r="D176" s="38"/>
      <c r="E176" s="38"/>
      <c r="F176" s="38"/>
      <c r="G176" s="38"/>
      <c r="H176" s="38"/>
      <c r="I176" s="38"/>
    </row>
    <row r="177" ht="13.5" customHeight="1">
      <c r="A177" s="38"/>
      <c r="B177" s="38"/>
      <c r="C177" s="38"/>
      <c r="D177" s="38"/>
      <c r="E177" s="38"/>
      <c r="F177" s="38"/>
      <c r="G177" s="38"/>
      <c r="H177" s="38"/>
      <c r="I177" s="38"/>
    </row>
    <row r="178" ht="13.5" customHeight="1">
      <c r="A178" s="38"/>
      <c r="B178" s="38"/>
      <c r="C178" s="38"/>
      <c r="D178" s="38"/>
      <c r="E178" s="38"/>
      <c r="F178" s="38"/>
      <c r="G178" s="38"/>
      <c r="H178" s="38"/>
      <c r="I178" s="38"/>
    </row>
    <row r="179" ht="13.5" customHeight="1">
      <c r="A179" s="38"/>
      <c r="B179" s="38"/>
      <c r="C179" s="38"/>
      <c r="D179" s="38"/>
      <c r="E179" s="38"/>
      <c r="F179" s="38"/>
      <c r="G179" s="38"/>
      <c r="H179" s="38"/>
      <c r="I179" s="38"/>
    </row>
    <row r="180" ht="13.5" customHeight="1">
      <c r="A180" s="38"/>
      <c r="B180" s="38"/>
      <c r="C180" s="38"/>
      <c r="D180" s="38"/>
      <c r="E180" s="38"/>
      <c r="F180" s="38"/>
      <c r="G180" s="38"/>
      <c r="H180" s="38"/>
      <c r="I180" s="38"/>
    </row>
    <row r="181" ht="13.5" customHeight="1">
      <c r="A181" s="38"/>
      <c r="B181" s="38"/>
      <c r="C181" s="38"/>
      <c r="D181" s="38"/>
      <c r="E181" s="38"/>
      <c r="F181" s="38"/>
      <c r="G181" s="38"/>
      <c r="H181" s="38"/>
      <c r="I181" s="38"/>
    </row>
    <row r="182" ht="13.5" customHeight="1">
      <c r="A182" s="38"/>
      <c r="B182" s="38"/>
      <c r="C182" s="38"/>
      <c r="D182" s="38"/>
      <c r="E182" s="38"/>
      <c r="F182" s="38"/>
      <c r="G182" s="38"/>
      <c r="H182" s="38"/>
      <c r="I182" s="38"/>
    </row>
    <row r="183" ht="13.5" customHeight="1">
      <c r="A183" s="38"/>
      <c r="B183" s="38"/>
      <c r="C183" s="38"/>
      <c r="D183" s="38"/>
      <c r="E183" s="38"/>
      <c r="F183" s="38"/>
      <c r="G183" s="38"/>
      <c r="H183" s="38"/>
      <c r="I183" s="38"/>
    </row>
    <row r="184" ht="13.5" customHeight="1">
      <c r="A184" s="38"/>
      <c r="B184" s="38"/>
      <c r="C184" s="38"/>
      <c r="D184" s="38"/>
      <c r="E184" s="38"/>
      <c r="F184" s="38"/>
      <c r="G184" s="38"/>
      <c r="H184" s="38"/>
      <c r="I184" s="38"/>
    </row>
    <row r="185" ht="13.5" customHeight="1">
      <c r="A185" s="38"/>
      <c r="B185" s="38"/>
      <c r="C185" s="38"/>
      <c r="D185" s="38"/>
      <c r="E185" s="38"/>
      <c r="F185" s="38"/>
      <c r="G185" s="38"/>
      <c r="H185" s="38"/>
      <c r="I185" s="38"/>
    </row>
    <row r="186" ht="13.5" customHeight="1">
      <c r="A186" s="38"/>
      <c r="B186" s="38"/>
      <c r="C186" s="38"/>
      <c r="D186" s="38"/>
      <c r="E186" s="38"/>
      <c r="F186" s="38"/>
      <c r="G186" s="38"/>
      <c r="H186" s="38"/>
      <c r="I186" s="38"/>
    </row>
    <row r="187" ht="13.5" customHeight="1">
      <c r="A187" s="38"/>
      <c r="B187" s="38"/>
      <c r="C187" s="38"/>
      <c r="D187" s="38"/>
      <c r="E187" s="38"/>
      <c r="F187" s="38"/>
      <c r="G187" s="38"/>
      <c r="H187" s="38"/>
      <c r="I187" s="38"/>
    </row>
    <row r="188" ht="13.5" customHeight="1">
      <c r="A188" s="38"/>
      <c r="B188" s="38"/>
      <c r="C188" s="38"/>
      <c r="D188" s="38"/>
      <c r="E188" s="38"/>
      <c r="F188" s="38"/>
      <c r="G188" s="38"/>
      <c r="H188" s="38"/>
      <c r="I188" s="38"/>
    </row>
    <row r="189" ht="13.5" customHeight="1">
      <c r="A189" s="38"/>
      <c r="B189" s="38"/>
      <c r="C189" s="38"/>
      <c r="D189" s="38"/>
      <c r="E189" s="38"/>
      <c r="F189" s="38"/>
      <c r="G189" s="38"/>
      <c r="H189" s="38"/>
      <c r="I189" s="38"/>
    </row>
    <row r="190" ht="13.5" customHeight="1">
      <c r="A190" s="38"/>
      <c r="B190" s="38"/>
      <c r="C190" s="38"/>
      <c r="D190" s="38"/>
      <c r="E190" s="38"/>
      <c r="F190" s="38"/>
      <c r="G190" s="38"/>
      <c r="H190" s="38"/>
      <c r="I190" s="38"/>
    </row>
    <row r="191" ht="13.5" customHeight="1">
      <c r="A191" s="38"/>
      <c r="B191" s="38"/>
      <c r="C191" s="38"/>
      <c r="D191" s="38"/>
      <c r="E191" s="38"/>
      <c r="F191" s="38"/>
      <c r="G191" s="38"/>
      <c r="H191" s="38"/>
      <c r="I191" s="38"/>
    </row>
    <row r="192" ht="13.5" customHeight="1">
      <c r="A192" s="38"/>
      <c r="B192" s="38"/>
      <c r="C192" s="38"/>
      <c r="D192" s="38"/>
      <c r="E192" s="38"/>
      <c r="F192" s="38"/>
      <c r="G192" s="38"/>
      <c r="H192" s="38"/>
      <c r="I192" s="38"/>
    </row>
    <row r="193" ht="13.5" customHeight="1">
      <c r="A193" s="38"/>
      <c r="B193" s="38"/>
      <c r="C193" s="38"/>
      <c r="D193" s="38"/>
      <c r="E193" s="38"/>
      <c r="F193" s="38"/>
      <c r="G193" s="38"/>
      <c r="H193" s="38"/>
      <c r="I193" s="38"/>
    </row>
    <row r="194" ht="13.5" customHeight="1">
      <c r="A194" s="38"/>
      <c r="B194" s="38"/>
      <c r="C194" s="38"/>
      <c r="D194" s="38"/>
      <c r="E194" s="38"/>
      <c r="F194" s="38"/>
      <c r="G194" s="38"/>
      <c r="H194" s="38"/>
      <c r="I194" s="38"/>
    </row>
    <row r="195" ht="13.5" customHeight="1">
      <c r="A195" s="38"/>
      <c r="B195" s="38"/>
      <c r="C195" s="38"/>
      <c r="D195" s="38"/>
      <c r="E195" s="38"/>
      <c r="F195" s="38"/>
      <c r="G195" s="38"/>
      <c r="H195" s="38"/>
      <c r="I195" s="38"/>
    </row>
    <row r="196" ht="13.5" customHeight="1">
      <c r="A196" s="38"/>
      <c r="B196" s="38"/>
      <c r="C196" s="38"/>
      <c r="D196" s="38"/>
      <c r="E196" s="38"/>
      <c r="F196" s="38"/>
      <c r="G196" s="38"/>
      <c r="H196" s="38"/>
      <c r="I196" s="38"/>
    </row>
    <row r="197" ht="13.5" customHeight="1">
      <c r="A197" s="38"/>
      <c r="B197" s="38"/>
      <c r="C197" s="38"/>
      <c r="D197" s="38"/>
      <c r="E197" s="38"/>
      <c r="F197" s="38"/>
      <c r="G197" s="38"/>
      <c r="H197" s="38"/>
      <c r="I197" s="38"/>
    </row>
    <row r="198" ht="13.5" customHeight="1">
      <c r="A198" s="38"/>
      <c r="B198" s="38"/>
      <c r="C198" s="38"/>
      <c r="D198" s="38"/>
      <c r="E198" s="38"/>
      <c r="F198" s="38"/>
      <c r="G198" s="38"/>
      <c r="H198" s="38"/>
      <c r="I198" s="38"/>
    </row>
    <row r="199" ht="13.5" customHeight="1">
      <c r="A199" s="38"/>
      <c r="B199" s="38"/>
      <c r="C199" s="38"/>
      <c r="D199" s="38"/>
      <c r="E199" s="38"/>
      <c r="F199" s="38"/>
      <c r="G199" s="38"/>
      <c r="H199" s="38"/>
      <c r="I199" s="38"/>
    </row>
    <row r="200" ht="13.5" customHeight="1">
      <c r="A200" s="38"/>
      <c r="B200" s="38"/>
      <c r="C200" s="38"/>
      <c r="D200" s="38"/>
      <c r="E200" s="38"/>
      <c r="F200" s="38"/>
      <c r="G200" s="38"/>
      <c r="H200" s="38"/>
      <c r="I200" s="38"/>
    </row>
    <row r="201" ht="13.5" customHeight="1">
      <c r="A201" s="38"/>
      <c r="B201" s="38"/>
      <c r="C201" s="38"/>
      <c r="D201" s="38"/>
      <c r="E201" s="38"/>
      <c r="F201" s="38"/>
      <c r="G201" s="38"/>
      <c r="H201" s="38"/>
      <c r="I201" s="38"/>
    </row>
    <row r="202" ht="13.5" customHeight="1">
      <c r="A202" s="38"/>
      <c r="B202" s="38"/>
      <c r="C202" s="38"/>
      <c r="D202" s="38"/>
      <c r="E202" s="38"/>
      <c r="F202" s="38"/>
      <c r="G202" s="38"/>
      <c r="H202" s="38"/>
      <c r="I202" s="38"/>
    </row>
    <row r="203" ht="13.5" customHeight="1">
      <c r="A203" s="38"/>
      <c r="B203" s="38"/>
      <c r="C203" s="38"/>
      <c r="D203" s="38"/>
      <c r="E203" s="38"/>
      <c r="F203" s="38"/>
      <c r="G203" s="38"/>
      <c r="H203" s="38"/>
      <c r="I203" s="38"/>
    </row>
    <row r="204" ht="13.5" customHeight="1">
      <c r="A204" s="38"/>
      <c r="B204" s="38"/>
      <c r="C204" s="38"/>
      <c r="D204" s="38"/>
      <c r="E204" s="38"/>
      <c r="F204" s="38"/>
      <c r="G204" s="38"/>
      <c r="H204" s="38"/>
      <c r="I204" s="38"/>
    </row>
    <row r="205" ht="13.5" customHeight="1">
      <c r="A205" s="38"/>
      <c r="B205" s="38"/>
      <c r="C205" s="38"/>
      <c r="D205" s="38"/>
      <c r="E205" s="38"/>
      <c r="F205" s="38"/>
      <c r="G205" s="38"/>
      <c r="H205" s="38"/>
      <c r="I205" s="38"/>
    </row>
    <row r="206" ht="13.5" customHeight="1">
      <c r="A206" s="38"/>
      <c r="B206" s="38"/>
      <c r="C206" s="38"/>
      <c r="D206" s="38"/>
      <c r="E206" s="38"/>
      <c r="F206" s="38"/>
      <c r="G206" s="38"/>
      <c r="H206" s="38"/>
      <c r="I206" s="38"/>
    </row>
    <row r="207" ht="13.5" customHeight="1">
      <c r="A207" s="38"/>
      <c r="B207" s="38"/>
      <c r="C207" s="38"/>
      <c r="D207" s="38"/>
      <c r="E207" s="38"/>
      <c r="F207" s="38"/>
      <c r="G207" s="38"/>
      <c r="H207" s="38"/>
      <c r="I207" s="38"/>
    </row>
    <row r="208" ht="13.5" customHeight="1">
      <c r="A208" s="38"/>
      <c r="B208" s="38"/>
      <c r="C208" s="38"/>
      <c r="D208" s="38"/>
      <c r="E208" s="38"/>
      <c r="F208" s="38"/>
      <c r="G208" s="38"/>
      <c r="H208" s="38"/>
      <c r="I208" s="38"/>
    </row>
    <row r="209" ht="13.5" customHeight="1">
      <c r="A209" s="38"/>
      <c r="B209" s="38"/>
      <c r="C209" s="38"/>
      <c r="D209" s="38"/>
      <c r="E209" s="38"/>
      <c r="F209" s="38"/>
      <c r="G209" s="38"/>
      <c r="H209" s="38"/>
      <c r="I209" s="38"/>
    </row>
    <row r="210" ht="13.5" customHeight="1">
      <c r="A210" s="38"/>
      <c r="B210" s="38"/>
      <c r="C210" s="38"/>
      <c r="D210" s="38"/>
      <c r="E210" s="38"/>
      <c r="F210" s="38"/>
      <c r="G210" s="38"/>
      <c r="H210" s="38"/>
      <c r="I210" s="38"/>
    </row>
    <row r="211" ht="13.5" customHeight="1">
      <c r="A211" s="38"/>
      <c r="B211" s="38"/>
      <c r="C211" s="38"/>
      <c r="D211" s="38"/>
      <c r="E211" s="38"/>
      <c r="F211" s="38"/>
      <c r="G211" s="38"/>
      <c r="H211" s="38"/>
      <c r="I211" s="38"/>
    </row>
    <row r="212" ht="13.5" customHeight="1">
      <c r="A212" s="38"/>
      <c r="B212" s="38"/>
      <c r="C212" s="38"/>
      <c r="D212" s="38"/>
      <c r="E212" s="38"/>
      <c r="F212" s="38"/>
      <c r="G212" s="38"/>
      <c r="H212" s="38"/>
      <c r="I212" s="38"/>
    </row>
    <row r="213" ht="13.5" customHeight="1">
      <c r="A213" s="38"/>
      <c r="B213" s="38"/>
      <c r="C213" s="38"/>
      <c r="D213" s="38"/>
      <c r="E213" s="38"/>
      <c r="F213" s="38"/>
      <c r="G213" s="38"/>
      <c r="H213" s="38"/>
      <c r="I213" s="38"/>
    </row>
    <row r="214" ht="13.5" customHeight="1">
      <c r="A214" s="38"/>
      <c r="B214" s="38"/>
      <c r="C214" s="38"/>
      <c r="D214" s="38"/>
      <c r="E214" s="38"/>
      <c r="F214" s="38"/>
      <c r="G214" s="38"/>
      <c r="H214" s="38"/>
      <c r="I214" s="38"/>
    </row>
    <row r="215" ht="13.5" customHeight="1">
      <c r="A215" s="38"/>
      <c r="B215" s="38"/>
      <c r="C215" s="38"/>
      <c r="D215" s="38"/>
      <c r="E215" s="38"/>
      <c r="F215" s="38"/>
      <c r="G215" s="38"/>
      <c r="H215" s="38"/>
      <c r="I215" s="38"/>
    </row>
    <row r="216" ht="13.5" customHeight="1">
      <c r="A216" s="38"/>
      <c r="B216" s="38"/>
      <c r="C216" s="38"/>
      <c r="D216" s="38"/>
      <c r="E216" s="38"/>
      <c r="F216" s="38"/>
      <c r="G216" s="38"/>
      <c r="H216" s="38"/>
      <c r="I216" s="38"/>
    </row>
    <row r="217" ht="13.5" customHeight="1">
      <c r="A217" s="38"/>
      <c r="B217" s="38"/>
      <c r="C217" s="38"/>
      <c r="D217" s="38"/>
      <c r="E217" s="38"/>
      <c r="F217" s="38"/>
      <c r="G217" s="38"/>
      <c r="H217" s="38"/>
      <c r="I217" s="38"/>
    </row>
    <row r="218" ht="13.5" customHeight="1">
      <c r="A218" s="38"/>
      <c r="B218" s="38"/>
      <c r="C218" s="38"/>
      <c r="D218" s="38"/>
      <c r="E218" s="38"/>
      <c r="F218" s="38"/>
      <c r="G218" s="38"/>
      <c r="H218" s="38"/>
      <c r="I218" s="38"/>
    </row>
    <row r="219" ht="13.5" customHeight="1">
      <c r="A219" s="38"/>
      <c r="B219" s="38"/>
      <c r="C219" s="38"/>
      <c r="D219" s="38"/>
      <c r="E219" s="38"/>
      <c r="F219" s="38"/>
      <c r="G219" s="38"/>
      <c r="H219" s="38"/>
      <c r="I219" s="38"/>
    </row>
    <row r="220" ht="13.5" customHeight="1">
      <c r="A220" s="38"/>
      <c r="B220" s="38"/>
      <c r="C220" s="38"/>
      <c r="D220" s="38"/>
      <c r="E220" s="38"/>
      <c r="F220" s="38"/>
      <c r="G220" s="38"/>
      <c r="H220" s="38"/>
      <c r="I220" s="38"/>
    </row>
    <row r="221" ht="13.5" customHeight="1">
      <c r="A221" s="38"/>
      <c r="B221" s="38"/>
      <c r="C221" s="38"/>
      <c r="D221" s="38"/>
      <c r="E221" s="38"/>
      <c r="F221" s="38"/>
      <c r="G221" s="38"/>
      <c r="H221" s="38"/>
      <c r="I221" s="38"/>
    </row>
    <row r="222" ht="13.5" customHeight="1">
      <c r="A222" s="38"/>
      <c r="B222" s="38"/>
      <c r="C222" s="38"/>
      <c r="D222" s="38"/>
      <c r="E222" s="38"/>
      <c r="F222" s="38"/>
      <c r="G222" s="38"/>
      <c r="H222" s="38"/>
      <c r="I222" s="38"/>
    </row>
    <row r="223" ht="13.5" customHeight="1">
      <c r="A223" s="38"/>
      <c r="B223" s="38"/>
      <c r="C223" s="38"/>
      <c r="D223" s="38"/>
      <c r="E223" s="38"/>
      <c r="F223" s="38"/>
      <c r="G223" s="38"/>
      <c r="H223" s="38"/>
      <c r="I223" s="38"/>
    </row>
    <row r="224" ht="13.5" customHeight="1">
      <c r="A224" s="38"/>
      <c r="B224" s="38"/>
      <c r="C224" s="38"/>
      <c r="D224" s="38"/>
      <c r="E224" s="38"/>
      <c r="F224" s="38"/>
      <c r="G224" s="38"/>
      <c r="H224" s="38"/>
      <c r="I224" s="38"/>
    </row>
    <row r="225" ht="13.5" customHeight="1">
      <c r="A225" s="38"/>
      <c r="B225" s="38"/>
      <c r="C225" s="38"/>
      <c r="D225" s="38"/>
      <c r="E225" s="38"/>
      <c r="F225" s="38"/>
      <c r="G225" s="38"/>
      <c r="H225" s="38"/>
      <c r="I225" s="38"/>
    </row>
    <row r="226" ht="13.5" customHeight="1">
      <c r="A226" s="38"/>
      <c r="B226" s="38"/>
      <c r="C226" s="38"/>
      <c r="D226" s="38"/>
      <c r="E226" s="38"/>
      <c r="F226" s="38"/>
      <c r="G226" s="38"/>
      <c r="H226" s="38"/>
      <c r="I226" s="38"/>
    </row>
    <row r="227" ht="13.5" customHeight="1">
      <c r="A227" s="38"/>
      <c r="B227" s="38"/>
      <c r="C227" s="38"/>
      <c r="D227" s="38"/>
      <c r="E227" s="38"/>
      <c r="F227" s="38"/>
      <c r="G227" s="38"/>
      <c r="H227" s="38"/>
      <c r="I227" s="38"/>
    </row>
    <row r="228" ht="13.5" customHeight="1">
      <c r="A228" s="38"/>
      <c r="B228" s="38"/>
      <c r="C228" s="38"/>
      <c r="D228" s="38"/>
      <c r="E228" s="38"/>
      <c r="F228" s="38"/>
      <c r="G228" s="38"/>
      <c r="H228" s="38"/>
      <c r="I228" s="38"/>
    </row>
    <row r="229" ht="13.5" customHeight="1">
      <c r="A229" s="38"/>
      <c r="B229" s="38"/>
      <c r="C229" s="38"/>
      <c r="D229" s="38"/>
      <c r="E229" s="38"/>
      <c r="F229" s="38"/>
      <c r="G229" s="38"/>
      <c r="H229" s="38"/>
      <c r="I229" s="38"/>
    </row>
    <row r="230" ht="13.5" customHeight="1">
      <c r="A230" s="38"/>
      <c r="B230" s="38"/>
      <c r="C230" s="38"/>
      <c r="D230" s="38"/>
      <c r="E230" s="38"/>
      <c r="F230" s="38"/>
      <c r="G230" s="38"/>
      <c r="H230" s="38"/>
      <c r="I230" s="38"/>
    </row>
    <row r="231" ht="13.5" customHeight="1">
      <c r="A231" s="38"/>
      <c r="B231" s="38"/>
      <c r="C231" s="38"/>
      <c r="D231" s="38"/>
      <c r="E231" s="38"/>
      <c r="F231" s="38"/>
      <c r="G231" s="38"/>
      <c r="H231" s="38"/>
      <c r="I231" s="38"/>
    </row>
    <row r="232" ht="13.5" customHeight="1">
      <c r="A232" s="38"/>
      <c r="B232" s="38"/>
      <c r="C232" s="38"/>
      <c r="D232" s="38"/>
      <c r="E232" s="38"/>
      <c r="F232" s="38"/>
      <c r="G232" s="38"/>
      <c r="H232" s="38"/>
      <c r="I232" s="38"/>
    </row>
    <row r="233" ht="13.5" customHeight="1">
      <c r="A233" s="38"/>
      <c r="B233" s="38"/>
      <c r="C233" s="38"/>
      <c r="D233" s="38"/>
      <c r="E233" s="38"/>
      <c r="F233" s="38"/>
      <c r="G233" s="38"/>
      <c r="H233" s="38"/>
      <c r="I233" s="38"/>
    </row>
    <row r="234" ht="13.5" customHeight="1">
      <c r="A234" s="38"/>
      <c r="B234" s="38"/>
      <c r="C234" s="38"/>
      <c r="D234" s="38"/>
      <c r="E234" s="38"/>
      <c r="F234" s="38"/>
      <c r="G234" s="38"/>
      <c r="H234" s="38"/>
      <c r="I234" s="38"/>
    </row>
    <row r="235" ht="13.5" customHeight="1">
      <c r="A235" s="38"/>
      <c r="B235" s="38"/>
      <c r="C235" s="38"/>
      <c r="D235" s="38"/>
      <c r="E235" s="38"/>
      <c r="F235" s="38"/>
      <c r="G235" s="38"/>
      <c r="H235" s="38"/>
      <c r="I235" s="38"/>
    </row>
    <row r="236" ht="13.5" customHeight="1">
      <c r="A236" s="38"/>
      <c r="B236" s="38"/>
      <c r="C236" s="38"/>
      <c r="D236" s="38"/>
      <c r="E236" s="38"/>
      <c r="F236" s="38"/>
      <c r="G236" s="38"/>
      <c r="H236" s="38"/>
      <c r="I236" s="38"/>
    </row>
    <row r="237" ht="13.5" customHeight="1">
      <c r="A237" s="38"/>
      <c r="B237" s="38"/>
      <c r="C237" s="38"/>
      <c r="D237" s="38"/>
      <c r="E237" s="38"/>
      <c r="F237" s="38"/>
      <c r="G237" s="38"/>
      <c r="H237" s="38"/>
      <c r="I237" s="38"/>
    </row>
    <row r="238" ht="13.5" customHeight="1">
      <c r="A238" s="38"/>
      <c r="B238" s="38"/>
      <c r="C238" s="38"/>
      <c r="D238" s="38"/>
      <c r="E238" s="38"/>
      <c r="F238" s="38"/>
      <c r="G238" s="38"/>
      <c r="H238" s="38"/>
      <c r="I238" s="38"/>
    </row>
    <row r="239" ht="13.5" customHeight="1">
      <c r="A239" s="38"/>
      <c r="B239" s="38"/>
      <c r="C239" s="38"/>
      <c r="D239" s="38"/>
      <c r="E239" s="38"/>
      <c r="F239" s="38"/>
      <c r="G239" s="38"/>
      <c r="H239" s="38"/>
      <c r="I239" s="38"/>
    </row>
    <row r="240" ht="13.5" customHeight="1">
      <c r="A240" s="38"/>
      <c r="B240" s="38"/>
      <c r="C240" s="38"/>
      <c r="D240" s="38"/>
      <c r="E240" s="38"/>
      <c r="F240" s="38"/>
      <c r="G240" s="38"/>
      <c r="H240" s="38"/>
      <c r="I240" s="38"/>
    </row>
    <row r="241" ht="13.5" customHeight="1">
      <c r="A241" s="38"/>
      <c r="B241" s="38"/>
      <c r="C241" s="38"/>
      <c r="D241" s="38"/>
      <c r="E241" s="38"/>
      <c r="F241" s="38"/>
      <c r="G241" s="38"/>
      <c r="H241" s="38"/>
      <c r="I241" s="38"/>
    </row>
    <row r="242" ht="13.5" customHeight="1">
      <c r="A242" s="38"/>
      <c r="B242" s="38"/>
      <c r="C242" s="38"/>
      <c r="D242" s="38"/>
      <c r="E242" s="38"/>
      <c r="F242" s="38"/>
      <c r="G242" s="38"/>
      <c r="H242" s="38"/>
      <c r="I242" s="38"/>
    </row>
    <row r="243" ht="13.5" customHeight="1">
      <c r="A243" s="38"/>
      <c r="B243" s="38"/>
      <c r="C243" s="38"/>
      <c r="D243" s="38"/>
      <c r="E243" s="38"/>
      <c r="F243" s="38"/>
      <c r="G243" s="38"/>
      <c r="H243" s="38"/>
      <c r="I243" s="38"/>
    </row>
    <row r="244" ht="13.5" customHeight="1">
      <c r="A244" s="38"/>
      <c r="B244" s="38"/>
      <c r="C244" s="38"/>
      <c r="D244" s="38"/>
      <c r="E244" s="38"/>
      <c r="F244" s="38"/>
      <c r="G244" s="38"/>
      <c r="H244" s="38"/>
      <c r="I244" s="38"/>
    </row>
    <row r="245" ht="13.5" customHeight="1">
      <c r="A245" s="38"/>
      <c r="B245" s="38"/>
      <c r="C245" s="38"/>
      <c r="D245" s="38"/>
      <c r="E245" s="38"/>
      <c r="F245" s="38"/>
      <c r="G245" s="38"/>
      <c r="H245" s="38"/>
      <c r="I245" s="38"/>
    </row>
    <row r="246" ht="13.5" customHeight="1">
      <c r="A246" s="38"/>
      <c r="B246" s="38"/>
      <c r="C246" s="38"/>
      <c r="D246" s="38"/>
      <c r="E246" s="38"/>
      <c r="F246" s="38"/>
      <c r="G246" s="38"/>
      <c r="H246" s="38"/>
      <c r="I246" s="38"/>
    </row>
    <row r="247" ht="13.5" customHeight="1">
      <c r="A247" s="38"/>
      <c r="B247" s="38"/>
      <c r="C247" s="38"/>
      <c r="D247" s="38"/>
      <c r="E247" s="38"/>
      <c r="F247" s="38"/>
      <c r="G247" s="38"/>
      <c r="H247" s="38"/>
      <c r="I247" s="38"/>
    </row>
    <row r="248" ht="13.5" customHeight="1">
      <c r="A248" s="38"/>
      <c r="B248" s="38"/>
      <c r="C248" s="38"/>
      <c r="D248" s="38"/>
      <c r="E248" s="38"/>
      <c r="F248" s="38"/>
      <c r="G248" s="38"/>
      <c r="H248" s="38"/>
      <c r="I248" s="38"/>
    </row>
    <row r="249" ht="13.5" customHeight="1">
      <c r="A249" s="38"/>
      <c r="B249" s="38"/>
      <c r="C249" s="38"/>
      <c r="D249" s="38"/>
      <c r="E249" s="38"/>
      <c r="F249" s="38"/>
      <c r="G249" s="38"/>
      <c r="H249" s="38"/>
      <c r="I249" s="38"/>
    </row>
    <row r="250" ht="13.5" customHeight="1">
      <c r="A250" s="38"/>
      <c r="B250" s="38"/>
      <c r="C250" s="38"/>
      <c r="D250" s="38"/>
      <c r="E250" s="38"/>
      <c r="F250" s="38"/>
      <c r="G250" s="38"/>
      <c r="H250" s="38"/>
      <c r="I250" s="38"/>
    </row>
    <row r="251" ht="13.5" customHeight="1">
      <c r="A251" s="38"/>
      <c r="B251" s="38"/>
      <c r="C251" s="38"/>
      <c r="D251" s="38"/>
      <c r="E251" s="38"/>
      <c r="F251" s="38"/>
      <c r="G251" s="38"/>
      <c r="H251" s="38"/>
      <c r="I251" s="38"/>
    </row>
    <row r="252" ht="13.5" customHeight="1">
      <c r="A252" s="38"/>
      <c r="B252" s="38"/>
      <c r="C252" s="38"/>
      <c r="D252" s="38"/>
      <c r="E252" s="38"/>
      <c r="F252" s="38"/>
      <c r="G252" s="38"/>
      <c r="H252" s="38"/>
      <c r="I252" s="38"/>
    </row>
    <row r="253" ht="13.5" customHeight="1">
      <c r="A253" s="38"/>
      <c r="B253" s="38"/>
      <c r="C253" s="38"/>
      <c r="D253" s="38"/>
      <c r="E253" s="38"/>
      <c r="F253" s="38"/>
      <c r="G253" s="38"/>
      <c r="H253" s="38"/>
      <c r="I253" s="38"/>
    </row>
    <row r="254" ht="13.5" customHeight="1">
      <c r="A254" s="38"/>
      <c r="B254" s="38"/>
      <c r="C254" s="38"/>
      <c r="D254" s="38"/>
      <c r="E254" s="38"/>
      <c r="F254" s="38"/>
      <c r="G254" s="38"/>
      <c r="H254" s="38"/>
      <c r="I254" s="38"/>
    </row>
    <row r="255" ht="13.5" customHeight="1">
      <c r="A255" s="38"/>
      <c r="B255" s="38"/>
      <c r="C255" s="38"/>
      <c r="D255" s="38"/>
      <c r="E255" s="38"/>
      <c r="F255" s="38"/>
      <c r="G255" s="38"/>
      <c r="H255" s="38"/>
      <c r="I255" s="38"/>
    </row>
    <row r="256" ht="13.5" customHeight="1">
      <c r="A256" s="38"/>
      <c r="B256" s="38"/>
      <c r="C256" s="38"/>
      <c r="D256" s="38"/>
      <c r="E256" s="38"/>
      <c r="F256" s="38"/>
      <c r="G256" s="38"/>
      <c r="H256" s="38"/>
      <c r="I256" s="38"/>
    </row>
    <row r="257" ht="13.5" customHeight="1">
      <c r="A257" s="38"/>
      <c r="B257" s="38"/>
      <c r="C257" s="38"/>
      <c r="D257" s="38"/>
      <c r="E257" s="38"/>
      <c r="F257" s="38"/>
      <c r="G257" s="38"/>
      <c r="H257" s="38"/>
      <c r="I257" s="38"/>
    </row>
    <row r="258" ht="13.5" customHeight="1">
      <c r="A258" s="38"/>
      <c r="B258" s="38"/>
      <c r="C258" s="38"/>
      <c r="D258" s="38"/>
      <c r="E258" s="38"/>
      <c r="F258" s="38"/>
      <c r="G258" s="38"/>
      <c r="H258" s="38"/>
      <c r="I258" s="38"/>
    </row>
    <row r="259" ht="13.5" customHeight="1">
      <c r="A259" s="38"/>
      <c r="B259" s="38"/>
      <c r="C259" s="38"/>
      <c r="D259" s="38"/>
      <c r="E259" s="38"/>
      <c r="F259" s="38"/>
      <c r="G259" s="38"/>
      <c r="H259" s="38"/>
      <c r="I259" s="38"/>
    </row>
    <row r="260" ht="13.5" customHeight="1">
      <c r="A260" s="38"/>
      <c r="B260" s="38"/>
      <c r="C260" s="38"/>
      <c r="D260" s="38"/>
      <c r="E260" s="38"/>
      <c r="F260" s="38"/>
      <c r="G260" s="38"/>
      <c r="H260" s="38"/>
      <c r="I260" s="38"/>
    </row>
    <row r="261" ht="13.5" customHeight="1">
      <c r="A261" s="38"/>
      <c r="B261" s="38"/>
      <c r="C261" s="38"/>
      <c r="D261" s="38"/>
      <c r="E261" s="38"/>
      <c r="F261" s="38"/>
      <c r="G261" s="38"/>
      <c r="H261" s="38"/>
      <c r="I261" s="38"/>
    </row>
    <row r="262" ht="13.5" customHeight="1">
      <c r="A262" s="38"/>
      <c r="B262" s="38"/>
      <c r="C262" s="38"/>
      <c r="D262" s="38"/>
      <c r="E262" s="38"/>
      <c r="F262" s="38"/>
      <c r="G262" s="38"/>
      <c r="H262" s="38"/>
      <c r="I262" s="38"/>
    </row>
    <row r="263" ht="13.5" customHeight="1">
      <c r="A263" s="38"/>
      <c r="B263" s="38"/>
      <c r="C263" s="38"/>
      <c r="D263" s="38"/>
      <c r="E263" s="38"/>
      <c r="F263" s="38"/>
      <c r="G263" s="38"/>
      <c r="H263" s="38"/>
      <c r="I263" s="38"/>
    </row>
    <row r="264" ht="13.5" customHeight="1">
      <c r="A264" s="38"/>
      <c r="B264" s="38"/>
      <c r="C264" s="38"/>
      <c r="D264" s="38"/>
      <c r="E264" s="38"/>
      <c r="F264" s="38"/>
      <c r="G264" s="38"/>
      <c r="H264" s="38"/>
      <c r="I264" s="38"/>
    </row>
    <row r="265" ht="13.5" customHeight="1">
      <c r="A265" s="38"/>
      <c r="B265" s="38"/>
      <c r="C265" s="38"/>
      <c r="D265" s="38"/>
      <c r="E265" s="38"/>
      <c r="F265" s="38"/>
      <c r="G265" s="38"/>
      <c r="H265" s="38"/>
      <c r="I265" s="38"/>
    </row>
    <row r="266" ht="13.5" customHeight="1">
      <c r="A266" s="38"/>
      <c r="B266" s="38"/>
      <c r="C266" s="38"/>
      <c r="D266" s="38"/>
      <c r="E266" s="38"/>
      <c r="F266" s="38"/>
      <c r="G266" s="38"/>
      <c r="H266" s="38"/>
      <c r="I266" s="38"/>
    </row>
    <row r="267" ht="13.5" customHeight="1">
      <c r="A267" s="38"/>
      <c r="B267" s="38"/>
      <c r="C267" s="38"/>
      <c r="D267" s="38"/>
      <c r="E267" s="38"/>
      <c r="F267" s="38"/>
      <c r="G267" s="38"/>
      <c r="H267" s="38"/>
      <c r="I267" s="38"/>
    </row>
    <row r="268" ht="13.5" customHeight="1">
      <c r="A268" s="38"/>
      <c r="B268" s="38"/>
      <c r="C268" s="38"/>
      <c r="D268" s="38"/>
      <c r="E268" s="38"/>
      <c r="F268" s="38"/>
      <c r="G268" s="38"/>
      <c r="H268" s="38"/>
      <c r="I268" s="38"/>
    </row>
    <row r="269" ht="13.5" customHeight="1">
      <c r="A269" s="38"/>
      <c r="B269" s="38"/>
      <c r="C269" s="38"/>
      <c r="D269" s="38"/>
      <c r="E269" s="38"/>
      <c r="F269" s="38"/>
      <c r="G269" s="38"/>
      <c r="H269" s="38"/>
      <c r="I269" s="38"/>
    </row>
    <row r="270" ht="13.5" customHeight="1">
      <c r="A270" s="38"/>
      <c r="B270" s="38"/>
      <c r="C270" s="38"/>
      <c r="D270" s="38"/>
      <c r="E270" s="38"/>
      <c r="F270" s="38"/>
      <c r="G270" s="38"/>
      <c r="H270" s="38"/>
      <c r="I270" s="38"/>
    </row>
    <row r="271" ht="13.5" customHeight="1">
      <c r="A271" s="38"/>
      <c r="B271" s="38"/>
      <c r="C271" s="38"/>
      <c r="D271" s="38"/>
      <c r="E271" s="38"/>
      <c r="F271" s="38"/>
      <c r="G271" s="38"/>
      <c r="H271" s="38"/>
      <c r="I271" s="38"/>
    </row>
    <row r="272" ht="13.5" customHeight="1">
      <c r="A272" s="38"/>
      <c r="B272" s="38"/>
      <c r="C272" s="38"/>
      <c r="D272" s="38"/>
      <c r="E272" s="38"/>
      <c r="F272" s="38"/>
      <c r="G272" s="38"/>
      <c r="H272" s="38"/>
      <c r="I272" s="38"/>
    </row>
    <row r="273" ht="13.5" customHeight="1">
      <c r="A273" s="38"/>
      <c r="B273" s="38"/>
      <c r="C273" s="38"/>
      <c r="D273" s="38"/>
      <c r="E273" s="38"/>
      <c r="F273" s="38"/>
      <c r="G273" s="38"/>
      <c r="H273" s="38"/>
      <c r="I273" s="38"/>
    </row>
    <row r="274" ht="13.5" customHeight="1">
      <c r="A274" s="38"/>
      <c r="B274" s="38"/>
      <c r="C274" s="38"/>
      <c r="D274" s="38"/>
      <c r="E274" s="38"/>
      <c r="F274" s="38"/>
      <c r="G274" s="38"/>
      <c r="H274" s="38"/>
      <c r="I274" s="38"/>
    </row>
    <row r="275" ht="13.5" customHeight="1">
      <c r="A275" s="38"/>
      <c r="B275" s="38"/>
      <c r="C275" s="38"/>
      <c r="D275" s="38"/>
      <c r="E275" s="38"/>
      <c r="F275" s="38"/>
      <c r="G275" s="38"/>
      <c r="H275" s="38"/>
      <c r="I275" s="38"/>
    </row>
    <row r="276" ht="13.5" customHeight="1">
      <c r="A276" s="38"/>
      <c r="B276" s="38"/>
      <c r="C276" s="38"/>
      <c r="D276" s="38"/>
      <c r="E276" s="38"/>
      <c r="F276" s="38"/>
      <c r="G276" s="38"/>
      <c r="H276" s="38"/>
      <c r="I276" s="38"/>
    </row>
    <row r="277" ht="13.5" customHeight="1">
      <c r="A277" s="38"/>
      <c r="B277" s="38"/>
      <c r="C277" s="38"/>
      <c r="D277" s="38"/>
      <c r="E277" s="38"/>
      <c r="F277" s="38"/>
      <c r="G277" s="38"/>
      <c r="H277" s="38"/>
      <c r="I277" s="38"/>
    </row>
    <row r="278" ht="13.5" customHeight="1">
      <c r="A278" s="38"/>
      <c r="B278" s="38"/>
      <c r="C278" s="38"/>
      <c r="D278" s="38"/>
      <c r="E278" s="38"/>
      <c r="F278" s="38"/>
      <c r="G278" s="38"/>
      <c r="H278" s="38"/>
      <c r="I278" s="38"/>
    </row>
    <row r="279" ht="13.5" customHeight="1">
      <c r="A279" s="38"/>
      <c r="B279" s="38"/>
      <c r="C279" s="38"/>
      <c r="D279" s="38"/>
      <c r="E279" s="38"/>
      <c r="F279" s="38"/>
      <c r="G279" s="38"/>
      <c r="H279" s="38"/>
      <c r="I279" s="38"/>
    </row>
    <row r="280" ht="13.5" customHeight="1">
      <c r="A280" s="38"/>
      <c r="B280" s="38"/>
      <c r="C280" s="38"/>
      <c r="D280" s="38"/>
      <c r="E280" s="38"/>
      <c r="F280" s="38"/>
      <c r="G280" s="38"/>
      <c r="H280" s="38"/>
      <c r="I280" s="38"/>
    </row>
    <row r="281" ht="13.5" customHeight="1">
      <c r="A281" s="38"/>
      <c r="B281" s="38"/>
      <c r="C281" s="38"/>
      <c r="D281" s="38"/>
      <c r="E281" s="38"/>
      <c r="F281" s="38"/>
      <c r="G281" s="38"/>
      <c r="H281" s="38"/>
      <c r="I281" s="38"/>
    </row>
    <row r="282" ht="13.5" customHeight="1">
      <c r="A282" s="38"/>
      <c r="B282" s="38"/>
      <c r="C282" s="38"/>
      <c r="D282" s="38"/>
      <c r="E282" s="38"/>
      <c r="F282" s="38"/>
      <c r="G282" s="38"/>
      <c r="H282" s="38"/>
      <c r="I282" s="38"/>
    </row>
    <row r="283" ht="13.5" customHeight="1">
      <c r="A283" s="38"/>
      <c r="B283" s="38"/>
      <c r="C283" s="38"/>
      <c r="D283" s="38"/>
      <c r="E283" s="38"/>
      <c r="F283" s="38"/>
      <c r="G283" s="38"/>
      <c r="H283" s="38"/>
      <c r="I283" s="38"/>
    </row>
    <row r="284" ht="13.5" customHeight="1">
      <c r="A284" s="38"/>
      <c r="B284" s="38"/>
      <c r="C284" s="38"/>
      <c r="D284" s="38"/>
      <c r="E284" s="38"/>
      <c r="F284" s="38"/>
      <c r="G284" s="38"/>
      <c r="H284" s="38"/>
      <c r="I284" s="38"/>
    </row>
    <row r="285" ht="13.5" customHeight="1">
      <c r="A285" s="38"/>
      <c r="B285" s="38"/>
      <c r="C285" s="38"/>
      <c r="D285" s="38"/>
      <c r="E285" s="38"/>
      <c r="F285" s="38"/>
      <c r="G285" s="38"/>
      <c r="H285" s="38"/>
      <c r="I285" s="38"/>
    </row>
    <row r="286" ht="13.5" customHeight="1">
      <c r="A286" s="38"/>
      <c r="B286" s="38"/>
      <c r="C286" s="38"/>
      <c r="D286" s="38"/>
      <c r="E286" s="38"/>
      <c r="F286" s="38"/>
      <c r="G286" s="38"/>
      <c r="H286" s="38"/>
      <c r="I286" s="38"/>
    </row>
    <row r="287" ht="13.5" customHeight="1">
      <c r="A287" s="38"/>
      <c r="B287" s="38"/>
      <c r="C287" s="38"/>
      <c r="D287" s="38"/>
      <c r="E287" s="38"/>
      <c r="F287" s="38"/>
      <c r="G287" s="38"/>
      <c r="H287" s="38"/>
      <c r="I287" s="38"/>
    </row>
    <row r="288" ht="13.5" customHeight="1">
      <c r="A288" s="38"/>
      <c r="B288" s="38"/>
      <c r="C288" s="38"/>
      <c r="D288" s="38"/>
      <c r="E288" s="38"/>
      <c r="F288" s="38"/>
      <c r="G288" s="38"/>
      <c r="H288" s="38"/>
      <c r="I288" s="38"/>
    </row>
    <row r="289" ht="13.5" customHeight="1">
      <c r="A289" s="38"/>
      <c r="B289" s="38"/>
      <c r="C289" s="38"/>
      <c r="D289" s="38"/>
      <c r="E289" s="38"/>
      <c r="F289" s="38"/>
      <c r="G289" s="38"/>
      <c r="H289" s="38"/>
      <c r="I289" s="38"/>
    </row>
    <row r="290" ht="13.5" customHeight="1">
      <c r="A290" s="38"/>
      <c r="B290" s="38"/>
      <c r="C290" s="38"/>
      <c r="D290" s="38"/>
      <c r="E290" s="38"/>
      <c r="F290" s="38"/>
      <c r="G290" s="38"/>
      <c r="H290" s="38"/>
      <c r="I290" s="38"/>
    </row>
    <row r="291" ht="13.5" customHeight="1">
      <c r="A291" s="38"/>
      <c r="B291" s="38"/>
      <c r="C291" s="38"/>
      <c r="D291" s="38"/>
      <c r="E291" s="38"/>
      <c r="F291" s="38"/>
      <c r="G291" s="38"/>
      <c r="H291" s="38"/>
      <c r="I291" s="38"/>
    </row>
    <row r="292" ht="13.5" customHeight="1">
      <c r="A292" s="38"/>
      <c r="B292" s="38"/>
      <c r="C292" s="38"/>
      <c r="D292" s="38"/>
      <c r="E292" s="38"/>
      <c r="F292" s="38"/>
      <c r="G292" s="38"/>
      <c r="H292" s="38"/>
      <c r="I292" s="38"/>
    </row>
    <row r="293" ht="13.5" customHeight="1">
      <c r="A293" s="38"/>
      <c r="B293" s="38"/>
      <c r="C293" s="38"/>
      <c r="D293" s="38"/>
      <c r="E293" s="38"/>
      <c r="F293" s="38"/>
      <c r="G293" s="38"/>
      <c r="H293" s="38"/>
      <c r="I293" s="38"/>
    </row>
    <row r="294" ht="13.5" customHeight="1">
      <c r="A294" s="38"/>
      <c r="B294" s="38"/>
      <c r="C294" s="38"/>
      <c r="D294" s="38"/>
      <c r="E294" s="38"/>
      <c r="F294" s="38"/>
      <c r="G294" s="38"/>
      <c r="H294" s="38"/>
      <c r="I294" s="38"/>
    </row>
    <row r="295" ht="13.5" customHeight="1">
      <c r="A295" s="38"/>
      <c r="B295" s="38"/>
      <c r="C295" s="38"/>
      <c r="D295" s="38"/>
      <c r="E295" s="38"/>
      <c r="F295" s="38"/>
      <c r="G295" s="38"/>
      <c r="H295" s="38"/>
      <c r="I295" s="38"/>
    </row>
    <row r="296" ht="13.5" customHeight="1">
      <c r="A296" s="38"/>
      <c r="B296" s="38"/>
      <c r="C296" s="38"/>
      <c r="D296" s="38"/>
      <c r="E296" s="38"/>
      <c r="F296" s="38"/>
      <c r="G296" s="38"/>
      <c r="H296" s="38"/>
      <c r="I296" s="38"/>
    </row>
    <row r="297" ht="13.5" customHeight="1">
      <c r="A297" s="38"/>
      <c r="B297" s="38"/>
      <c r="C297" s="38"/>
      <c r="D297" s="38"/>
      <c r="E297" s="38"/>
      <c r="F297" s="38"/>
      <c r="G297" s="38"/>
      <c r="H297" s="38"/>
      <c r="I297" s="38"/>
    </row>
    <row r="298" ht="13.5" customHeight="1">
      <c r="A298" s="38"/>
      <c r="B298" s="38"/>
      <c r="C298" s="38"/>
      <c r="D298" s="38"/>
      <c r="E298" s="38"/>
      <c r="F298" s="38"/>
      <c r="G298" s="38"/>
      <c r="H298" s="38"/>
      <c r="I298" s="38"/>
    </row>
    <row r="299" ht="13.5" customHeight="1">
      <c r="A299" s="38"/>
      <c r="B299" s="38"/>
      <c r="C299" s="38"/>
      <c r="D299" s="38"/>
      <c r="E299" s="38"/>
      <c r="F299" s="38"/>
      <c r="G299" s="38"/>
      <c r="H299" s="38"/>
      <c r="I299" s="38"/>
    </row>
    <row r="300" ht="13.5" customHeight="1">
      <c r="A300" s="38"/>
      <c r="B300" s="38"/>
      <c r="C300" s="38"/>
      <c r="D300" s="38"/>
      <c r="E300" s="38"/>
      <c r="F300" s="38"/>
      <c r="G300" s="38"/>
      <c r="H300" s="38"/>
      <c r="I300" s="38"/>
    </row>
    <row r="301" ht="13.5" customHeight="1">
      <c r="A301" s="38"/>
      <c r="B301" s="38"/>
      <c r="C301" s="38"/>
      <c r="D301" s="38"/>
      <c r="E301" s="38"/>
      <c r="F301" s="38"/>
      <c r="G301" s="38"/>
      <c r="H301" s="38"/>
      <c r="I301" s="38"/>
    </row>
    <row r="302" ht="13.5" customHeight="1">
      <c r="A302" s="38"/>
      <c r="B302" s="38"/>
      <c r="C302" s="38"/>
      <c r="D302" s="38"/>
      <c r="E302" s="38"/>
      <c r="F302" s="38"/>
      <c r="G302" s="38"/>
      <c r="H302" s="38"/>
      <c r="I302" s="38"/>
    </row>
    <row r="303" ht="13.5" customHeight="1">
      <c r="A303" s="38"/>
      <c r="B303" s="38"/>
      <c r="C303" s="38"/>
      <c r="D303" s="38"/>
      <c r="E303" s="38"/>
      <c r="F303" s="38"/>
      <c r="G303" s="38"/>
      <c r="H303" s="38"/>
      <c r="I303" s="38"/>
    </row>
    <row r="304" ht="13.5" customHeight="1">
      <c r="A304" s="38"/>
      <c r="B304" s="38"/>
      <c r="C304" s="38"/>
      <c r="D304" s="38"/>
      <c r="E304" s="38"/>
      <c r="F304" s="38"/>
      <c r="G304" s="38"/>
      <c r="H304" s="38"/>
      <c r="I304" s="38"/>
    </row>
    <row r="305" ht="13.5" customHeight="1">
      <c r="A305" s="38"/>
      <c r="B305" s="38"/>
      <c r="C305" s="38"/>
      <c r="D305" s="38"/>
      <c r="E305" s="38"/>
      <c r="F305" s="38"/>
      <c r="G305" s="38"/>
      <c r="H305" s="38"/>
      <c r="I305" s="38"/>
    </row>
    <row r="306" ht="13.5" customHeight="1">
      <c r="A306" s="38"/>
      <c r="B306" s="38"/>
      <c r="C306" s="38"/>
      <c r="D306" s="38"/>
      <c r="E306" s="38"/>
      <c r="F306" s="38"/>
      <c r="G306" s="38"/>
      <c r="H306" s="38"/>
      <c r="I306" s="38"/>
    </row>
    <row r="307" ht="13.5" customHeight="1">
      <c r="A307" s="38"/>
      <c r="B307" s="38"/>
      <c r="C307" s="38"/>
      <c r="D307" s="38"/>
      <c r="E307" s="38"/>
      <c r="F307" s="38"/>
      <c r="G307" s="38"/>
      <c r="H307" s="38"/>
      <c r="I307" s="38"/>
    </row>
    <row r="308" ht="13.5" customHeight="1">
      <c r="A308" s="38"/>
      <c r="B308" s="38"/>
      <c r="C308" s="38"/>
      <c r="D308" s="38"/>
      <c r="E308" s="38"/>
      <c r="F308" s="38"/>
      <c r="G308" s="38"/>
      <c r="H308" s="38"/>
      <c r="I308" s="38"/>
    </row>
    <row r="309" ht="13.5" customHeight="1">
      <c r="A309" s="38"/>
      <c r="B309" s="38"/>
      <c r="C309" s="38"/>
      <c r="D309" s="38"/>
      <c r="E309" s="38"/>
      <c r="F309" s="38"/>
      <c r="G309" s="38"/>
      <c r="H309" s="38"/>
      <c r="I309" s="38"/>
    </row>
    <row r="310" ht="13.5" customHeight="1">
      <c r="A310" s="38"/>
      <c r="B310" s="38"/>
      <c r="C310" s="38"/>
      <c r="D310" s="38"/>
      <c r="E310" s="38"/>
      <c r="F310" s="38"/>
      <c r="G310" s="38"/>
      <c r="H310" s="38"/>
      <c r="I310" s="38"/>
    </row>
    <row r="311" ht="13.5" customHeight="1">
      <c r="A311" s="38"/>
      <c r="B311" s="38"/>
      <c r="C311" s="38"/>
      <c r="D311" s="38"/>
      <c r="E311" s="38"/>
      <c r="F311" s="38"/>
      <c r="G311" s="38"/>
      <c r="H311" s="38"/>
      <c r="I311" s="38"/>
    </row>
    <row r="312" ht="13.5" customHeight="1">
      <c r="A312" s="38"/>
      <c r="B312" s="38"/>
      <c r="C312" s="38"/>
      <c r="D312" s="38"/>
      <c r="E312" s="38"/>
      <c r="F312" s="38"/>
      <c r="G312" s="38"/>
      <c r="H312" s="38"/>
      <c r="I312" s="38"/>
    </row>
    <row r="313" ht="13.5" customHeight="1">
      <c r="A313" s="38"/>
      <c r="B313" s="38"/>
      <c r="C313" s="38"/>
      <c r="D313" s="38"/>
      <c r="E313" s="38"/>
      <c r="F313" s="38"/>
      <c r="G313" s="38"/>
      <c r="H313" s="38"/>
      <c r="I313" s="38"/>
    </row>
    <row r="314" ht="13.5" customHeight="1">
      <c r="A314" s="38"/>
      <c r="B314" s="38"/>
      <c r="C314" s="38"/>
      <c r="D314" s="38"/>
      <c r="E314" s="38"/>
      <c r="F314" s="38"/>
      <c r="G314" s="38"/>
      <c r="H314" s="38"/>
      <c r="I314" s="38"/>
    </row>
    <row r="315" ht="13.5" customHeight="1">
      <c r="A315" s="38"/>
      <c r="B315" s="38"/>
      <c r="C315" s="38"/>
      <c r="D315" s="38"/>
      <c r="E315" s="38"/>
      <c r="F315" s="38"/>
      <c r="G315" s="38"/>
      <c r="H315" s="38"/>
      <c r="I315" s="38"/>
    </row>
    <row r="316" ht="13.5" customHeight="1">
      <c r="A316" s="38"/>
      <c r="B316" s="38"/>
      <c r="C316" s="38"/>
      <c r="D316" s="38"/>
      <c r="E316" s="38"/>
      <c r="F316" s="38"/>
      <c r="G316" s="38"/>
      <c r="H316" s="38"/>
      <c r="I316" s="38"/>
    </row>
    <row r="317" ht="13.5" customHeight="1">
      <c r="A317" s="38"/>
      <c r="B317" s="38"/>
      <c r="C317" s="38"/>
      <c r="D317" s="38"/>
      <c r="E317" s="38"/>
      <c r="F317" s="38"/>
      <c r="G317" s="38"/>
      <c r="H317" s="38"/>
      <c r="I317" s="38"/>
    </row>
    <row r="318" ht="13.5" customHeight="1">
      <c r="A318" s="38"/>
      <c r="B318" s="38"/>
      <c r="C318" s="38"/>
      <c r="D318" s="38"/>
      <c r="E318" s="38"/>
      <c r="F318" s="38"/>
      <c r="G318" s="38"/>
      <c r="H318" s="38"/>
      <c r="I318" s="38"/>
    </row>
    <row r="319" ht="13.5" customHeight="1">
      <c r="A319" s="38"/>
      <c r="B319" s="38"/>
      <c r="C319" s="38"/>
      <c r="D319" s="38"/>
      <c r="E319" s="38"/>
      <c r="F319" s="38"/>
      <c r="G319" s="38"/>
      <c r="H319" s="38"/>
      <c r="I319" s="38"/>
    </row>
    <row r="320" ht="13.5" customHeight="1">
      <c r="A320" s="38"/>
      <c r="B320" s="38"/>
      <c r="C320" s="38"/>
      <c r="D320" s="38"/>
      <c r="E320" s="38"/>
      <c r="F320" s="38"/>
      <c r="G320" s="38"/>
      <c r="H320" s="38"/>
      <c r="I320" s="38"/>
    </row>
    <row r="321" ht="13.5" customHeight="1">
      <c r="A321" s="38"/>
      <c r="B321" s="38"/>
      <c r="C321" s="38"/>
      <c r="D321" s="38"/>
      <c r="E321" s="38"/>
      <c r="F321" s="38"/>
      <c r="G321" s="38"/>
      <c r="H321" s="38"/>
      <c r="I321" s="38"/>
    </row>
    <row r="322" ht="13.5" customHeight="1">
      <c r="A322" s="38"/>
      <c r="B322" s="38"/>
      <c r="C322" s="38"/>
      <c r="D322" s="38"/>
      <c r="E322" s="38"/>
      <c r="F322" s="38"/>
      <c r="G322" s="38"/>
      <c r="H322" s="38"/>
      <c r="I322" s="38"/>
    </row>
    <row r="323" ht="13.5" customHeight="1">
      <c r="A323" s="38"/>
      <c r="B323" s="38"/>
      <c r="C323" s="38"/>
      <c r="D323" s="38"/>
      <c r="E323" s="38"/>
      <c r="F323" s="38"/>
      <c r="G323" s="38"/>
      <c r="H323" s="38"/>
      <c r="I323" s="38"/>
    </row>
    <row r="324" ht="13.5" customHeight="1">
      <c r="A324" s="38"/>
      <c r="B324" s="38"/>
      <c r="C324" s="38"/>
      <c r="D324" s="38"/>
      <c r="E324" s="38"/>
      <c r="F324" s="38"/>
      <c r="G324" s="38"/>
      <c r="H324" s="38"/>
      <c r="I324" s="38"/>
    </row>
    <row r="325" ht="13.5" customHeight="1">
      <c r="A325" s="38"/>
      <c r="B325" s="38"/>
      <c r="C325" s="38"/>
      <c r="D325" s="38"/>
      <c r="E325" s="38"/>
      <c r="F325" s="38"/>
      <c r="G325" s="38"/>
      <c r="H325" s="38"/>
      <c r="I325" s="38"/>
    </row>
    <row r="326" ht="13.5" customHeight="1">
      <c r="A326" s="38"/>
      <c r="B326" s="38"/>
      <c r="C326" s="38"/>
      <c r="D326" s="38"/>
      <c r="E326" s="38"/>
      <c r="F326" s="38"/>
      <c r="G326" s="38"/>
      <c r="H326" s="38"/>
      <c r="I326" s="38"/>
    </row>
    <row r="327" ht="13.5" customHeight="1">
      <c r="A327" s="38"/>
      <c r="B327" s="38"/>
      <c r="C327" s="38"/>
      <c r="D327" s="38"/>
      <c r="E327" s="38"/>
      <c r="F327" s="38"/>
      <c r="G327" s="38"/>
      <c r="H327" s="38"/>
      <c r="I327" s="38"/>
    </row>
    <row r="328" ht="13.5" customHeight="1">
      <c r="A328" s="38"/>
      <c r="B328" s="38"/>
      <c r="C328" s="38"/>
      <c r="D328" s="38"/>
      <c r="E328" s="38"/>
      <c r="F328" s="38"/>
      <c r="G328" s="38"/>
      <c r="H328" s="38"/>
      <c r="I328" s="38"/>
    </row>
    <row r="329" ht="13.5" customHeight="1">
      <c r="A329" s="38"/>
      <c r="B329" s="38"/>
      <c r="C329" s="38"/>
      <c r="D329" s="38"/>
      <c r="E329" s="38"/>
      <c r="F329" s="38"/>
      <c r="G329" s="38"/>
      <c r="H329" s="38"/>
      <c r="I329" s="38"/>
    </row>
    <row r="330" ht="13.5" customHeight="1">
      <c r="A330" s="38"/>
      <c r="B330" s="38"/>
      <c r="C330" s="38"/>
      <c r="D330" s="38"/>
      <c r="E330" s="38"/>
      <c r="F330" s="38"/>
      <c r="G330" s="38"/>
      <c r="H330" s="38"/>
      <c r="I330" s="38"/>
    </row>
    <row r="331" ht="13.5" customHeight="1">
      <c r="A331" s="38"/>
      <c r="B331" s="38"/>
      <c r="C331" s="38"/>
      <c r="D331" s="38"/>
      <c r="E331" s="38"/>
      <c r="F331" s="38"/>
      <c r="G331" s="38"/>
      <c r="H331" s="38"/>
      <c r="I331" s="38"/>
    </row>
    <row r="332" ht="13.5" customHeight="1">
      <c r="A332" s="38"/>
      <c r="B332" s="38"/>
      <c r="C332" s="38"/>
      <c r="D332" s="38"/>
      <c r="E332" s="38"/>
      <c r="F332" s="38"/>
      <c r="G332" s="38"/>
      <c r="H332" s="38"/>
      <c r="I332" s="38"/>
    </row>
    <row r="333" ht="13.5" customHeight="1">
      <c r="A333" s="38"/>
      <c r="B333" s="38"/>
      <c r="C333" s="38"/>
      <c r="D333" s="38"/>
      <c r="E333" s="38"/>
      <c r="F333" s="38"/>
      <c r="G333" s="38"/>
      <c r="H333" s="38"/>
      <c r="I333" s="38"/>
    </row>
    <row r="334" ht="13.5" customHeight="1">
      <c r="A334" s="38"/>
      <c r="B334" s="38"/>
      <c r="C334" s="38"/>
      <c r="D334" s="38"/>
      <c r="E334" s="38"/>
      <c r="F334" s="38"/>
      <c r="G334" s="38"/>
      <c r="H334" s="38"/>
      <c r="I334" s="38"/>
    </row>
    <row r="335" ht="13.5" customHeight="1">
      <c r="A335" s="38"/>
      <c r="B335" s="38"/>
      <c r="C335" s="38"/>
      <c r="D335" s="38"/>
      <c r="E335" s="38"/>
      <c r="F335" s="38"/>
      <c r="G335" s="38"/>
      <c r="H335" s="38"/>
      <c r="I335" s="38"/>
    </row>
    <row r="336" ht="13.5" customHeight="1">
      <c r="A336" s="38"/>
      <c r="B336" s="38"/>
      <c r="C336" s="38"/>
      <c r="D336" s="38"/>
      <c r="E336" s="38"/>
      <c r="F336" s="38"/>
      <c r="G336" s="38"/>
      <c r="H336" s="38"/>
      <c r="I336" s="38"/>
    </row>
    <row r="337" ht="13.5" customHeight="1">
      <c r="A337" s="38"/>
      <c r="B337" s="38"/>
      <c r="C337" s="38"/>
      <c r="D337" s="38"/>
      <c r="E337" s="38"/>
      <c r="F337" s="38"/>
      <c r="G337" s="38"/>
      <c r="H337" s="38"/>
      <c r="I337" s="38"/>
    </row>
    <row r="338" ht="13.5" customHeight="1">
      <c r="A338" s="38"/>
      <c r="B338" s="38"/>
      <c r="C338" s="38"/>
      <c r="D338" s="38"/>
      <c r="E338" s="38"/>
      <c r="F338" s="38"/>
      <c r="G338" s="38"/>
      <c r="H338" s="38"/>
      <c r="I338" s="38"/>
    </row>
    <row r="339" ht="13.5" customHeight="1">
      <c r="A339" s="38"/>
      <c r="B339" s="38"/>
      <c r="C339" s="38"/>
      <c r="D339" s="38"/>
      <c r="E339" s="38"/>
      <c r="F339" s="38"/>
      <c r="G339" s="38"/>
      <c r="H339" s="38"/>
      <c r="I339" s="38"/>
    </row>
    <row r="340" ht="13.5" customHeight="1">
      <c r="A340" s="38"/>
      <c r="B340" s="38"/>
      <c r="C340" s="38"/>
      <c r="D340" s="38"/>
      <c r="E340" s="38"/>
      <c r="F340" s="38"/>
      <c r="G340" s="38"/>
      <c r="H340" s="38"/>
      <c r="I340" s="38"/>
    </row>
    <row r="341" ht="13.5" customHeight="1">
      <c r="A341" s="38"/>
      <c r="B341" s="38"/>
      <c r="C341" s="38"/>
      <c r="D341" s="38"/>
      <c r="E341" s="38"/>
      <c r="F341" s="38"/>
      <c r="G341" s="38"/>
      <c r="H341" s="38"/>
      <c r="I341" s="38"/>
    </row>
    <row r="342" ht="13.5" customHeight="1">
      <c r="A342" s="38"/>
      <c r="B342" s="38"/>
      <c r="C342" s="38"/>
      <c r="D342" s="38"/>
      <c r="E342" s="38"/>
      <c r="F342" s="38"/>
      <c r="G342" s="38"/>
      <c r="H342" s="38"/>
      <c r="I342" s="38"/>
    </row>
    <row r="343" ht="13.5" customHeight="1">
      <c r="A343" s="38"/>
      <c r="B343" s="38"/>
      <c r="C343" s="38"/>
      <c r="D343" s="38"/>
      <c r="E343" s="38"/>
      <c r="F343" s="38"/>
      <c r="G343" s="38"/>
      <c r="H343" s="38"/>
      <c r="I343" s="38"/>
    </row>
    <row r="344" ht="13.5" customHeight="1">
      <c r="A344" s="38"/>
      <c r="B344" s="38"/>
      <c r="C344" s="38"/>
      <c r="D344" s="38"/>
      <c r="E344" s="38"/>
      <c r="F344" s="38"/>
      <c r="G344" s="38"/>
      <c r="H344" s="38"/>
      <c r="I344" s="38"/>
    </row>
    <row r="345" ht="13.5" customHeight="1">
      <c r="A345" s="38"/>
      <c r="B345" s="38"/>
      <c r="C345" s="38"/>
      <c r="D345" s="38"/>
      <c r="E345" s="38"/>
      <c r="F345" s="38"/>
      <c r="G345" s="38"/>
      <c r="H345" s="38"/>
      <c r="I345" s="38"/>
    </row>
    <row r="346" ht="13.5" customHeight="1">
      <c r="A346" s="38"/>
      <c r="B346" s="38"/>
      <c r="C346" s="38"/>
      <c r="D346" s="38"/>
      <c r="E346" s="38"/>
      <c r="F346" s="38"/>
      <c r="G346" s="38"/>
      <c r="H346" s="38"/>
      <c r="I346" s="38"/>
    </row>
    <row r="347" ht="13.5" customHeight="1">
      <c r="A347" s="38"/>
      <c r="B347" s="38"/>
      <c r="C347" s="38"/>
      <c r="D347" s="38"/>
      <c r="E347" s="38"/>
      <c r="F347" s="38"/>
      <c r="G347" s="38"/>
      <c r="H347" s="38"/>
      <c r="I347" s="38"/>
    </row>
    <row r="348" ht="13.5" customHeight="1">
      <c r="A348" s="38"/>
      <c r="B348" s="38"/>
      <c r="C348" s="38"/>
      <c r="D348" s="38"/>
      <c r="E348" s="38"/>
      <c r="F348" s="38"/>
      <c r="G348" s="38"/>
      <c r="H348" s="38"/>
      <c r="I348" s="38"/>
    </row>
    <row r="349" ht="13.5" customHeight="1">
      <c r="A349" s="38"/>
      <c r="B349" s="38"/>
      <c r="C349" s="38"/>
      <c r="D349" s="38"/>
      <c r="E349" s="38"/>
      <c r="F349" s="38"/>
      <c r="G349" s="38"/>
      <c r="H349" s="38"/>
      <c r="I349" s="38"/>
    </row>
    <row r="350" ht="13.5" customHeight="1">
      <c r="A350" s="38"/>
      <c r="B350" s="38"/>
      <c r="C350" s="38"/>
      <c r="D350" s="38"/>
      <c r="E350" s="38"/>
      <c r="F350" s="38"/>
      <c r="G350" s="38"/>
      <c r="H350" s="38"/>
      <c r="I350" s="38"/>
    </row>
    <row r="351" ht="13.5" customHeight="1">
      <c r="A351" s="38"/>
      <c r="B351" s="38"/>
      <c r="C351" s="38"/>
      <c r="D351" s="38"/>
      <c r="E351" s="38"/>
      <c r="F351" s="38"/>
      <c r="G351" s="38"/>
      <c r="H351" s="38"/>
      <c r="I351" s="38"/>
    </row>
    <row r="352" ht="13.5" customHeight="1">
      <c r="A352" s="38"/>
      <c r="B352" s="38"/>
      <c r="C352" s="38"/>
      <c r="D352" s="38"/>
      <c r="E352" s="38"/>
      <c r="F352" s="38"/>
      <c r="G352" s="38"/>
      <c r="H352" s="38"/>
      <c r="I352" s="38"/>
    </row>
    <row r="353" ht="13.5" customHeight="1">
      <c r="A353" s="38"/>
      <c r="B353" s="38"/>
      <c r="C353" s="38"/>
      <c r="D353" s="38"/>
      <c r="E353" s="38"/>
      <c r="F353" s="38"/>
      <c r="G353" s="38"/>
      <c r="H353" s="38"/>
      <c r="I353" s="38"/>
    </row>
    <row r="354" ht="13.5" customHeight="1">
      <c r="A354" s="38"/>
      <c r="B354" s="38"/>
      <c r="C354" s="38"/>
      <c r="D354" s="38"/>
      <c r="E354" s="38"/>
      <c r="F354" s="38"/>
      <c r="G354" s="38"/>
      <c r="H354" s="38"/>
      <c r="I354" s="38"/>
    </row>
    <row r="355" ht="13.5" customHeight="1">
      <c r="A355" s="38"/>
      <c r="B355" s="38"/>
      <c r="C355" s="38"/>
      <c r="D355" s="38"/>
      <c r="E355" s="38"/>
      <c r="F355" s="38"/>
      <c r="G355" s="38"/>
      <c r="H355" s="38"/>
      <c r="I355" s="38"/>
    </row>
    <row r="356" ht="13.5" customHeight="1">
      <c r="A356" s="38"/>
      <c r="B356" s="38"/>
      <c r="C356" s="38"/>
      <c r="D356" s="38"/>
      <c r="E356" s="38"/>
      <c r="F356" s="38"/>
      <c r="G356" s="38"/>
      <c r="H356" s="38"/>
      <c r="I356" s="38"/>
    </row>
    <row r="357" ht="13.5" customHeight="1">
      <c r="A357" s="38"/>
      <c r="B357" s="38"/>
      <c r="C357" s="38"/>
      <c r="D357" s="38"/>
      <c r="E357" s="38"/>
      <c r="F357" s="38"/>
      <c r="G357" s="38"/>
      <c r="H357" s="38"/>
      <c r="I357" s="38"/>
    </row>
    <row r="358" ht="13.5" customHeight="1">
      <c r="A358" s="38"/>
      <c r="B358" s="38"/>
      <c r="C358" s="38"/>
      <c r="D358" s="38"/>
      <c r="E358" s="38"/>
      <c r="F358" s="38"/>
      <c r="G358" s="38"/>
      <c r="H358" s="38"/>
      <c r="I358" s="38"/>
    </row>
    <row r="359" ht="13.5" customHeight="1">
      <c r="A359" s="38"/>
      <c r="B359" s="38"/>
      <c r="C359" s="38"/>
      <c r="D359" s="38"/>
      <c r="E359" s="38"/>
      <c r="F359" s="38"/>
      <c r="G359" s="38"/>
      <c r="H359" s="38"/>
      <c r="I359" s="38"/>
    </row>
    <row r="360" ht="13.5" customHeight="1">
      <c r="A360" s="38"/>
      <c r="B360" s="38"/>
      <c r="C360" s="38"/>
      <c r="D360" s="38"/>
      <c r="E360" s="38"/>
      <c r="F360" s="38"/>
      <c r="G360" s="38"/>
      <c r="H360" s="38"/>
      <c r="I360" s="38"/>
    </row>
    <row r="361" ht="13.5" customHeight="1">
      <c r="A361" s="38"/>
      <c r="B361" s="38"/>
      <c r="C361" s="38"/>
      <c r="D361" s="38"/>
      <c r="E361" s="38"/>
      <c r="F361" s="38"/>
      <c r="G361" s="38"/>
      <c r="H361" s="38"/>
      <c r="I361" s="38"/>
    </row>
    <row r="362" ht="13.5" customHeight="1">
      <c r="A362" s="38"/>
      <c r="B362" s="38"/>
      <c r="C362" s="38"/>
      <c r="D362" s="38"/>
      <c r="E362" s="38"/>
      <c r="F362" s="38"/>
      <c r="G362" s="38"/>
      <c r="H362" s="38"/>
      <c r="I362" s="38"/>
    </row>
    <row r="363" ht="13.5" customHeight="1">
      <c r="A363" s="38"/>
      <c r="B363" s="38"/>
      <c r="C363" s="38"/>
      <c r="D363" s="38"/>
      <c r="E363" s="38"/>
      <c r="F363" s="38"/>
      <c r="G363" s="38"/>
      <c r="H363" s="38"/>
      <c r="I363" s="38"/>
    </row>
    <row r="364" ht="13.5" customHeight="1">
      <c r="A364" s="38"/>
      <c r="B364" s="38"/>
      <c r="C364" s="38"/>
      <c r="D364" s="38"/>
      <c r="E364" s="38"/>
      <c r="F364" s="38"/>
      <c r="G364" s="38"/>
      <c r="H364" s="38"/>
      <c r="I364" s="38"/>
    </row>
    <row r="365" ht="13.5" customHeight="1">
      <c r="A365" s="38"/>
      <c r="B365" s="38"/>
      <c r="C365" s="38"/>
      <c r="D365" s="38"/>
      <c r="E365" s="38"/>
      <c r="F365" s="38"/>
      <c r="G365" s="38"/>
      <c r="H365" s="38"/>
      <c r="I365" s="38"/>
    </row>
    <row r="366" ht="13.5" customHeight="1">
      <c r="A366" s="38"/>
      <c r="B366" s="38"/>
      <c r="C366" s="38"/>
      <c r="D366" s="38"/>
      <c r="E366" s="38"/>
      <c r="F366" s="38"/>
      <c r="G366" s="38"/>
      <c r="H366" s="38"/>
      <c r="I366" s="38"/>
    </row>
    <row r="367" ht="13.5" customHeight="1">
      <c r="A367" s="38"/>
      <c r="B367" s="38"/>
      <c r="C367" s="38"/>
      <c r="D367" s="38"/>
      <c r="E367" s="38"/>
      <c r="F367" s="38"/>
      <c r="G367" s="38"/>
      <c r="H367" s="38"/>
      <c r="I367" s="38"/>
    </row>
    <row r="368" ht="13.5" customHeight="1">
      <c r="A368" s="38"/>
      <c r="B368" s="38"/>
      <c r="C368" s="38"/>
      <c r="D368" s="38"/>
      <c r="E368" s="38"/>
      <c r="F368" s="38"/>
      <c r="G368" s="38"/>
      <c r="H368" s="38"/>
      <c r="I368" s="38"/>
    </row>
    <row r="369" ht="13.5" customHeight="1">
      <c r="A369" s="38"/>
      <c r="B369" s="38"/>
      <c r="C369" s="38"/>
      <c r="D369" s="38"/>
      <c r="E369" s="38"/>
      <c r="F369" s="38"/>
      <c r="G369" s="38"/>
      <c r="H369" s="38"/>
      <c r="I369" s="38"/>
    </row>
    <row r="370" ht="13.5" customHeight="1">
      <c r="A370" s="38"/>
      <c r="B370" s="38"/>
      <c r="C370" s="38"/>
      <c r="D370" s="38"/>
      <c r="E370" s="38"/>
      <c r="F370" s="38"/>
      <c r="G370" s="38"/>
      <c r="H370" s="38"/>
      <c r="I370" s="38"/>
    </row>
    <row r="371" ht="13.5" customHeight="1">
      <c r="A371" s="38"/>
      <c r="B371" s="38"/>
      <c r="C371" s="38"/>
      <c r="D371" s="38"/>
      <c r="E371" s="38"/>
      <c r="F371" s="38"/>
      <c r="G371" s="38"/>
      <c r="H371" s="38"/>
      <c r="I371" s="38"/>
    </row>
    <row r="372" ht="13.5" customHeight="1">
      <c r="A372" s="38"/>
      <c r="B372" s="38"/>
      <c r="C372" s="38"/>
      <c r="D372" s="38"/>
      <c r="E372" s="38"/>
      <c r="F372" s="38"/>
      <c r="G372" s="38"/>
      <c r="H372" s="38"/>
      <c r="I372" s="38"/>
    </row>
    <row r="373" ht="13.5" customHeight="1">
      <c r="A373" s="38"/>
      <c r="B373" s="38"/>
      <c r="C373" s="38"/>
      <c r="D373" s="38"/>
      <c r="E373" s="38"/>
      <c r="F373" s="38"/>
      <c r="G373" s="38"/>
      <c r="H373" s="38"/>
      <c r="I373" s="38"/>
    </row>
    <row r="374" ht="13.5" customHeight="1">
      <c r="A374" s="38"/>
      <c r="B374" s="38"/>
      <c r="C374" s="38"/>
      <c r="D374" s="38"/>
      <c r="E374" s="38"/>
      <c r="F374" s="38"/>
      <c r="G374" s="38"/>
      <c r="H374" s="38"/>
      <c r="I374" s="38"/>
    </row>
    <row r="375" ht="13.5" customHeight="1">
      <c r="A375" s="38"/>
      <c r="B375" s="38"/>
      <c r="C375" s="38"/>
      <c r="D375" s="38"/>
      <c r="E375" s="38"/>
      <c r="F375" s="38"/>
      <c r="G375" s="38"/>
      <c r="H375" s="38"/>
      <c r="I375" s="38"/>
    </row>
    <row r="376" ht="13.5" customHeight="1">
      <c r="A376" s="38"/>
      <c r="B376" s="38"/>
      <c r="C376" s="38"/>
      <c r="D376" s="38"/>
      <c r="E376" s="38"/>
      <c r="F376" s="38"/>
      <c r="G376" s="38"/>
      <c r="H376" s="38"/>
      <c r="I376" s="38"/>
    </row>
    <row r="377" ht="13.5" customHeight="1">
      <c r="A377" s="38"/>
      <c r="B377" s="38"/>
      <c r="C377" s="38"/>
      <c r="D377" s="38"/>
      <c r="E377" s="38"/>
      <c r="F377" s="38"/>
      <c r="G377" s="38"/>
      <c r="H377" s="38"/>
      <c r="I377" s="38"/>
    </row>
    <row r="378" ht="13.5" customHeight="1">
      <c r="A378" s="38"/>
      <c r="B378" s="38"/>
      <c r="C378" s="38"/>
      <c r="D378" s="38"/>
      <c r="E378" s="38"/>
      <c r="F378" s="38"/>
      <c r="G378" s="38"/>
      <c r="H378" s="38"/>
      <c r="I378" s="38"/>
    </row>
    <row r="379" ht="13.5" customHeight="1">
      <c r="A379" s="38"/>
      <c r="B379" s="38"/>
      <c r="C379" s="38"/>
      <c r="D379" s="38"/>
      <c r="E379" s="38"/>
      <c r="F379" s="38"/>
      <c r="G379" s="38"/>
      <c r="H379" s="38"/>
      <c r="I379" s="38"/>
    </row>
    <row r="380" ht="13.5" customHeight="1">
      <c r="A380" s="38"/>
      <c r="B380" s="38"/>
      <c r="C380" s="38"/>
      <c r="D380" s="38"/>
      <c r="E380" s="38"/>
      <c r="F380" s="38"/>
      <c r="G380" s="38"/>
      <c r="H380" s="38"/>
      <c r="I380" s="38"/>
    </row>
    <row r="381" ht="13.5" customHeight="1">
      <c r="A381" s="38"/>
      <c r="B381" s="38"/>
      <c r="C381" s="38"/>
      <c r="D381" s="38"/>
      <c r="E381" s="38"/>
      <c r="F381" s="38"/>
      <c r="G381" s="38"/>
      <c r="H381" s="38"/>
      <c r="I381" s="38"/>
    </row>
    <row r="382" ht="13.5" customHeight="1">
      <c r="A382" s="38"/>
      <c r="B382" s="38"/>
      <c r="C382" s="38"/>
      <c r="D382" s="38"/>
      <c r="E382" s="38"/>
      <c r="F382" s="38"/>
      <c r="G382" s="38"/>
      <c r="H382" s="38"/>
      <c r="I382" s="38"/>
    </row>
    <row r="383" ht="13.5" customHeight="1">
      <c r="A383" s="38"/>
      <c r="B383" s="38"/>
      <c r="C383" s="38"/>
      <c r="D383" s="38"/>
      <c r="E383" s="38"/>
      <c r="F383" s="38"/>
      <c r="G383" s="38"/>
      <c r="H383" s="38"/>
      <c r="I383" s="38"/>
    </row>
    <row r="384" ht="13.5" customHeight="1">
      <c r="A384" s="38"/>
      <c r="B384" s="38"/>
      <c r="C384" s="38"/>
      <c r="D384" s="38"/>
      <c r="E384" s="38"/>
      <c r="F384" s="38"/>
      <c r="G384" s="38"/>
      <c r="H384" s="38"/>
      <c r="I384" s="38"/>
    </row>
    <row r="385" ht="13.5" customHeight="1">
      <c r="A385" s="38"/>
      <c r="B385" s="38"/>
      <c r="C385" s="38"/>
      <c r="D385" s="38"/>
      <c r="E385" s="38"/>
      <c r="F385" s="38"/>
      <c r="G385" s="38"/>
      <c r="H385" s="38"/>
      <c r="I385" s="38"/>
    </row>
    <row r="386" ht="13.5" customHeight="1">
      <c r="A386" s="38"/>
      <c r="B386" s="38"/>
      <c r="C386" s="38"/>
      <c r="D386" s="38"/>
      <c r="E386" s="38"/>
      <c r="F386" s="38"/>
      <c r="G386" s="38"/>
      <c r="H386" s="38"/>
      <c r="I386" s="38"/>
    </row>
    <row r="387" ht="13.5" customHeight="1">
      <c r="A387" s="38"/>
      <c r="B387" s="38"/>
      <c r="C387" s="38"/>
      <c r="D387" s="38"/>
      <c r="E387" s="38"/>
      <c r="F387" s="38"/>
      <c r="G387" s="38"/>
      <c r="H387" s="38"/>
      <c r="I387" s="38"/>
    </row>
    <row r="388" ht="13.5" customHeight="1">
      <c r="A388" s="38"/>
      <c r="B388" s="38"/>
      <c r="C388" s="38"/>
      <c r="D388" s="38"/>
      <c r="E388" s="38"/>
      <c r="F388" s="38"/>
      <c r="G388" s="38"/>
      <c r="H388" s="38"/>
      <c r="I388" s="38"/>
    </row>
    <row r="389" ht="13.5" customHeight="1">
      <c r="A389" s="38"/>
      <c r="B389" s="38"/>
      <c r="C389" s="38"/>
      <c r="D389" s="38"/>
      <c r="E389" s="38"/>
      <c r="F389" s="38"/>
      <c r="G389" s="38"/>
      <c r="H389" s="38"/>
      <c r="I389" s="38"/>
    </row>
    <row r="390" ht="13.5" customHeight="1">
      <c r="A390" s="38"/>
      <c r="B390" s="38"/>
      <c r="C390" s="38"/>
      <c r="D390" s="38"/>
      <c r="E390" s="38"/>
      <c r="F390" s="38"/>
      <c r="G390" s="38"/>
      <c r="H390" s="38"/>
      <c r="I390" s="38"/>
    </row>
    <row r="391" ht="13.5" customHeight="1">
      <c r="A391" s="38"/>
      <c r="B391" s="38"/>
      <c r="C391" s="38"/>
      <c r="D391" s="38"/>
      <c r="E391" s="38"/>
      <c r="F391" s="38"/>
      <c r="G391" s="38"/>
      <c r="H391" s="38"/>
      <c r="I391" s="38"/>
    </row>
    <row r="392" ht="13.5" customHeight="1">
      <c r="A392" s="38"/>
      <c r="B392" s="38"/>
      <c r="C392" s="38"/>
      <c r="D392" s="38"/>
      <c r="E392" s="38"/>
      <c r="F392" s="38"/>
      <c r="G392" s="38"/>
      <c r="H392" s="38"/>
      <c r="I392" s="38"/>
    </row>
    <row r="393" ht="13.5" customHeight="1">
      <c r="A393" s="38"/>
      <c r="B393" s="38"/>
      <c r="C393" s="38"/>
      <c r="D393" s="38"/>
      <c r="E393" s="38"/>
      <c r="F393" s="38"/>
      <c r="G393" s="38"/>
      <c r="H393" s="38"/>
      <c r="I393" s="38"/>
    </row>
    <row r="394" ht="13.5" customHeight="1">
      <c r="A394" s="38"/>
      <c r="B394" s="38"/>
      <c r="C394" s="38"/>
      <c r="D394" s="38"/>
      <c r="E394" s="38"/>
      <c r="F394" s="38"/>
      <c r="G394" s="38"/>
      <c r="H394" s="38"/>
      <c r="I394" s="38"/>
    </row>
    <row r="395" ht="13.5" customHeight="1">
      <c r="A395" s="38"/>
      <c r="B395" s="38"/>
      <c r="C395" s="38"/>
      <c r="D395" s="38"/>
      <c r="E395" s="38"/>
      <c r="F395" s="38"/>
      <c r="G395" s="38"/>
      <c r="H395" s="38"/>
      <c r="I395" s="38"/>
    </row>
    <row r="396" ht="13.5" customHeight="1">
      <c r="A396" s="38"/>
      <c r="B396" s="38"/>
      <c r="C396" s="38"/>
      <c r="D396" s="38"/>
      <c r="E396" s="38"/>
      <c r="F396" s="38"/>
      <c r="G396" s="38"/>
      <c r="H396" s="38"/>
      <c r="I396" s="38"/>
    </row>
    <row r="397" ht="13.5" customHeight="1">
      <c r="A397" s="38"/>
      <c r="B397" s="38"/>
      <c r="C397" s="38"/>
      <c r="D397" s="38"/>
      <c r="E397" s="38"/>
      <c r="F397" s="38"/>
      <c r="G397" s="38"/>
      <c r="H397" s="38"/>
      <c r="I397" s="38"/>
    </row>
    <row r="398" ht="13.5" customHeight="1">
      <c r="A398" s="38"/>
      <c r="B398" s="38"/>
      <c r="C398" s="38"/>
      <c r="D398" s="38"/>
      <c r="E398" s="38"/>
      <c r="F398" s="38"/>
      <c r="G398" s="38"/>
      <c r="H398" s="38"/>
      <c r="I398" s="38"/>
    </row>
    <row r="399" ht="13.5" customHeight="1">
      <c r="A399" s="38"/>
      <c r="B399" s="38"/>
      <c r="C399" s="38"/>
      <c r="D399" s="38"/>
      <c r="E399" s="38"/>
      <c r="F399" s="38"/>
      <c r="G399" s="38"/>
      <c r="H399" s="38"/>
      <c r="I399" s="38"/>
    </row>
    <row r="400" ht="13.5" customHeight="1">
      <c r="A400" s="38"/>
      <c r="B400" s="38"/>
      <c r="C400" s="38"/>
      <c r="D400" s="38"/>
      <c r="E400" s="38"/>
      <c r="F400" s="38"/>
      <c r="G400" s="38"/>
      <c r="H400" s="38"/>
      <c r="I400" s="38"/>
    </row>
    <row r="401" ht="13.5" customHeight="1">
      <c r="A401" s="38"/>
      <c r="B401" s="38"/>
      <c r="C401" s="38"/>
      <c r="D401" s="38"/>
      <c r="E401" s="38"/>
      <c r="F401" s="38"/>
      <c r="G401" s="38"/>
      <c r="H401" s="38"/>
      <c r="I401" s="38"/>
    </row>
    <row r="402" ht="13.5" customHeight="1">
      <c r="A402" s="38"/>
      <c r="B402" s="38"/>
      <c r="C402" s="38"/>
      <c r="D402" s="38"/>
      <c r="E402" s="38"/>
      <c r="F402" s="38"/>
      <c r="G402" s="38"/>
      <c r="H402" s="38"/>
      <c r="I402" s="38"/>
    </row>
    <row r="403" ht="13.5" customHeight="1">
      <c r="A403" s="38"/>
      <c r="B403" s="38"/>
      <c r="C403" s="38"/>
      <c r="D403" s="38"/>
      <c r="E403" s="38"/>
      <c r="F403" s="38"/>
      <c r="G403" s="38"/>
      <c r="H403" s="38"/>
      <c r="I403" s="38"/>
    </row>
    <row r="404" ht="13.5" customHeight="1">
      <c r="A404" s="38"/>
      <c r="B404" s="38"/>
      <c r="C404" s="38"/>
      <c r="D404" s="38"/>
      <c r="E404" s="38"/>
      <c r="F404" s="38"/>
      <c r="G404" s="38"/>
      <c r="H404" s="38"/>
      <c r="I404" s="38"/>
    </row>
    <row r="405" ht="13.5" customHeight="1">
      <c r="A405" s="38"/>
      <c r="B405" s="38"/>
      <c r="C405" s="38"/>
      <c r="D405" s="38"/>
      <c r="E405" s="38"/>
      <c r="F405" s="38"/>
      <c r="G405" s="38"/>
      <c r="H405" s="38"/>
      <c r="I405" s="38"/>
    </row>
    <row r="406" ht="13.5" customHeight="1">
      <c r="A406" s="38"/>
      <c r="B406" s="38"/>
      <c r="C406" s="38"/>
      <c r="D406" s="38"/>
      <c r="E406" s="38"/>
      <c r="F406" s="38"/>
      <c r="G406" s="38"/>
      <c r="H406" s="38"/>
      <c r="I406" s="38"/>
    </row>
    <row r="407" ht="13.5" customHeight="1">
      <c r="A407" s="38"/>
      <c r="B407" s="38"/>
      <c r="C407" s="38"/>
      <c r="D407" s="38"/>
      <c r="E407" s="38"/>
      <c r="F407" s="38"/>
      <c r="G407" s="38"/>
      <c r="H407" s="38"/>
      <c r="I407" s="38"/>
    </row>
    <row r="408" ht="13.5" customHeight="1">
      <c r="A408" s="38"/>
      <c r="B408" s="38"/>
      <c r="C408" s="38"/>
      <c r="D408" s="38"/>
      <c r="E408" s="38"/>
      <c r="F408" s="38"/>
      <c r="G408" s="38"/>
      <c r="H408" s="38"/>
      <c r="I408" s="38"/>
    </row>
    <row r="409" ht="13.5" customHeight="1">
      <c r="A409" s="38"/>
      <c r="B409" s="38"/>
      <c r="C409" s="38"/>
      <c r="D409" s="38"/>
      <c r="E409" s="38"/>
      <c r="F409" s="38"/>
      <c r="G409" s="38"/>
      <c r="H409" s="38"/>
      <c r="I409" s="38"/>
    </row>
    <row r="410" ht="13.5" customHeight="1">
      <c r="A410" s="38"/>
      <c r="B410" s="38"/>
      <c r="C410" s="38"/>
      <c r="D410" s="38"/>
      <c r="E410" s="38"/>
      <c r="F410" s="38"/>
      <c r="G410" s="38"/>
      <c r="H410" s="38"/>
      <c r="I410" s="38"/>
    </row>
    <row r="411" ht="13.5" customHeight="1">
      <c r="A411" s="38"/>
      <c r="B411" s="38"/>
      <c r="C411" s="38"/>
      <c r="D411" s="38"/>
      <c r="E411" s="38"/>
      <c r="F411" s="38"/>
      <c r="G411" s="38"/>
      <c r="H411" s="38"/>
      <c r="I411" s="38"/>
    </row>
    <row r="412" ht="13.5" customHeight="1">
      <c r="A412" s="38"/>
      <c r="B412" s="38"/>
      <c r="C412" s="38"/>
      <c r="D412" s="38"/>
      <c r="E412" s="38"/>
      <c r="F412" s="38"/>
      <c r="G412" s="38"/>
      <c r="H412" s="38"/>
      <c r="I412" s="38"/>
    </row>
    <row r="413" ht="13.5" customHeight="1">
      <c r="A413" s="38"/>
      <c r="B413" s="38"/>
      <c r="C413" s="38"/>
      <c r="D413" s="38"/>
      <c r="E413" s="38"/>
      <c r="F413" s="38"/>
      <c r="G413" s="38"/>
      <c r="H413" s="38"/>
      <c r="I413" s="38"/>
    </row>
    <row r="414" ht="13.5" customHeight="1">
      <c r="A414" s="38"/>
      <c r="B414" s="38"/>
      <c r="C414" s="38"/>
      <c r="D414" s="38"/>
      <c r="E414" s="38"/>
      <c r="F414" s="38"/>
      <c r="G414" s="38"/>
      <c r="H414" s="38"/>
      <c r="I414" s="38"/>
    </row>
    <row r="415" ht="13.5" customHeight="1">
      <c r="A415" s="38"/>
      <c r="B415" s="38"/>
      <c r="C415" s="38"/>
      <c r="D415" s="38"/>
      <c r="E415" s="38"/>
      <c r="F415" s="38"/>
      <c r="G415" s="38"/>
      <c r="H415" s="38"/>
      <c r="I415" s="38"/>
    </row>
    <row r="416" ht="13.5" customHeight="1">
      <c r="A416" s="38"/>
      <c r="B416" s="38"/>
      <c r="C416" s="38"/>
      <c r="D416" s="38"/>
      <c r="E416" s="38"/>
      <c r="F416" s="38"/>
      <c r="G416" s="38"/>
      <c r="H416" s="38"/>
      <c r="I416" s="38"/>
    </row>
    <row r="417" ht="13.5" customHeight="1">
      <c r="A417" s="38"/>
      <c r="B417" s="38"/>
      <c r="C417" s="38"/>
      <c r="D417" s="38"/>
      <c r="E417" s="38"/>
      <c r="F417" s="38"/>
      <c r="G417" s="38"/>
      <c r="H417" s="38"/>
      <c r="I417" s="38"/>
    </row>
    <row r="418" ht="13.5" customHeight="1">
      <c r="A418" s="38"/>
      <c r="B418" s="38"/>
      <c r="C418" s="38"/>
      <c r="D418" s="38"/>
      <c r="E418" s="38"/>
      <c r="F418" s="38"/>
      <c r="G418" s="38"/>
      <c r="H418" s="38"/>
      <c r="I418" s="38"/>
    </row>
    <row r="419" ht="13.5" customHeight="1">
      <c r="A419" s="38"/>
      <c r="B419" s="38"/>
      <c r="C419" s="38"/>
      <c r="D419" s="38"/>
      <c r="E419" s="38"/>
      <c r="F419" s="38"/>
      <c r="G419" s="38"/>
      <c r="H419" s="38"/>
      <c r="I419" s="38"/>
    </row>
    <row r="420" ht="13.5" customHeight="1">
      <c r="A420" s="38"/>
      <c r="B420" s="38"/>
      <c r="C420" s="38"/>
      <c r="D420" s="38"/>
      <c r="E420" s="38"/>
      <c r="F420" s="38"/>
      <c r="G420" s="38"/>
      <c r="H420" s="38"/>
      <c r="I420" s="38"/>
    </row>
    <row r="421" ht="13.5" customHeight="1">
      <c r="A421" s="38"/>
      <c r="B421" s="38"/>
      <c r="C421" s="38"/>
      <c r="D421" s="38"/>
      <c r="E421" s="38"/>
      <c r="F421" s="38"/>
      <c r="G421" s="38"/>
      <c r="H421" s="38"/>
      <c r="I421" s="38"/>
    </row>
    <row r="422" ht="13.5" customHeight="1">
      <c r="A422" s="38"/>
      <c r="B422" s="38"/>
      <c r="C422" s="38"/>
      <c r="D422" s="38"/>
      <c r="E422" s="38"/>
      <c r="F422" s="38"/>
      <c r="G422" s="38"/>
      <c r="H422" s="38"/>
      <c r="I422" s="38"/>
    </row>
    <row r="423" ht="13.5" customHeight="1">
      <c r="A423" s="38"/>
      <c r="B423" s="38"/>
      <c r="C423" s="38"/>
      <c r="D423" s="38"/>
      <c r="E423" s="38"/>
      <c r="F423" s="38"/>
      <c r="G423" s="38"/>
      <c r="H423" s="38"/>
      <c r="I423" s="38"/>
    </row>
    <row r="424" ht="13.5" customHeight="1">
      <c r="A424" s="38"/>
      <c r="B424" s="38"/>
      <c r="C424" s="38"/>
      <c r="D424" s="38"/>
      <c r="E424" s="38"/>
      <c r="F424" s="38"/>
      <c r="G424" s="38"/>
      <c r="H424" s="38"/>
      <c r="I424" s="38"/>
    </row>
    <row r="425" ht="13.5" customHeight="1">
      <c r="A425" s="38"/>
      <c r="B425" s="38"/>
      <c r="C425" s="38"/>
      <c r="D425" s="38"/>
      <c r="E425" s="38"/>
      <c r="F425" s="38"/>
      <c r="G425" s="38"/>
      <c r="H425" s="38"/>
      <c r="I425" s="38"/>
    </row>
    <row r="426" ht="13.5" customHeight="1">
      <c r="A426" s="38"/>
      <c r="B426" s="38"/>
      <c r="C426" s="38"/>
      <c r="D426" s="38"/>
      <c r="E426" s="38"/>
      <c r="F426" s="38"/>
      <c r="G426" s="38"/>
      <c r="H426" s="38"/>
      <c r="I426" s="38"/>
    </row>
    <row r="427" ht="13.5" customHeight="1">
      <c r="A427" s="38"/>
      <c r="B427" s="38"/>
      <c r="C427" s="38"/>
      <c r="D427" s="38"/>
      <c r="E427" s="38"/>
      <c r="F427" s="38"/>
      <c r="G427" s="38"/>
      <c r="H427" s="38"/>
      <c r="I427" s="38"/>
    </row>
    <row r="428" ht="13.5" customHeight="1">
      <c r="A428" s="38"/>
      <c r="B428" s="38"/>
      <c r="C428" s="38"/>
      <c r="D428" s="38"/>
      <c r="E428" s="38"/>
      <c r="F428" s="38"/>
      <c r="G428" s="38"/>
      <c r="H428" s="38"/>
      <c r="I428" s="38"/>
    </row>
    <row r="429" ht="13.5" customHeight="1">
      <c r="A429" s="38"/>
      <c r="B429" s="38"/>
      <c r="C429" s="38"/>
      <c r="D429" s="38"/>
      <c r="E429" s="38"/>
      <c r="F429" s="38"/>
      <c r="G429" s="38"/>
      <c r="H429" s="38"/>
      <c r="I429" s="38"/>
    </row>
    <row r="430" ht="13.5" customHeight="1">
      <c r="A430" s="38"/>
      <c r="B430" s="38"/>
      <c r="C430" s="38"/>
      <c r="D430" s="38"/>
      <c r="E430" s="38"/>
      <c r="F430" s="38"/>
      <c r="G430" s="38"/>
      <c r="H430" s="38"/>
      <c r="I430" s="38"/>
    </row>
    <row r="431" ht="13.5" customHeight="1">
      <c r="A431" s="38"/>
      <c r="B431" s="38"/>
      <c r="C431" s="38"/>
      <c r="D431" s="38"/>
      <c r="E431" s="38"/>
      <c r="F431" s="38"/>
      <c r="G431" s="38"/>
      <c r="H431" s="38"/>
      <c r="I431" s="38"/>
    </row>
    <row r="432" ht="13.5" customHeight="1">
      <c r="A432" s="38"/>
      <c r="B432" s="38"/>
      <c r="C432" s="38"/>
      <c r="D432" s="38"/>
      <c r="E432" s="38"/>
      <c r="F432" s="38"/>
      <c r="G432" s="38"/>
      <c r="H432" s="38"/>
      <c r="I432" s="38"/>
    </row>
    <row r="433" ht="13.5" customHeight="1">
      <c r="A433" s="38"/>
      <c r="B433" s="38"/>
      <c r="C433" s="38"/>
      <c r="D433" s="38"/>
      <c r="E433" s="38"/>
      <c r="F433" s="38"/>
      <c r="G433" s="38"/>
      <c r="H433" s="38"/>
      <c r="I433" s="38"/>
    </row>
    <row r="434" ht="13.5" customHeight="1">
      <c r="A434" s="38"/>
      <c r="B434" s="38"/>
      <c r="C434" s="38"/>
      <c r="D434" s="38"/>
      <c r="E434" s="38"/>
      <c r="F434" s="38"/>
      <c r="G434" s="38"/>
      <c r="H434" s="38"/>
      <c r="I434" s="38"/>
    </row>
    <row r="435" ht="13.5" customHeight="1">
      <c r="A435" s="38"/>
      <c r="B435" s="38"/>
      <c r="C435" s="38"/>
      <c r="D435" s="38"/>
      <c r="E435" s="38"/>
      <c r="F435" s="38"/>
      <c r="G435" s="38"/>
      <c r="H435" s="38"/>
      <c r="I435" s="38"/>
    </row>
    <row r="436" ht="13.5" customHeight="1">
      <c r="A436" s="38"/>
      <c r="B436" s="38"/>
      <c r="C436" s="38"/>
      <c r="D436" s="38"/>
      <c r="E436" s="38"/>
      <c r="F436" s="38"/>
      <c r="G436" s="38"/>
      <c r="H436" s="38"/>
      <c r="I436" s="38"/>
    </row>
    <row r="437" ht="13.5" customHeight="1">
      <c r="A437" s="38"/>
      <c r="B437" s="38"/>
      <c r="C437" s="38"/>
      <c r="D437" s="38"/>
      <c r="E437" s="38"/>
      <c r="F437" s="38"/>
      <c r="G437" s="38"/>
      <c r="H437" s="38"/>
      <c r="I437" s="38"/>
    </row>
    <row r="438" ht="13.5" customHeight="1">
      <c r="A438" s="38"/>
      <c r="B438" s="38"/>
      <c r="C438" s="38"/>
      <c r="D438" s="38"/>
      <c r="E438" s="38"/>
      <c r="F438" s="38"/>
      <c r="G438" s="38"/>
      <c r="H438" s="38"/>
      <c r="I438" s="38"/>
    </row>
    <row r="439" ht="13.5" customHeight="1">
      <c r="A439" s="38"/>
      <c r="B439" s="38"/>
      <c r="C439" s="38"/>
      <c r="D439" s="38"/>
      <c r="E439" s="38"/>
      <c r="F439" s="38"/>
      <c r="G439" s="38"/>
      <c r="H439" s="38"/>
      <c r="I439" s="38"/>
    </row>
    <row r="440" ht="13.5" customHeight="1">
      <c r="A440" s="38"/>
      <c r="B440" s="38"/>
      <c r="C440" s="38"/>
      <c r="D440" s="38"/>
      <c r="E440" s="38"/>
      <c r="F440" s="38"/>
      <c r="G440" s="38"/>
      <c r="H440" s="38"/>
      <c r="I440" s="38"/>
    </row>
    <row r="441" ht="13.5" customHeight="1">
      <c r="A441" s="38"/>
      <c r="B441" s="38"/>
      <c r="C441" s="38"/>
      <c r="D441" s="38"/>
      <c r="E441" s="38"/>
      <c r="F441" s="38"/>
      <c r="G441" s="38"/>
      <c r="H441" s="38"/>
      <c r="I441" s="38"/>
    </row>
    <row r="442" ht="13.5" customHeight="1">
      <c r="A442" s="38"/>
      <c r="B442" s="38"/>
      <c r="C442" s="38"/>
      <c r="D442" s="38"/>
      <c r="E442" s="38"/>
      <c r="F442" s="38"/>
      <c r="G442" s="38"/>
      <c r="H442" s="38"/>
      <c r="I442" s="38"/>
    </row>
    <row r="443" ht="13.5" customHeight="1">
      <c r="A443" s="38"/>
      <c r="B443" s="38"/>
      <c r="C443" s="38"/>
      <c r="D443" s="38"/>
      <c r="E443" s="38"/>
      <c r="F443" s="38"/>
      <c r="G443" s="38"/>
      <c r="H443" s="38"/>
      <c r="I443" s="38"/>
    </row>
    <row r="444" ht="13.5" customHeight="1">
      <c r="A444" s="38"/>
      <c r="B444" s="38"/>
      <c r="C444" s="38"/>
      <c r="D444" s="38"/>
      <c r="E444" s="38"/>
      <c r="F444" s="38"/>
      <c r="G444" s="38"/>
      <c r="H444" s="38"/>
      <c r="I444" s="38"/>
    </row>
    <row r="445" ht="13.5" customHeight="1">
      <c r="A445" s="38"/>
      <c r="B445" s="38"/>
      <c r="C445" s="38"/>
      <c r="D445" s="38"/>
      <c r="E445" s="38"/>
      <c r="F445" s="38"/>
      <c r="G445" s="38"/>
      <c r="H445" s="38"/>
      <c r="I445" s="38"/>
    </row>
    <row r="446" ht="13.5" customHeight="1">
      <c r="A446" s="38"/>
      <c r="B446" s="38"/>
      <c r="C446" s="38"/>
      <c r="D446" s="38"/>
      <c r="E446" s="38"/>
      <c r="F446" s="38"/>
      <c r="G446" s="38"/>
      <c r="H446" s="38"/>
      <c r="I446" s="38"/>
    </row>
    <row r="447" ht="13.5" customHeight="1">
      <c r="A447" s="38"/>
      <c r="B447" s="38"/>
      <c r="C447" s="38"/>
      <c r="D447" s="38"/>
      <c r="E447" s="38"/>
      <c r="F447" s="38"/>
      <c r="G447" s="38"/>
      <c r="H447" s="38"/>
      <c r="I447" s="38"/>
    </row>
    <row r="448" ht="13.5" customHeight="1">
      <c r="A448" s="38"/>
      <c r="B448" s="38"/>
      <c r="C448" s="38"/>
      <c r="D448" s="38"/>
      <c r="E448" s="38"/>
      <c r="F448" s="38"/>
      <c r="G448" s="38"/>
      <c r="H448" s="38"/>
      <c r="I448" s="38"/>
    </row>
    <row r="449" ht="13.5" customHeight="1">
      <c r="A449" s="38"/>
      <c r="B449" s="38"/>
      <c r="C449" s="38"/>
      <c r="D449" s="38"/>
      <c r="E449" s="38"/>
      <c r="F449" s="38"/>
      <c r="G449" s="38"/>
      <c r="H449" s="38"/>
      <c r="I449" s="38"/>
    </row>
    <row r="450" ht="13.5" customHeight="1">
      <c r="A450" s="38"/>
      <c r="B450" s="38"/>
      <c r="C450" s="38"/>
      <c r="D450" s="38"/>
      <c r="E450" s="38"/>
      <c r="F450" s="38"/>
      <c r="G450" s="38"/>
      <c r="H450" s="38"/>
      <c r="I450" s="38"/>
    </row>
    <row r="451" ht="13.5" customHeight="1">
      <c r="A451" s="38"/>
      <c r="B451" s="38"/>
      <c r="C451" s="38"/>
      <c r="D451" s="38"/>
      <c r="E451" s="38"/>
      <c r="F451" s="38"/>
      <c r="G451" s="38"/>
      <c r="H451" s="38"/>
      <c r="I451" s="38"/>
    </row>
    <row r="452" ht="13.5" customHeight="1">
      <c r="A452" s="38"/>
      <c r="B452" s="38"/>
      <c r="C452" s="38"/>
      <c r="D452" s="38"/>
      <c r="E452" s="38"/>
      <c r="F452" s="38"/>
      <c r="G452" s="38"/>
      <c r="H452" s="38"/>
      <c r="I452" s="38"/>
    </row>
    <row r="453" ht="13.5" customHeight="1">
      <c r="A453" s="38"/>
      <c r="B453" s="38"/>
      <c r="C453" s="38"/>
      <c r="D453" s="38"/>
      <c r="E453" s="38"/>
      <c r="F453" s="38"/>
      <c r="G453" s="38"/>
      <c r="H453" s="38"/>
      <c r="I453" s="38"/>
    </row>
    <row r="454" ht="13.5" customHeight="1">
      <c r="A454" s="38"/>
      <c r="B454" s="38"/>
      <c r="C454" s="38"/>
      <c r="D454" s="38"/>
      <c r="E454" s="38"/>
      <c r="F454" s="38"/>
      <c r="G454" s="38"/>
      <c r="H454" s="38"/>
      <c r="I454" s="38"/>
    </row>
    <row r="455" ht="13.5" customHeight="1">
      <c r="A455" s="38"/>
      <c r="B455" s="38"/>
      <c r="C455" s="38"/>
      <c r="D455" s="38"/>
      <c r="E455" s="38"/>
      <c r="F455" s="38"/>
      <c r="G455" s="38"/>
      <c r="H455" s="38"/>
      <c r="I455" s="38"/>
    </row>
    <row r="456" ht="13.5" customHeight="1">
      <c r="A456" s="38"/>
      <c r="B456" s="38"/>
      <c r="C456" s="38"/>
      <c r="D456" s="38"/>
      <c r="E456" s="38"/>
      <c r="F456" s="38"/>
      <c r="G456" s="38"/>
      <c r="H456" s="38"/>
      <c r="I456" s="38"/>
    </row>
    <row r="457" ht="13.5" customHeight="1">
      <c r="A457" s="38"/>
      <c r="B457" s="38"/>
      <c r="C457" s="38"/>
      <c r="D457" s="38"/>
      <c r="E457" s="38"/>
      <c r="F457" s="38"/>
      <c r="G457" s="38"/>
      <c r="H457" s="38"/>
      <c r="I457" s="38"/>
    </row>
    <row r="458" ht="13.5" customHeight="1">
      <c r="A458" s="38"/>
      <c r="B458" s="38"/>
      <c r="C458" s="38"/>
      <c r="D458" s="38"/>
      <c r="E458" s="38"/>
      <c r="F458" s="38"/>
      <c r="G458" s="38"/>
      <c r="H458" s="38"/>
      <c r="I458" s="38"/>
    </row>
    <row r="459" ht="13.5" customHeight="1">
      <c r="A459" s="38"/>
      <c r="B459" s="38"/>
      <c r="C459" s="38"/>
      <c r="D459" s="38"/>
      <c r="E459" s="38"/>
      <c r="F459" s="38"/>
      <c r="G459" s="38"/>
      <c r="H459" s="38"/>
      <c r="I459" s="38"/>
    </row>
    <row r="460" ht="13.5" customHeight="1">
      <c r="A460" s="38"/>
      <c r="B460" s="38"/>
      <c r="C460" s="38"/>
      <c r="D460" s="38"/>
      <c r="E460" s="38"/>
      <c r="F460" s="38"/>
      <c r="G460" s="38"/>
      <c r="H460" s="38"/>
      <c r="I460" s="38"/>
    </row>
    <row r="461" ht="13.5" customHeight="1">
      <c r="A461" s="38"/>
      <c r="B461" s="38"/>
      <c r="C461" s="38"/>
      <c r="D461" s="38"/>
      <c r="E461" s="38"/>
      <c r="F461" s="38"/>
      <c r="G461" s="38"/>
      <c r="H461" s="38"/>
      <c r="I461" s="38"/>
    </row>
    <row r="462" ht="13.5" customHeight="1">
      <c r="A462" s="38"/>
      <c r="B462" s="38"/>
      <c r="C462" s="38"/>
      <c r="D462" s="38"/>
      <c r="E462" s="38"/>
      <c r="F462" s="38"/>
      <c r="G462" s="38"/>
      <c r="H462" s="38"/>
      <c r="I462" s="38"/>
    </row>
    <row r="463" ht="13.5" customHeight="1">
      <c r="A463" s="38"/>
      <c r="B463" s="38"/>
      <c r="C463" s="38"/>
      <c r="D463" s="38"/>
      <c r="E463" s="38"/>
      <c r="F463" s="38"/>
      <c r="G463" s="38"/>
      <c r="H463" s="38"/>
      <c r="I463" s="38"/>
    </row>
    <row r="464" ht="13.5" customHeight="1">
      <c r="A464" s="38"/>
      <c r="B464" s="38"/>
      <c r="C464" s="38"/>
      <c r="D464" s="38"/>
      <c r="E464" s="38"/>
      <c r="F464" s="38"/>
      <c r="G464" s="38"/>
      <c r="H464" s="38"/>
      <c r="I464" s="38"/>
    </row>
    <row r="465" ht="13.5" customHeight="1">
      <c r="A465" s="38"/>
      <c r="B465" s="38"/>
      <c r="C465" s="38"/>
      <c r="D465" s="38"/>
      <c r="E465" s="38"/>
      <c r="F465" s="38"/>
      <c r="G465" s="38"/>
      <c r="H465" s="38"/>
      <c r="I465" s="38"/>
    </row>
    <row r="466" ht="13.5" customHeight="1">
      <c r="A466" s="38"/>
      <c r="B466" s="38"/>
      <c r="C466" s="38"/>
      <c r="D466" s="38"/>
      <c r="E466" s="38"/>
      <c r="F466" s="38"/>
      <c r="G466" s="38"/>
      <c r="H466" s="38"/>
      <c r="I466" s="38"/>
    </row>
    <row r="467" ht="13.5" customHeight="1">
      <c r="A467" s="38"/>
      <c r="B467" s="38"/>
      <c r="C467" s="38"/>
      <c r="D467" s="38"/>
      <c r="E467" s="38"/>
      <c r="F467" s="38"/>
      <c r="G467" s="38"/>
      <c r="H467" s="38"/>
      <c r="I467" s="38"/>
    </row>
    <row r="468" ht="13.5" customHeight="1">
      <c r="A468" s="38"/>
      <c r="B468" s="38"/>
      <c r="C468" s="38"/>
      <c r="D468" s="38"/>
      <c r="E468" s="38"/>
      <c r="F468" s="38"/>
      <c r="G468" s="38"/>
      <c r="H468" s="38"/>
      <c r="I468" s="38"/>
    </row>
    <row r="469" ht="13.5" customHeight="1">
      <c r="A469" s="38"/>
      <c r="B469" s="38"/>
      <c r="C469" s="38"/>
      <c r="D469" s="38"/>
      <c r="E469" s="38"/>
      <c r="F469" s="38"/>
      <c r="G469" s="38"/>
      <c r="H469" s="38"/>
      <c r="I469" s="38"/>
    </row>
    <row r="470" ht="13.5" customHeight="1">
      <c r="A470" s="38"/>
      <c r="B470" s="38"/>
      <c r="C470" s="38"/>
      <c r="D470" s="38"/>
      <c r="E470" s="38"/>
      <c r="F470" s="38"/>
      <c r="G470" s="38"/>
      <c r="H470" s="38"/>
      <c r="I470" s="38"/>
    </row>
    <row r="471" ht="13.5" customHeight="1">
      <c r="A471" s="38"/>
      <c r="B471" s="38"/>
      <c r="C471" s="38"/>
      <c r="D471" s="38"/>
      <c r="E471" s="38"/>
      <c r="F471" s="38"/>
      <c r="G471" s="38"/>
      <c r="H471" s="38"/>
      <c r="I471" s="38"/>
    </row>
    <row r="472" ht="13.5" customHeight="1">
      <c r="A472" s="38"/>
      <c r="B472" s="38"/>
      <c r="C472" s="38"/>
      <c r="D472" s="38"/>
      <c r="E472" s="38"/>
      <c r="F472" s="38"/>
      <c r="G472" s="38"/>
      <c r="H472" s="38"/>
      <c r="I472" s="38"/>
    </row>
    <row r="473" ht="13.5" customHeight="1">
      <c r="A473" s="38"/>
      <c r="B473" s="38"/>
      <c r="C473" s="38"/>
      <c r="D473" s="38"/>
      <c r="E473" s="38"/>
      <c r="F473" s="38"/>
      <c r="G473" s="38"/>
      <c r="H473" s="38"/>
      <c r="I473" s="38"/>
    </row>
    <row r="474" ht="13.5" customHeight="1">
      <c r="A474" s="38"/>
      <c r="B474" s="38"/>
      <c r="C474" s="38"/>
      <c r="D474" s="38"/>
      <c r="E474" s="38"/>
      <c r="F474" s="38"/>
      <c r="G474" s="38"/>
      <c r="H474" s="38"/>
      <c r="I474" s="38"/>
    </row>
    <row r="475" ht="13.5" customHeight="1">
      <c r="A475" s="38"/>
      <c r="B475" s="38"/>
      <c r="C475" s="38"/>
      <c r="D475" s="38"/>
      <c r="E475" s="38"/>
      <c r="F475" s="38"/>
      <c r="G475" s="38"/>
      <c r="H475" s="38"/>
      <c r="I475" s="38"/>
    </row>
    <row r="476" ht="13.5" customHeight="1">
      <c r="A476" s="38"/>
      <c r="B476" s="38"/>
      <c r="C476" s="38"/>
      <c r="D476" s="38"/>
      <c r="E476" s="38"/>
      <c r="F476" s="38"/>
      <c r="G476" s="38"/>
      <c r="H476" s="38"/>
      <c r="I476" s="38"/>
    </row>
    <row r="477" ht="13.5" customHeight="1">
      <c r="A477" s="38"/>
      <c r="B477" s="38"/>
      <c r="C477" s="38"/>
      <c r="D477" s="38"/>
      <c r="E477" s="38"/>
      <c r="F477" s="38"/>
      <c r="G477" s="38"/>
      <c r="H477" s="38"/>
      <c r="I477" s="38"/>
    </row>
    <row r="478" ht="13.5" customHeight="1">
      <c r="A478" s="38"/>
      <c r="B478" s="38"/>
      <c r="C478" s="38"/>
      <c r="D478" s="38"/>
      <c r="E478" s="38"/>
      <c r="F478" s="38"/>
      <c r="G478" s="38"/>
      <c r="H478" s="38"/>
      <c r="I478" s="38"/>
    </row>
    <row r="479" ht="13.5" customHeight="1">
      <c r="A479" s="38"/>
      <c r="B479" s="38"/>
      <c r="C479" s="38"/>
      <c r="D479" s="38"/>
      <c r="E479" s="38"/>
      <c r="F479" s="38"/>
      <c r="G479" s="38"/>
      <c r="H479" s="38"/>
      <c r="I479" s="38"/>
    </row>
    <row r="480" ht="13.5" customHeight="1">
      <c r="A480" s="38"/>
      <c r="B480" s="38"/>
      <c r="C480" s="38"/>
      <c r="D480" s="38"/>
      <c r="E480" s="38"/>
      <c r="F480" s="38"/>
      <c r="G480" s="38"/>
      <c r="H480" s="38"/>
      <c r="I480" s="38"/>
    </row>
    <row r="481" ht="13.5" customHeight="1">
      <c r="A481" s="38"/>
      <c r="B481" s="38"/>
      <c r="C481" s="38"/>
      <c r="D481" s="38"/>
      <c r="E481" s="38"/>
      <c r="F481" s="38"/>
      <c r="G481" s="38"/>
      <c r="H481" s="38"/>
      <c r="I481" s="38"/>
    </row>
    <row r="482" ht="13.5" customHeight="1">
      <c r="A482" s="38"/>
      <c r="B482" s="38"/>
      <c r="C482" s="38"/>
      <c r="D482" s="38"/>
      <c r="E482" s="38"/>
      <c r="F482" s="38"/>
      <c r="G482" s="38"/>
      <c r="H482" s="38"/>
      <c r="I482" s="38"/>
    </row>
    <row r="483" ht="13.5" customHeight="1">
      <c r="A483" s="38"/>
      <c r="B483" s="38"/>
      <c r="C483" s="38"/>
      <c r="D483" s="38"/>
      <c r="E483" s="38"/>
      <c r="F483" s="38"/>
      <c r="G483" s="38"/>
      <c r="H483" s="38"/>
      <c r="I483" s="38"/>
    </row>
    <row r="484" ht="13.5" customHeight="1">
      <c r="A484" s="38"/>
      <c r="B484" s="38"/>
      <c r="C484" s="38"/>
      <c r="D484" s="38"/>
      <c r="E484" s="38"/>
      <c r="F484" s="38"/>
      <c r="G484" s="38"/>
      <c r="H484" s="38"/>
      <c r="I484" s="38"/>
    </row>
    <row r="485" ht="13.5" customHeight="1">
      <c r="A485" s="38"/>
      <c r="B485" s="38"/>
      <c r="C485" s="38"/>
      <c r="D485" s="38"/>
      <c r="E485" s="38"/>
      <c r="F485" s="38"/>
      <c r="G485" s="38"/>
      <c r="H485" s="38"/>
      <c r="I485" s="38"/>
    </row>
    <row r="486" ht="13.5" customHeight="1">
      <c r="A486" s="38"/>
      <c r="B486" s="38"/>
      <c r="C486" s="38"/>
      <c r="D486" s="38"/>
      <c r="E486" s="38"/>
      <c r="F486" s="38"/>
      <c r="G486" s="38"/>
      <c r="H486" s="38"/>
      <c r="I486" s="38"/>
    </row>
    <row r="487" ht="13.5" customHeight="1">
      <c r="A487" s="38"/>
      <c r="B487" s="38"/>
      <c r="C487" s="38"/>
      <c r="D487" s="38"/>
      <c r="E487" s="38"/>
      <c r="F487" s="38"/>
      <c r="G487" s="38"/>
      <c r="H487" s="38"/>
      <c r="I487" s="38"/>
    </row>
    <row r="488" ht="13.5" customHeight="1">
      <c r="A488" s="38"/>
      <c r="B488" s="38"/>
      <c r="C488" s="38"/>
      <c r="D488" s="38"/>
      <c r="E488" s="38"/>
      <c r="F488" s="38"/>
      <c r="G488" s="38"/>
      <c r="H488" s="38"/>
      <c r="I488" s="38"/>
    </row>
    <row r="489" ht="13.5" customHeight="1">
      <c r="A489" s="38"/>
      <c r="B489" s="38"/>
      <c r="C489" s="38"/>
      <c r="D489" s="38"/>
      <c r="E489" s="38"/>
      <c r="F489" s="38"/>
      <c r="G489" s="38"/>
      <c r="H489" s="38"/>
      <c r="I489" s="38"/>
    </row>
    <row r="490" ht="13.5" customHeight="1">
      <c r="A490" s="38"/>
      <c r="B490" s="38"/>
      <c r="C490" s="38"/>
      <c r="D490" s="38"/>
      <c r="E490" s="38"/>
      <c r="F490" s="38"/>
      <c r="G490" s="38"/>
      <c r="H490" s="38"/>
      <c r="I490" s="38"/>
    </row>
    <row r="491" ht="13.5" customHeight="1">
      <c r="A491" s="38"/>
      <c r="B491" s="38"/>
      <c r="C491" s="38"/>
      <c r="D491" s="38"/>
      <c r="E491" s="38"/>
      <c r="F491" s="38"/>
      <c r="G491" s="38"/>
      <c r="H491" s="38"/>
      <c r="I491" s="38"/>
    </row>
    <row r="492" ht="13.5" customHeight="1">
      <c r="A492" s="38"/>
      <c r="B492" s="38"/>
      <c r="C492" s="38"/>
      <c r="D492" s="38"/>
      <c r="E492" s="38"/>
      <c r="F492" s="38"/>
      <c r="G492" s="38"/>
      <c r="H492" s="38"/>
      <c r="I492" s="38"/>
    </row>
    <row r="493" ht="13.5" customHeight="1">
      <c r="A493" s="38"/>
      <c r="B493" s="38"/>
      <c r="C493" s="38"/>
      <c r="D493" s="38"/>
      <c r="E493" s="38"/>
      <c r="F493" s="38"/>
      <c r="G493" s="38"/>
      <c r="H493" s="38"/>
      <c r="I493" s="38"/>
    </row>
    <row r="494" ht="13.5" customHeight="1">
      <c r="A494" s="38"/>
      <c r="B494" s="38"/>
      <c r="C494" s="38"/>
      <c r="D494" s="38"/>
      <c r="E494" s="38"/>
      <c r="F494" s="38"/>
      <c r="G494" s="38"/>
      <c r="H494" s="38"/>
      <c r="I494" s="38"/>
    </row>
    <row r="495" ht="13.5" customHeight="1">
      <c r="A495" s="38"/>
      <c r="B495" s="38"/>
      <c r="C495" s="38"/>
      <c r="D495" s="38"/>
      <c r="E495" s="38"/>
      <c r="F495" s="38"/>
      <c r="G495" s="38"/>
      <c r="H495" s="38"/>
      <c r="I495" s="38"/>
    </row>
    <row r="496" ht="13.5" customHeight="1">
      <c r="A496" s="38"/>
      <c r="B496" s="38"/>
      <c r="C496" s="38"/>
      <c r="D496" s="38"/>
      <c r="E496" s="38"/>
      <c r="F496" s="38"/>
      <c r="G496" s="38"/>
      <c r="H496" s="38"/>
      <c r="I496" s="38"/>
    </row>
    <row r="497" ht="13.5" customHeight="1">
      <c r="A497" s="38"/>
      <c r="B497" s="38"/>
      <c r="C497" s="38"/>
      <c r="D497" s="38"/>
      <c r="E497" s="38"/>
      <c r="F497" s="38"/>
      <c r="G497" s="38"/>
      <c r="H497" s="38"/>
      <c r="I497" s="38"/>
    </row>
    <row r="498" ht="13.5" customHeight="1">
      <c r="A498" s="38"/>
      <c r="B498" s="38"/>
      <c r="C498" s="38"/>
      <c r="D498" s="38"/>
      <c r="E498" s="38"/>
      <c r="F498" s="38"/>
      <c r="G498" s="38"/>
      <c r="H498" s="38"/>
      <c r="I498" s="38"/>
    </row>
    <row r="499" ht="13.5" customHeight="1">
      <c r="A499" s="38"/>
      <c r="B499" s="38"/>
      <c r="C499" s="38"/>
      <c r="D499" s="38"/>
      <c r="E499" s="38"/>
      <c r="F499" s="38"/>
      <c r="G499" s="38"/>
      <c r="H499" s="38"/>
      <c r="I499" s="38"/>
    </row>
    <row r="500" ht="13.5" customHeight="1">
      <c r="A500" s="38"/>
      <c r="B500" s="38"/>
      <c r="C500" s="38"/>
      <c r="D500" s="38"/>
      <c r="E500" s="38"/>
      <c r="F500" s="38"/>
      <c r="G500" s="38"/>
      <c r="H500" s="38"/>
      <c r="I500" s="38"/>
    </row>
    <row r="501" ht="13.5" customHeight="1">
      <c r="A501" s="38"/>
      <c r="B501" s="38"/>
      <c r="C501" s="38"/>
      <c r="D501" s="38"/>
      <c r="E501" s="38"/>
      <c r="F501" s="38"/>
      <c r="G501" s="38"/>
      <c r="H501" s="38"/>
      <c r="I501" s="38"/>
    </row>
    <row r="502" ht="13.5" customHeight="1">
      <c r="A502" s="38"/>
      <c r="B502" s="38"/>
      <c r="C502" s="38"/>
      <c r="D502" s="38"/>
      <c r="E502" s="38"/>
      <c r="F502" s="38"/>
      <c r="G502" s="38"/>
      <c r="H502" s="38"/>
      <c r="I502" s="38"/>
    </row>
    <row r="503" ht="13.5" customHeight="1">
      <c r="A503" s="38"/>
      <c r="B503" s="38"/>
      <c r="C503" s="38"/>
      <c r="D503" s="38"/>
      <c r="E503" s="38"/>
      <c r="F503" s="38"/>
      <c r="G503" s="38"/>
      <c r="H503" s="38"/>
      <c r="I503" s="38"/>
    </row>
    <row r="504" ht="13.5" customHeight="1">
      <c r="A504" s="38"/>
      <c r="B504" s="38"/>
      <c r="C504" s="38"/>
      <c r="D504" s="38"/>
      <c r="E504" s="38"/>
      <c r="F504" s="38"/>
      <c r="G504" s="38"/>
      <c r="H504" s="38"/>
      <c r="I504" s="38"/>
    </row>
    <row r="505" ht="13.5" customHeight="1">
      <c r="A505" s="38"/>
      <c r="B505" s="38"/>
      <c r="C505" s="38"/>
      <c r="D505" s="38"/>
      <c r="E505" s="38"/>
      <c r="F505" s="38"/>
      <c r="G505" s="38"/>
      <c r="H505" s="38"/>
      <c r="I505" s="38"/>
    </row>
    <row r="506" ht="13.5" customHeight="1">
      <c r="A506" s="38"/>
      <c r="B506" s="38"/>
      <c r="C506" s="38"/>
      <c r="D506" s="38"/>
      <c r="E506" s="38"/>
      <c r="F506" s="38"/>
      <c r="G506" s="38"/>
      <c r="H506" s="38"/>
      <c r="I506" s="38"/>
    </row>
    <row r="507" ht="13.5" customHeight="1">
      <c r="A507" s="38"/>
      <c r="B507" s="38"/>
      <c r="C507" s="38"/>
      <c r="D507" s="38"/>
      <c r="E507" s="38"/>
      <c r="F507" s="38"/>
      <c r="G507" s="38"/>
      <c r="H507" s="38"/>
      <c r="I507" s="38"/>
    </row>
    <row r="508" ht="13.5" customHeight="1">
      <c r="A508" s="38"/>
      <c r="B508" s="38"/>
      <c r="C508" s="38"/>
      <c r="D508" s="38"/>
      <c r="E508" s="38"/>
      <c r="F508" s="38"/>
      <c r="G508" s="38"/>
      <c r="H508" s="38"/>
      <c r="I508" s="38"/>
    </row>
    <row r="509" ht="13.5" customHeight="1">
      <c r="A509" s="38"/>
      <c r="B509" s="38"/>
      <c r="C509" s="38"/>
      <c r="D509" s="38"/>
      <c r="E509" s="38"/>
      <c r="F509" s="38"/>
      <c r="G509" s="38"/>
      <c r="H509" s="38"/>
      <c r="I509" s="38"/>
    </row>
    <row r="510" ht="13.5" customHeight="1">
      <c r="A510" s="38"/>
      <c r="B510" s="38"/>
      <c r="C510" s="38"/>
      <c r="D510" s="38"/>
      <c r="E510" s="38"/>
      <c r="F510" s="38"/>
      <c r="G510" s="38"/>
      <c r="H510" s="38"/>
      <c r="I510" s="38"/>
    </row>
    <row r="511" ht="13.5" customHeight="1">
      <c r="A511" s="38"/>
      <c r="B511" s="38"/>
      <c r="C511" s="38"/>
      <c r="D511" s="38"/>
      <c r="E511" s="38"/>
      <c r="F511" s="38"/>
      <c r="G511" s="38"/>
      <c r="H511" s="38"/>
      <c r="I511" s="38"/>
    </row>
    <row r="512" ht="13.5" customHeight="1">
      <c r="A512" s="38"/>
      <c r="B512" s="38"/>
      <c r="C512" s="38"/>
      <c r="D512" s="38"/>
      <c r="E512" s="38"/>
      <c r="F512" s="38"/>
      <c r="G512" s="38"/>
      <c r="H512" s="38"/>
      <c r="I512" s="38"/>
    </row>
    <row r="513" ht="13.5" customHeight="1">
      <c r="A513" s="38"/>
      <c r="B513" s="38"/>
      <c r="C513" s="38"/>
      <c r="D513" s="38"/>
      <c r="E513" s="38"/>
      <c r="F513" s="38"/>
      <c r="G513" s="38"/>
      <c r="H513" s="38"/>
      <c r="I513" s="38"/>
    </row>
    <row r="514" ht="13.5" customHeight="1">
      <c r="A514" s="38"/>
      <c r="B514" s="38"/>
      <c r="C514" s="38"/>
      <c r="D514" s="38"/>
      <c r="E514" s="38"/>
      <c r="F514" s="38"/>
      <c r="G514" s="38"/>
      <c r="H514" s="38"/>
      <c r="I514" s="38"/>
    </row>
    <row r="515" ht="13.5" customHeight="1">
      <c r="A515" s="38"/>
      <c r="B515" s="38"/>
      <c r="C515" s="38"/>
      <c r="D515" s="38"/>
      <c r="E515" s="38"/>
      <c r="F515" s="38"/>
      <c r="G515" s="38"/>
      <c r="H515" s="38"/>
      <c r="I515" s="38"/>
    </row>
    <row r="516" ht="13.5" customHeight="1">
      <c r="A516" s="38"/>
      <c r="B516" s="38"/>
      <c r="C516" s="38"/>
      <c r="D516" s="38"/>
      <c r="E516" s="38"/>
      <c r="F516" s="38"/>
      <c r="G516" s="38"/>
      <c r="H516" s="38"/>
      <c r="I516" s="38"/>
    </row>
    <row r="517" ht="13.5" customHeight="1">
      <c r="A517" s="38"/>
      <c r="B517" s="38"/>
      <c r="C517" s="38"/>
      <c r="D517" s="38"/>
      <c r="E517" s="38"/>
      <c r="F517" s="38"/>
      <c r="G517" s="38"/>
      <c r="H517" s="38"/>
      <c r="I517" s="38"/>
    </row>
    <row r="518" ht="13.5" customHeight="1">
      <c r="A518" s="38"/>
      <c r="B518" s="38"/>
      <c r="C518" s="38"/>
      <c r="D518" s="38"/>
      <c r="E518" s="38"/>
      <c r="F518" s="38"/>
      <c r="G518" s="38"/>
      <c r="H518" s="38"/>
      <c r="I518" s="38"/>
    </row>
    <row r="519" ht="13.5" customHeight="1">
      <c r="A519" s="38"/>
      <c r="B519" s="38"/>
      <c r="C519" s="38"/>
      <c r="D519" s="38"/>
      <c r="E519" s="38"/>
      <c r="F519" s="38"/>
      <c r="G519" s="38"/>
      <c r="H519" s="38"/>
      <c r="I519" s="38"/>
    </row>
    <row r="520" ht="13.5" customHeight="1">
      <c r="A520" s="38"/>
      <c r="B520" s="38"/>
      <c r="C520" s="38"/>
      <c r="D520" s="38"/>
      <c r="E520" s="38"/>
      <c r="F520" s="38"/>
      <c r="G520" s="38"/>
      <c r="H520" s="38"/>
      <c r="I520" s="38"/>
    </row>
    <row r="521" ht="13.5" customHeight="1">
      <c r="A521" s="38"/>
      <c r="B521" s="38"/>
      <c r="C521" s="38"/>
      <c r="D521" s="38"/>
      <c r="E521" s="38"/>
      <c r="F521" s="38"/>
      <c r="G521" s="38"/>
      <c r="H521" s="38"/>
      <c r="I521" s="38"/>
    </row>
    <row r="522" ht="13.5" customHeight="1">
      <c r="A522" s="38"/>
      <c r="B522" s="38"/>
      <c r="C522" s="38"/>
      <c r="D522" s="38"/>
      <c r="E522" s="38"/>
      <c r="F522" s="38"/>
      <c r="G522" s="38"/>
      <c r="H522" s="38"/>
      <c r="I522" s="38"/>
    </row>
    <row r="523" ht="13.5" customHeight="1">
      <c r="A523" s="38"/>
      <c r="B523" s="38"/>
      <c r="C523" s="38"/>
      <c r="D523" s="38"/>
      <c r="E523" s="38"/>
      <c r="F523" s="38"/>
      <c r="G523" s="38"/>
      <c r="H523" s="38"/>
      <c r="I523" s="38"/>
    </row>
    <row r="524" ht="13.5" customHeight="1">
      <c r="A524" s="38"/>
      <c r="B524" s="38"/>
      <c r="C524" s="38"/>
      <c r="D524" s="38"/>
      <c r="E524" s="38"/>
      <c r="F524" s="38"/>
      <c r="G524" s="38"/>
      <c r="H524" s="38"/>
      <c r="I524" s="38"/>
    </row>
    <row r="525" ht="13.5" customHeight="1">
      <c r="A525" s="38"/>
      <c r="B525" s="38"/>
      <c r="C525" s="38"/>
      <c r="D525" s="38"/>
      <c r="E525" s="38"/>
      <c r="F525" s="38"/>
      <c r="G525" s="38"/>
      <c r="H525" s="38"/>
      <c r="I525" s="38"/>
    </row>
    <row r="526" ht="13.5" customHeight="1">
      <c r="A526" s="38"/>
      <c r="B526" s="38"/>
      <c r="C526" s="38"/>
      <c r="D526" s="38"/>
      <c r="E526" s="38"/>
      <c r="F526" s="38"/>
      <c r="G526" s="38"/>
      <c r="H526" s="38"/>
      <c r="I526" s="38"/>
    </row>
    <row r="527" ht="13.5" customHeight="1">
      <c r="A527" s="38"/>
      <c r="B527" s="38"/>
      <c r="C527" s="38"/>
      <c r="D527" s="38"/>
      <c r="E527" s="38"/>
      <c r="F527" s="38"/>
      <c r="G527" s="38"/>
      <c r="H527" s="38"/>
      <c r="I527" s="38"/>
    </row>
    <row r="528" ht="13.5" customHeight="1">
      <c r="A528" s="38"/>
      <c r="B528" s="38"/>
      <c r="C528" s="38"/>
      <c r="D528" s="38"/>
      <c r="E528" s="38"/>
      <c r="F528" s="38"/>
      <c r="G528" s="38"/>
      <c r="H528" s="38"/>
      <c r="I528" s="38"/>
    </row>
    <row r="529" ht="13.5" customHeight="1">
      <c r="A529" s="38"/>
      <c r="B529" s="38"/>
      <c r="C529" s="38"/>
      <c r="D529" s="38"/>
      <c r="E529" s="38"/>
      <c r="F529" s="38"/>
      <c r="G529" s="38"/>
      <c r="H529" s="38"/>
      <c r="I529" s="38"/>
    </row>
    <row r="530" ht="13.5" customHeight="1">
      <c r="A530" s="38"/>
      <c r="B530" s="38"/>
      <c r="C530" s="38"/>
      <c r="D530" s="38"/>
      <c r="E530" s="38"/>
      <c r="F530" s="38"/>
      <c r="G530" s="38"/>
      <c r="H530" s="38"/>
      <c r="I530" s="38"/>
    </row>
    <row r="531" ht="13.5" customHeight="1">
      <c r="A531" s="38"/>
      <c r="B531" s="38"/>
      <c r="C531" s="38"/>
      <c r="D531" s="38"/>
      <c r="E531" s="38"/>
      <c r="F531" s="38"/>
      <c r="G531" s="38"/>
      <c r="H531" s="38"/>
      <c r="I531" s="38"/>
    </row>
    <row r="532" ht="13.5" customHeight="1">
      <c r="A532" s="38"/>
      <c r="B532" s="38"/>
      <c r="C532" s="38"/>
      <c r="D532" s="38"/>
      <c r="E532" s="38"/>
      <c r="F532" s="38"/>
      <c r="G532" s="38"/>
      <c r="H532" s="38"/>
      <c r="I532" s="38"/>
    </row>
    <row r="533" ht="13.5" customHeight="1">
      <c r="A533" s="38"/>
      <c r="B533" s="38"/>
      <c r="C533" s="38"/>
      <c r="D533" s="38"/>
      <c r="E533" s="38"/>
      <c r="F533" s="38"/>
      <c r="G533" s="38"/>
      <c r="H533" s="38"/>
      <c r="I533" s="38"/>
    </row>
    <row r="534" ht="13.5" customHeight="1">
      <c r="A534" s="38"/>
      <c r="B534" s="38"/>
      <c r="C534" s="38"/>
      <c r="D534" s="38"/>
      <c r="E534" s="38"/>
      <c r="F534" s="38"/>
      <c r="G534" s="38"/>
      <c r="H534" s="38"/>
      <c r="I534" s="38"/>
    </row>
    <row r="535" ht="13.5" customHeight="1">
      <c r="A535" s="38"/>
      <c r="B535" s="38"/>
      <c r="C535" s="38"/>
      <c r="D535" s="38"/>
      <c r="E535" s="38"/>
      <c r="F535" s="38"/>
      <c r="G535" s="38"/>
      <c r="H535" s="38"/>
      <c r="I535" s="38"/>
    </row>
    <row r="536" ht="13.5" customHeight="1">
      <c r="A536" s="38"/>
      <c r="B536" s="38"/>
      <c r="C536" s="38"/>
      <c r="D536" s="38"/>
      <c r="E536" s="38"/>
      <c r="F536" s="38"/>
      <c r="G536" s="38"/>
      <c r="H536" s="38"/>
      <c r="I536" s="38"/>
    </row>
    <row r="537" ht="13.5" customHeight="1">
      <c r="A537" s="38"/>
      <c r="B537" s="38"/>
      <c r="C537" s="38"/>
      <c r="D537" s="38"/>
      <c r="E537" s="38"/>
      <c r="F537" s="38"/>
      <c r="G537" s="38"/>
      <c r="H537" s="38"/>
      <c r="I537" s="38"/>
    </row>
    <row r="538" ht="13.5" customHeight="1">
      <c r="A538" s="38"/>
      <c r="B538" s="38"/>
      <c r="C538" s="38"/>
      <c r="D538" s="38"/>
      <c r="E538" s="38"/>
      <c r="F538" s="38"/>
      <c r="G538" s="38"/>
      <c r="H538" s="38"/>
      <c r="I538" s="38"/>
    </row>
    <row r="539" ht="13.5" customHeight="1">
      <c r="A539" s="38"/>
      <c r="B539" s="38"/>
      <c r="C539" s="38"/>
      <c r="D539" s="38"/>
      <c r="E539" s="38"/>
      <c r="F539" s="38"/>
      <c r="G539" s="38"/>
      <c r="H539" s="38"/>
      <c r="I539" s="38"/>
    </row>
    <row r="540" ht="13.5" customHeight="1">
      <c r="A540" s="38"/>
      <c r="B540" s="38"/>
      <c r="C540" s="38"/>
      <c r="D540" s="38"/>
      <c r="E540" s="38"/>
      <c r="F540" s="38"/>
      <c r="G540" s="38"/>
      <c r="H540" s="38"/>
      <c r="I540" s="38"/>
    </row>
    <row r="541" ht="13.5" customHeight="1">
      <c r="A541" s="38"/>
      <c r="B541" s="38"/>
      <c r="C541" s="38"/>
      <c r="D541" s="38"/>
      <c r="E541" s="38"/>
      <c r="F541" s="38"/>
      <c r="G541" s="38"/>
      <c r="H541" s="38"/>
      <c r="I541" s="38"/>
    </row>
    <row r="542" ht="13.5" customHeight="1">
      <c r="A542" s="38"/>
      <c r="B542" s="38"/>
      <c r="C542" s="38"/>
      <c r="D542" s="38"/>
      <c r="E542" s="38"/>
      <c r="F542" s="38"/>
      <c r="G542" s="38"/>
      <c r="H542" s="38"/>
      <c r="I542" s="38"/>
    </row>
    <row r="543" ht="13.5" customHeight="1">
      <c r="A543" s="38"/>
      <c r="B543" s="38"/>
      <c r="C543" s="38"/>
      <c r="D543" s="38"/>
      <c r="E543" s="38"/>
      <c r="F543" s="38"/>
      <c r="G543" s="38"/>
      <c r="H543" s="38"/>
      <c r="I543" s="38"/>
    </row>
    <row r="544" ht="13.5" customHeight="1">
      <c r="A544" s="38"/>
      <c r="B544" s="38"/>
      <c r="C544" s="38"/>
      <c r="D544" s="38"/>
      <c r="E544" s="38"/>
      <c r="F544" s="38"/>
      <c r="G544" s="38"/>
      <c r="H544" s="38"/>
      <c r="I544" s="38"/>
    </row>
    <row r="545" ht="13.5" customHeight="1">
      <c r="A545" s="38"/>
      <c r="B545" s="38"/>
      <c r="C545" s="38"/>
      <c r="D545" s="38"/>
      <c r="E545" s="38"/>
      <c r="F545" s="38"/>
      <c r="G545" s="38"/>
      <c r="H545" s="38"/>
      <c r="I545" s="38"/>
    </row>
    <row r="546" ht="13.5" customHeight="1">
      <c r="A546" s="38"/>
      <c r="B546" s="38"/>
      <c r="C546" s="38"/>
      <c r="D546" s="38"/>
      <c r="E546" s="38"/>
      <c r="F546" s="38"/>
      <c r="G546" s="38"/>
      <c r="H546" s="38"/>
      <c r="I546" s="38"/>
    </row>
    <row r="547" ht="13.5" customHeight="1">
      <c r="A547" s="38"/>
      <c r="B547" s="38"/>
      <c r="C547" s="38"/>
      <c r="D547" s="38"/>
      <c r="E547" s="38"/>
      <c r="F547" s="38"/>
      <c r="G547" s="38"/>
      <c r="H547" s="38"/>
      <c r="I547" s="38"/>
    </row>
    <row r="548" ht="13.5" customHeight="1">
      <c r="A548" s="38"/>
      <c r="B548" s="38"/>
      <c r="C548" s="38"/>
      <c r="D548" s="38"/>
      <c r="E548" s="38"/>
      <c r="F548" s="38"/>
      <c r="G548" s="38"/>
      <c r="H548" s="38"/>
      <c r="I548" s="38"/>
    </row>
    <row r="549" ht="13.5" customHeight="1">
      <c r="A549" s="38"/>
      <c r="B549" s="38"/>
      <c r="C549" s="38"/>
      <c r="D549" s="38"/>
      <c r="E549" s="38"/>
      <c r="F549" s="38"/>
      <c r="G549" s="38"/>
      <c r="H549" s="38"/>
      <c r="I549" s="38"/>
    </row>
    <row r="550" ht="13.5" customHeight="1">
      <c r="A550" s="38"/>
      <c r="B550" s="38"/>
      <c r="C550" s="38"/>
      <c r="D550" s="38"/>
      <c r="E550" s="38"/>
      <c r="F550" s="38"/>
      <c r="G550" s="38"/>
      <c r="H550" s="38"/>
      <c r="I550" s="38"/>
    </row>
    <row r="551" ht="13.5" customHeight="1">
      <c r="A551" s="38"/>
      <c r="B551" s="38"/>
      <c r="C551" s="38"/>
      <c r="D551" s="38"/>
      <c r="E551" s="38"/>
      <c r="F551" s="38"/>
      <c r="G551" s="38"/>
      <c r="H551" s="38"/>
      <c r="I551" s="38"/>
    </row>
    <row r="552" ht="13.5" customHeight="1">
      <c r="A552" s="38"/>
      <c r="B552" s="38"/>
      <c r="C552" s="38"/>
      <c r="D552" s="38"/>
      <c r="E552" s="38"/>
      <c r="F552" s="38"/>
      <c r="G552" s="38"/>
      <c r="H552" s="38"/>
      <c r="I552" s="38"/>
    </row>
    <row r="553" ht="13.5" customHeight="1">
      <c r="A553" s="38"/>
      <c r="B553" s="38"/>
      <c r="C553" s="38"/>
      <c r="D553" s="38"/>
      <c r="E553" s="38"/>
      <c r="F553" s="38"/>
      <c r="G553" s="38"/>
      <c r="H553" s="38"/>
      <c r="I553" s="38"/>
    </row>
    <row r="554" ht="13.5" customHeight="1">
      <c r="A554" s="38"/>
      <c r="B554" s="38"/>
      <c r="C554" s="38"/>
      <c r="D554" s="38"/>
      <c r="E554" s="38"/>
      <c r="F554" s="38"/>
      <c r="G554" s="38"/>
      <c r="H554" s="38"/>
      <c r="I554" s="38"/>
    </row>
    <row r="555" ht="13.5" customHeight="1">
      <c r="A555" s="38"/>
      <c r="B555" s="38"/>
      <c r="C555" s="38"/>
      <c r="D555" s="38"/>
      <c r="E555" s="38"/>
      <c r="F555" s="38"/>
      <c r="G555" s="38"/>
      <c r="H555" s="38"/>
      <c r="I555" s="38"/>
    </row>
    <row r="556" ht="13.5" customHeight="1">
      <c r="A556" s="38"/>
      <c r="B556" s="38"/>
      <c r="C556" s="38"/>
      <c r="D556" s="38"/>
      <c r="E556" s="38"/>
      <c r="F556" s="38"/>
      <c r="G556" s="38"/>
      <c r="H556" s="38"/>
      <c r="I556" s="38"/>
    </row>
    <row r="557" ht="13.5" customHeight="1">
      <c r="A557" s="38"/>
      <c r="B557" s="38"/>
      <c r="C557" s="38"/>
      <c r="D557" s="38"/>
      <c r="E557" s="38"/>
      <c r="F557" s="38"/>
      <c r="G557" s="38"/>
      <c r="H557" s="38"/>
      <c r="I557" s="38"/>
    </row>
    <row r="558" ht="13.5" customHeight="1">
      <c r="A558" s="38"/>
      <c r="B558" s="38"/>
      <c r="C558" s="38"/>
      <c r="D558" s="38"/>
      <c r="E558" s="38"/>
      <c r="F558" s="38"/>
      <c r="G558" s="38"/>
      <c r="H558" s="38"/>
      <c r="I558" s="38"/>
    </row>
    <row r="559" ht="13.5" customHeight="1">
      <c r="A559" s="38"/>
      <c r="B559" s="38"/>
      <c r="C559" s="38"/>
      <c r="D559" s="38"/>
      <c r="E559" s="38"/>
      <c r="F559" s="38"/>
      <c r="G559" s="38"/>
      <c r="H559" s="38"/>
      <c r="I559" s="38"/>
    </row>
    <row r="560" ht="13.5" customHeight="1">
      <c r="A560" s="38"/>
      <c r="B560" s="38"/>
      <c r="C560" s="38"/>
      <c r="D560" s="38"/>
      <c r="E560" s="38"/>
      <c r="F560" s="38"/>
      <c r="G560" s="38"/>
      <c r="H560" s="38"/>
      <c r="I560" s="38"/>
    </row>
    <row r="561" ht="13.5" customHeight="1">
      <c r="A561" s="38"/>
      <c r="B561" s="38"/>
      <c r="C561" s="38"/>
      <c r="D561" s="38"/>
      <c r="E561" s="38"/>
      <c r="F561" s="38"/>
      <c r="G561" s="38"/>
      <c r="H561" s="38"/>
      <c r="I561" s="38"/>
    </row>
    <row r="562" ht="13.5" customHeight="1">
      <c r="A562" s="38"/>
      <c r="B562" s="38"/>
      <c r="C562" s="38"/>
      <c r="D562" s="38"/>
      <c r="E562" s="38"/>
      <c r="F562" s="38"/>
      <c r="G562" s="38"/>
      <c r="H562" s="38"/>
      <c r="I562" s="38"/>
    </row>
    <row r="563" ht="13.5" customHeight="1">
      <c r="A563" s="38"/>
      <c r="B563" s="38"/>
      <c r="C563" s="38"/>
      <c r="D563" s="38"/>
      <c r="E563" s="38"/>
      <c r="F563" s="38"/>
      <c r="G563" s="38"/>
      <c r="H563" s="38"/>
      <c r="I563" s="38"/>
    </row>
    <row r="564" ht="13.5" customHeight="1">
      <c r="A564" s="38"/>
      <c r="B564" s="38"/>
      <c r="C564" s="38"/>
      <c r="D564" s="38"/>
      <c r="E564" s="38"/>
      <c r="F564" s="38"/>
      <c r="G564" s="38"/>
      <c r="H564" s="38"/>
      <c r="I564" s="38"/>
    </row>
    <row r="565" ht="13.5" customHeight="1">
      <c r="A565" s="38"/>
      <c r="B565" s="38"/>
      <c r="C565" s="38"/>
      <c r="D565" s="38"/>
      <c r="E565" s="38"/>
      <c r="F565" s="38"/>
      <c r="G565" s="38"/>
      <c r="H565" s="38"/>
      <c r="I565" s="38"/>
    </row>
    <row r="566" ht="13.5" customHeight="1">
      <c r="A566" s="38"/>
      <c r="B566" s="38"/>
      <c r="C566" s="38"/>
      <c r="D566" s="38"/>
      <c r="E566" s="38"/>
      <c r="F566" s="38"/>
      <c r="G566" s="38"/>
      <c r="H566" s="38"/>
      <c r="I566" s="38"/>
    </row>
    <row r="567" ht="13.5" customHeight="1">
      <c r="A567" s="38"/>
      <c r="B567" s="38"/>
      <c r="C567" s="38"/>
      <c r="D567" s="38"/>
      <c r="E567" s="38"/>
      <c r="F567" s="38"/>
      <c r="G567" s="38"/>
      <c r="H567" s="38"/>
      <c r="I567" s="38"/>
    </row>
    <row r="568" ht="13.5" customHeight="1">
      <c r="A568" s="38"/>
      <c r="B568" s="38"/>
      <c r="C568" s="38"/>
      <c r="D568" s="38"/>
      <c r="E568" s="38"/>
      <c r="F568" s="38"/>
      <c r="G568" s="38"/>
      <c r="H568" s="38"/>
      <c r="I568" s="38"/>
    </row>
    <row r="569" ht="13.5" customHeight="1">
      <c r="A569" s="38"/>
      <c r="B569" s="38"/>
      <c r="C569" s="38"/>
      <c r="D569" s="38"/>
      <c r="E569" s="38"/>
      <c r="F569" s="38"/>
      <c r="G569" s="38"/>
      <c r="H569" s="38"/>
      <c r="I569" s="38"/>
    </row>
    <row r="570" ht="13.5" customHeight="1">
      <c r="A570" s="38"/>
      <c r="B570" s="38"/>
      <c r="C570" s="38"/>
      <c r="D570" s="38"/>
      <c r="E570" s="38"/>
      <c r="F570" s="38"/>
      <c r="G570" s="38"/>
      <c r="H570" s="38"/>
      <c r="I570" s="38"/>
    </row>
    <row r="571" ht="13.5" customHeight="1">
      <c r="A571" s="38"/>
      <c r="B571" s="38"/>
      <c r="C571" s="38"/>
      <c r="D571" s="38"/>
      <c r="E571" s="38"/>
      <c r="F571" s="38"/>
      <c r="G571" s="38"/>
      <c r="H571" s="38"/>
      <c r="I571" s="38"/>
    </row>
    <row r="572" ht="13.5" customHeight="1">
      <c r="A572" s="38"/>
      <c r="B572" s="38"/>
      <c r="C572" s="38"/>
      <c r="D572" s="38"/>
      <c r="E572" s="38"/>
      <c r="F572" s="38"/>
      <c r="G572" s="38"/>
      <c r="H572" s="38"/>
      <c r="I572" s="38"/>
    </row>
    <row r="573" ht="13.5" customHeight="1">
      <c r="A573" s="38"/>
      <c r="B573" s="38"/>
      <c r="C573" s="38"/>
      <c r="D573" s="38"/>
      <c r="E573" s="38"/>
      <c r="F573" s="38"/>
      <c r="G573" s="38"/>
      <c r="H573" s="38"/>
      <c r="I573" s="38"/>
    </row>
    <row r="574" ht="13.5" customHeight="1">
      <c r="A574" s="38"/>
      <c r="B574" s="38"/>
      <c r="C574" s="38"/>
      <c r="D574" s="38"/>
      <c r="E574" s="38"/>
      <c r="F574" s="38"/>
      <c r="G574" s="38"/>
      <c r="H574" s="38"/>
      <c r="I574" s="38"/>
    </row>
    <row r="575" ht="13.5" customHeight="1">
      <c r="A575" s="38"/>
      <c r="B575" s="38"/>
      <c r="C575" s="38"/>
      <c r="D575" s="38"/>
      <c r="E575" s="38"/>
      <c r="F575" s="38"/>
      <c r="G575" s="38"/>
      <c r="H575" s="38"/>
      <c r="I575" s="38"/>
    </row>
    <row r="576" ht="13.5" customHeight="1">
      <c r="A576" s="38"/>
      <c r="B576" s="38"/>
      <c r="C576" s="38"/>
      <c r="D576" s="38"/>
      <c r="E576" s="38"/>
      <c r="F576" s="38"/>
      <c r="G576" s="38"/>
      <c r="H576" s="38"/>
      <c r="I576" s="38"/>
    </row>
    <row r="577" ht="13.5" customHeight="1">
      <c r="A577" s="38"/>
      <c r="B577" s="38"/>
      <c r="C577" s="38"/>
      <c r="D577" s="38"/>
      <c r="E577" s="38"/>
      <c r="F577" s="38"/>
      <c r="G577" s="38"/>
      <c r="H577" s="38"/>
      <c r="I577" s="38"/>
    </row>
    <row r="578" ht="13.5" customHeight="1">
      <c r="A578" s="38"/>
      <c r="B578" s="38"/>
      <c r="C578" s="38"/>
      <c r="D578" s="38"/>
      <c r="E578" s="38"/>
      <c r="F578" s="38"/>
      <c r="G578" s="38"/>
      <c r="H578" s="38"/>
      <c r="I578" s="38"/>
    </row>
    <row r="579" ht="13.5" customHeight="1">
      <c r="A579" s="38"/>
      <c r="B579" s="38"/>
      <c r="C579" s="38"/>
      <c r="D579" s="38"/>
      <c r="E579" s="38"/>
      <c r="F579" s="38"/>
      <c r="G579" s="38"/>
      <c r="H579" s="38"/>
      <c r="I579" s="38"/>
    </row>
    <row r="580" ht="13.5" customHeight="1">
      <c r="A580" s="38"/>
      <c r="B580" s="38"/>
      <c r="C580" s="38"/>
      <c r="D580" s="38"/>
      <c r="E580" s="38"/>
      <c r="F580" s="38"/>
      <c r="G580" s="38"/>
      <c r="H580" s="38"/>
      <c r="I580" s="38"/>
    </row>
    <row r="581" ht="13.5" customHeight="1">
      <c r="A581" s="38"/>
      <c r="B581" s="38"/>
      <c r="C581" s="38"/>
      <c r="D581" s="38"/>
      <c r="E581" s="38"/>
      <c r="F581" s="38"/>
      <c r="G581" s="38"/>
      <c r="H581" s="38"/>
      <c r="I581" s="38"/>
    </row>
    <row r="582" ht="13.5" customHeight="1">
      <c r="A582" s="38"/>
      <c r="B582" s="38"/>
      <c r="C582" s="38"/>
      <c r="D582" s="38"/>
      <c r="E582" s="38"/>
      <c r="F582" s="38"/>
      <c r="G582" s="38"/>
      <c r="H582" s="38"/>
      <c r="I582" s="38"/>
    </row>
    <row r="583" ht="13.5" customHeight="1">
      <c r="A583" s="38"/>
      <c r="B583" s="38"/>
      <c r="C583" s="38"/>
      <c r="D583" s="38"/>
      <c r="E583" s="38"/>
      <c r="F583" s="38"/>
      <c r="G583" s="38"/>
      <c r="H583" s="38"/>
      <c r="I583" s="38"/>
    </row>
    <row r="584" ht="13.5" customHeight="1">
      <c r="A584" s="38"/>
      <c r="B584" s="38"/>
      <c r="C584" s="38"/>
      <c r="D584" s="38"/>
      <c r="E584" s="38"/>
      <c r="F584" s="38"/>
      <c r="G584" s="38"/>
      <c r="H584" s="38"/>
      <c r="I584" s="38"/>
    </row>
    <row r="585" ht="13.5" customHeight="1">
      <c r="A585" s="38"/>
      <c r="B585" s="38"/>
      <c r="C585" s="38"/>
      <c r="D585" s="38"/>
      <c r="E585" s="38"/>
      <c r="F585" s="38"/>
      <c r="G585" s="38"/>
      <c r="H585" s="38"/>
      <c r="I585" s="38"/>
    </row>
    <row r="586" ht="13.5" customHeight="1">
      <c r="A586" s="38"/>
      <c r="B586" s="38"/>
      <c r="C586" s="38"/>
      <c r="D586" s="38"/>
      <c r="E586" s="38"/>
      <c r="F586" s="38"/>
      <c r="G586" s="38"/>
      <c r="H586" s="38"/>
      <c r="I586" s="38"/>
    </row>
    <row r="587" ht="13.5" customHeight="1">
      <c r="A587" s="38"/>
      <c r="B587" s="38"/>
      <c r="C587" s="38"/>
      <c r="D587" s="38"/>
      <c r="E587" s="38"/>
      <c r="F587" s="38"/>
      <c r="G587" s="38"/>
      <c r="H587" s="38"/>
      <c r="I587" s="38"/>
    </row>
    <row r="588" ht="13.5" customHeight="1">
      <c r="A588" s="38"/>
      <c r="B588" s="38"/>
      <c r="C588" s="38"/>
      <c r="D588" s="38"/>
      <c r="E588" s="38"/>
      <c r="F588" s="38"/>
      <c r="G588" s="38"/>
      <c r="H588" s="38"/>
      <c r="I588" s="38"/>
    </row>
    <row r="589" ht="13.5" customHeight="1">
      <c r="A589" s="38"/>
      <c r="B589" s="38"/>
      <c r="C589" s="38"/>
      <c r="D589" s="38"/>
      <c r="E589" s="38"/>
      <c r="F589" s="38"/>
      <c r="G589" s="38"/>
      <c r="H589" s="38"/>
      <c r="I589" s="38"/>
    </row>
    <row r="590" ht="13.5" customHeight="1">
      <c r="A590" s="38"/>
      <c r="B590" s="38"/>
      <c r="C590" s="38"/>
      <c r="D590" s="38"/>
      <c r="E590" s="38"/>
      <c r="F590" s="38"/>
      <c r="G590" s="38"/>
      <c r="H590" s="38"/>
      <c r="I590" s="38"/>
    </row>
    <row r="591" ht="13.5" customHeight="1">
      <c r="A591" s="38"/>
      <c r="B591" s="38"/>
      <c r="C591" s="38"/>
      <c r="D591" s="38"/>
      <c r="E591" s="38"/>
      <c r="F591" s="38"/>
      <c r="G591" s="38"/>
      <c r="H591" s="38"/>
      <c r="I591" s="38"/>
    </row>
    <row r="592" ht="13.5" customHeight="1">
      <c r="A592" s="38"/>
      <c r="B592" s="38"/>
      <c r="C592" s="38"/>
      <c r="D592" s="38"/>
      <c r="E592" s="38"/>
      <c r="F592" s="38"/>
      <c r="G592" s="38"/>
      <c r="H592" s="38"/>
      <c r="I592" s="38"/>
    </row>
    <row r="593" ht="13.5" customHeight="1">
      <c r="A593" s="38"/>
      <c r="B593" s="38"/>
      <c r="C593" s="38"/>
      <c r="D593" s="38"/>
      <c r="E593" s="38"/>
      <c r="F593" s="38"/>
      <c r="G593" s="38"/>
      <c r="H593" s="38"/>
      <c r="I593" s="38"/>
    </row>
    <row r="594" ht="13.5" customHeight="1">
      <c r="A594" s="38"/>
      <c r="B594" s="38"/>
      <c r="C594" s="38"/>
      <c r="D594" s="38"/>
      <c r="E594" s="38"/>
      <c r="F594" s="38"/>
      <c r="G594" s="38"/>
      <c r="H594" s="38"/>
      <c r="I594" s="38"/>
    </row>
    <row r="595" ht="13.5" customHeight="1">
      <c r="A595" s="38"/>
      <c r="B595" s="38"/>
      <c r="C595" s="38"/>
      <c r="D595" s="38"/>
      <c r="E595" s="38"/>
      <c r="F595" s="38"/>
      <c r="G595" s="38"/>
      <c r="H595" s="38"/>
      <c r="I595" s="38"/>
    </row>
    <row r="596" ht="13.5" customHeight="1">
      <c r="A596" s="38"/>
      <c r="B596" s="38"/>
      <c r="C596" s="38"/>
      <c r="D596" s="38"/>
      <c r="E596" s="38"/>
      <c r="F596" s="38"/>
      <c r="G596" s="38"/>
      <c r="H596" s="38"/>
      <c r="I596" s="38"/>
    </row>
    <row r="597" ht="13.5" customHeight="1">
      <c r="A597" s="38"/>
      <c r="B597" s="38"/>
      <c r="C597" s="38"/>
      <c r="D597" s="38"/>
      <c r="E597" s="38"/>
      <c r="F597" s="38"/>
      <c r="G597" s="38"/>
      <c r="H597" s="38"/>
      <c r="I597" s="38"/>
    </row>
    <row r="598" ht="13.5" customHeight="1">
      <c r="A598" s="38"/>
      <c r="B598" s="38"/>
      <c r="C598" s="38"/>
      <c r="D598" s="38"/>
      <c r="E598" s="38"/>
      <c r="F598" s="38"/>
      <c r="G598" s="38"/>
      <c r="H598" s="38"/>
      <c r="I598" s="38"/>
    </row>
    <row r="599" ht="13.5" customHeight="1">
      <c r="A599" s="38"/>
      <c r="B599" s="38"/>
      <c r="C599" s="38"/>
      <c r="D599" s="38"/>
      <c r="E599" s="38"/>
      <c r="F599" s="38"/>
      <c r="G599" s="38"/>
      <c r="H599" s="38"/>
      <c r="I599" s="38"/>
    </row>
    <row r="600" ht="13.5" customHeight="1">
      <c r="A600" s="38"/>
      <c r="B600" s="38"/>
      <c r="C600" s="38"/>
      <c r="D600" s="38"/>
      <c r="E600" s="38"/>
      <c r="F600" s="38"/>
      <c r="G600" s="38"/>
      <c r="H600" s="38"/>
      <c r="I600" s="38"/>
    </row>
    <row r="601" ht="13.5" customHeight="1">
      <c r="A601" s="38"/>
      <c r="B601" s="38"/>
      <c r="C601" s="38"/>
      <c r="D601" s="38"/>
      <c r="E601" s="38"/>
      <c r="F601" s="38"/>
      <c r="G601" s="38"/>
      <c r="H601" s="38"/>
      <c r="I601" s="38"/>
    </row>
    <row r="602" ht="13.5" customHeight="1">
      <c r="A602" s="38"/>
      <c r="B602" s="38"/>
      <c r="C602" s="38"/>
      <c r="D602" s="38"/>
      <c r="E602" s="38"/>
      <c r="F602" s="38"/>
      <c r="G602" s="38"/>
      <c r="H602" s="38"/>
      <c r="I602" s="38"/>
    </row>
    <row r="603" ht="13.5" customHeight="1">
      <c r="A603" s="38"/>
      <c r="B603" s="38"/>
      <c r="C603" s="38"/>
      <c r="D603" s="38"/>
      <c r="E603" s="38"/>
      <c r="F603" s="38"/>
      <c r="G603" s="38"/>
      <c r="H603" s="38"/>
      <c r="I603" s="38"/>
    </row>
    <row r="604" ht="13.5" customHeight="1">
      <c r="A604" s="38"/>
      <c r="B604" s="38"/>
      <c r="C604" s="38"/>
      <c r="D604" s="38"/>
      <c r="E604" s="38"/>
      <c r="F604" s="38"/>
      <c r="G604" s="38"/>
      <c r="H604" s="38"/>
      <c r="I604" s="38"/>
    </row>
    <row r="605" ht="13.5" customHeight="1">
      <c r="A605" s="38"/>
      <c r="B605" s="38"/>
      <c r="C605" s="38"/>
      <c r="D605" s="38"/>
      <c r="E605" s="38"/>
      <c r="F605" s="38"/>
      <c r="G605" s="38"/>
      <c r="H605" s="38"/>
      <c r="I605" s="38"/>
    </row>
    <row r="606" ht="13.5" customHeight="1">
      <c r="A606" s="38"/>
      <c r="B606" s="38"/>
      <c r="C606" s="38"/>
      <c r="D606" s="38"/>
      <c r="E606" s="38"/>
      <c r="F606" s="38"/>
      <c r="G606" s="38"/>
      <c r="H606" s="38"/>
      <c r="I606" s="38"/>
    </row>
    <row r="607" ht="13.5" customHeight="1">
      <c r="A607" s="38"/>
      <c r="B607" s="38"/>
      <c r="C607" s="38"/>
      <c r="D607" s="38"/>
      <c r="E607" s="38"/>
      <c r="F607" s="38"/>
      <c r="G607" s="38"/>
      <c r="H607" s="38"/>
      <c r="I607" s="38"/>
    </row>
    <row r="608" ht="13.5" customHeight="1">
      <c r="A608" s="38"/>
      <c r="B608" s="38"/>
      <c r="C608" s="38"/>
      <c r="D608" s="38"/>
      <c r="E608" s="38"/>
      <c r="F608" s="38"/>
      <c r="G608" s="38"/>
      <c r="H608" s="38"/>
      <c r="I608" s="38"/>
    </row>
    <row r="609" ht="13.5" customHeight="1">
      <c r="A609" s="38"/>
      <c r="B609" s="38"/>
      <c r="C609" s="38"/>
      <c r="D609" s="38"/>
      <c r="E609" s="38"/>
      <c r="F609" s="38"/>
      <c r="G609" s="38"/>
      <c r="H609" s="38"/>
      <c r="I609" s="38"/>
    </row>
    <row r="610" ht="13.5" customHeight="1">
      <c r="A610" s="38"/>
      <c r="B610" s="38"/>
      <c r="C610" s="38"/>
      <c r="D610" s="38"/>
      <c r="E610" s="38"/>
      <c r="F610" s="38"/>
      <c r="G610" s="38"/>
      <c r="H610" s="38"/>
      <c r="I610" s="38"/>
    </row>
    <row r="611" ht="13.5" customHeight="1">
      <c r="A611" s="38"/>
      <c r="B611" s="38"/>
      <c r="C611" s="38"/>
      <c r="D611" s="38"/>
      <c r="E611" s="38"/>
      <c r="F611" s="38"/>
      <c r="G611" s="38"/>
      <c r="H611" s="38"/>
      <c r="I611" s="38"/>
    </row>
    <row r="612" ht="13.5" customHeight="1">
      <c r="A612" s="38"/>
      <c r="B612" s="38"/>
      <c r="C612" s="38"/>
      <c r="D612" s="38"/>
      <c r="E612" s="38"/>
      <c r="F612" s="38"/>
      <c r="G612" s="38"/>
      <c r="H612" s="38"/>
      <c r="I612" s="38"/>
    </row>
    <row r="613" ht="13.5" customHeight="1">
      <c r="A613" s="38"/>
      <c r="B613" s="38"/>
      <c r="C613" s="38"/>
      <c r="D613" s="38"/>
      <c r="E613" s="38"/>
      <c r="F613" s="38"/>
      <c r="G613" s="38"/>
      <c r="H613" s="38"/>
      <c r="I613" s="38"/>
    </row>
    <row r="614" ht="13.5" customHeight="1">
      <c r="A614" s="38"/>
      <c r="B614" s="38"/>
      <c r="C614" s="38"/>
      <c r="D614" s="38"/>
      <c r="E614" s="38"/>
      <c r="F614" s="38"/>
      <c r="G614" s="38"/>
      <c r="H614" s="38"/>
      <c r="I614" s="38"/>
    </row>
    <row r="615" ht="13.5" customHeight="1">
      <c r="A615" s="38"/>
      <c r="B615" s="38"/>
      <c r="C615" s="38"/>
      <c r="D615" s="38"/>
      <c r="E615" s="38"/>
      <c r="F615" s="38"/>
      <c r="G615" s="38"/>
      <c r="H615" s="38"/>
      <c r="I615" s="38"/>
    </row>
    <row r="616" ht="13.5" customHeight="1">
      <c r="A616" s="38"/>
      <c r="B616" s="38"/>
      <c r="C616" s="38"/>
      <c r="D616" s="38"/>
      <c r="E616" s="38"/>
      <c r="F616" s="38"/>
      <c r="G616" s="38"/>
      <c r="H616" s="38"/>
      <c r="I616" s="38"/>
    </row>
    <row r="617" ht="13.5" customHeight="1">
      <c r="A617" s="38"/>
      <c r="B617" s="38"/>
      <c r="C617" s="38"/>
      <c r="D617" s="38"/>
      <c r="E617" s="38"/>
      <c r="F617" s="38"/>
      <c r="G617" s="38"/>
      <c r="H617" s="38"/>
      <c r="I617" s="38"/>
    </row>
    <row r="618" ht="13.5" customHeight="1">
      <c r="A618" s="38"/>
      <c r="B618" s="38"/>
      <c r="C618" s="38"/>
      <c r="D618" s="38"/>
      <c r="E618" s="38"/>
      <c r="F618" s="38"/>
      <c r="G618" s="38"/>
      <c r="H618" s="38"/>
      <c r="I618" s="38"/>
    </row>
    <row r="619" ht="13.5" customHeight="1">
      <c r="A619" s="38"/>
      <c r="B619" s="38"/>
      <c r="C619" s="38"/>
      <c r="D619" s="38"/>
      <c r="E619" s="38"/>
      <c r="F619" s="38"/>
      <c r="G619" s="38"/>
      <c r="H619" s="38"/>
      <c r="I619" s="38"/>
    </row>
    <row r="620" ht="13.5" customHeight="1">
      <c r="A620" s="38"/>
      <c r="B620" s="38"/>
      <c r="C620" s="38"/>
      <c r="D620" s="38"/>
      <c r="E620" s="38"/>
      <c r="F620" s="38"/>
      <c r="G620" s="38"/>
      <c r="H620" s="38"/>
      <c r="I620" s="38"/>
    </row>
    <row r="621" ht="13.5" customHeight="1">
      <c r="A621" s="38"/>
      <c r="B621" s="38"/>
      <c r="C621" s="38"/>
      <c r="D621" s="38"/>
      <c r="E621" s="38"/>
      <c r="F621" s="38"/>
      <c r="G621" s="38"/>
      <c r="H621" s="38"/>
      <c r="I621" s="38"/>
    </row>
    <row r="622" ht="13.5" customHeight="1">
      <c r="A622" s="38"/>
      <c r="B622" s="38"/>
      <c r="C622" s="38"/>
      <c r="D622" s="38"/>
      <c r="E622" s="38"/>
      <c r="F622" s="38"/>
      <c r="G622" s="38"/>
      <c r="H622" s="38"/>
      <c r="I622" s="38"/>
    </row>
    <row r="623" ht="13.5" customHeight="1">
      <c r="A623" s="38"/>
      <c r="B623" s="38"/>
      <c r="C623" s="38"/>
      <c r="D623" s="38"/>
      <c r="E623" s="38"/>
      <c r="F623" s="38"/>
      <c r="G623" s="38"/>
      <c r="H623" s="38"/>
      <c r="I623" s="38"/>
    </row>
    <row r="624" ht="13.5" customHeight="1">
      <c r="A624" s="38"/>
      <c r="B624" s="38"/>
      <c r="C624" s="38"/>
      <c r="D624" s="38"/>
      <c r="E624" s="38"/>
      <c r="F624" s="38"/>
      <c r="G624" s="38"/>
      <c r="H624" s="38"/>
      <c r="I624" s="38"/>
    </row>
    <row r="625" ht="13.5" customHeight="1">
      <c r="A625" s="38"/>
      <c r="B625" s="38"/>
      <c r="C625" s="38"/>
      <c r="D625" s="38"/>
      <c r="E625" s="38"/>
      <c r="F625" s="38"/>
      <c r="G625" s="38"/>
      <c r="H625" s="38"/>
      <c r="I625" s="38"/>
    </row>
    <row r="626" ht="13.5" customHeight="1">
      <c r="A626" s="38"/>
      <c r="B626" s="38"/>
      <c r="C626" s="38"/>
      <c r="D626" s="38"/>
      <c r="E626" s="38"/>
      <c r="F626" s="38"/>
      <c r="G626" s="38"/>
      <c r="H626" s="38"/>
      <c r="I626" s="38"/>
    </row>
    <row r="627" ht="13.5" customHeight="1">
      <c r="A627" s="38"/>
      <c r="B627" s="38"/>
      <c r="C627" s="38"/>
      <c r="D627" s="38"/>
      <c r="E627" s="38"/>
      <c r="F627" s="38"/>
      <c r="G627" s="38"/>
      <c r="H627" s="38"/>
      <c r="I627" s="38"/>
    </row>
    <row r="628" ht="13.5" customHeight="1">
      <c r="A628" s="38"/>
      <c r="B628" s="38"/>
      <c r="C628" s="38"/>
      <c r="D628" s="38"/>
      <c r="E628" s="38"/>
      <c r="F628" s="38"/>
      <c r="G628" s="38"/>
      <c r="H628" s="38"/>
      <c r="I628" s="38"/>
    </row>
    <row r="629" ht="13.5" customHeight="1">
      <c r="A629" s="38"/>
      <c r="B629" s="38"/>
      <c r="C629" s="38"/>
      <c r="D629" s="38"/>
      <c r="E629" s="38"/>
      <c r="F629" s="38"/>
      <c r="G629" s="38"/>
      <c r="H629" s="38"/>
      <c r="I629" s="38"/>
    </row>
    <row r="630" ht="13.5" customHeight="1">
      <c r="A630" s="38"/>
      <c r="B630" s="38"/>
      <c r="C630" s="38"/>
      <c r="D630" s="38"/>
      <c r="E630" s="38"/>
      <c r="F630" s="38"/>
      <c r="G630" s="38"/>
      <c r="H630" s="38"/>
      <c r="I630" s="38"/>
    </row>
    <row r="631" ht="13.5" customHeight="1">
      <c r="A631" s="38"/>
      <c r="B631" s="38"/>
      <c r="C631" s="38"/>
      <c r="D631" s="38"/>
      <c r="E631" s="38"/>
      <c r="F631" s="38"/>
      <c r="G631" s="38"/>
      <c r="H631" s="38"/>
      <c r="I631" s="38"/>
    </row>
    <row r="632" ht="13.5" customHeight="1">
      <c r="A632" s="38"/>
      <c r="B632" s="38"/>
      <c r="C632" s="38"/>
      <c r="D632" s="38"/>
      <c r="E632" s="38"/>
      <c r="F632" s="38"/>
      <c r="G632" s="38"/>
      <c r="H632" s="38"/>
      <c r="I632" s="38"/>
    </row>
    <row r="633" ht="13.5" customHeight="1">
      <c r="A633" s="38"/>
      <c r="B633" s="38"/>
      <c r="C633" s="38"/>
      <c r="D633" s="38"/>
      <c r="E633" s="38"/>
      <c r="F633" s="38"/>
      <c r="G633" s="38"/>
      <c r="H633" s="38"/>
      <c r="I633" s="38"/>
    </row>
    <row r="634" ht="13.5" customHeight="1">
      <c r="A634" s="38"/>
      <c r="B634" s="38"/>
      <c r="C634" s="38"/>
      <c r="D634" s="38"/>
      <c r="E634" s="38"/>
      <c r="F634" s="38"/>
      <c r="G634" s="38"/>
      <c r="H634" s="38"/>
      <c r="I634" s="38"/>
    </row>
    <row r="635" ht="13.5" customHeight="1">
      <c r="A635" s="38"/>
      <c r="B635" s="38"/>
      <c r="C635" s="38"/>
      <c r="D635" s="38"/>
      <c r="E635" s="38"/>
      <c r="F635" s="38"/>
      <c r="G635" s="38"/>
      <c r="H635" s="38"/>
      <c r="I635" s="38"/>
    </row>
    <row r="636" ht="13.5" customHeight="1">
      <c r="A636" s="38"/>
      <c r="B636" s="38"/>
      <c r="C636" s="38"/>
      <c r="D636" s="38"/>
      <c r="E636" s="38"/>
      <c r="F636" s="38"/>
      <c r="G636" s="38"/>
      <c r="H636" s="38"/>
      <c r="I636" s="38"/>
    </row>
    <row r="637" ht="13.5" customHeight="1">
      <c r="A637" s="38"/>
      <c r="B637" s="38"/>
      <c r="C637" s="38"/>
      <c r="D637" s="38"/>
      <c r="E637" s="38"/>
      <c r="F637" s="38"/>
      <c r="G637" s="38"/>
      <c r="H637" s="38"/>
      <c r="I637" s="38"/>
    </row>
    <row r="638" ht="13.5" customHeight="1">
      <c r="A638" s="38"/>
      <c r="B638" s="38"/>
      <c r="C638" s="38"/>
      <c r="D638" s="38"/>
      <c r="E638" s="38"/>
      <c r="F638" s="38"/>
      <c r="G638" s="38"/>
      <c r="H638" s="38"/>
      <c r="I638" s="38"/>
    </row>
    <row r="639" ht="13.5" customHeight="1">
      <c r="A639" s="38"/>
      <c r="B639" s="38"/>
      <c r="C639" s="38"/>
      <c r="D639" s="38"/>
      <c r="E639" s="38"/>
      <c r="F639" s="38"/>
      <c r="G639" s="38"/>
      <c r="H639" s="38"/>
      <c r="I639" s="38"/>
    </row>
    <row r="640" ht="13.5" customHeight="1">
      <c r="A640" s="38"/>
      <c r="B640" s="38"/>
      <c r="C640" s="38"/>
      <c r="D640" s="38"/>
      <c r="E640" s="38"/>
      <c r="F640" s="38"/>
      <c r="G640" s="38"/>
      <c r="H640" s="38"/>
      <c r="I640" s="38"/>
    </row>
    <row r="641" ht="13.5" customHeight="1">
      <c r="A641" s="38"/>
      <c r="B641" s="38"/>
      <c r="C641" s="38"/>
      <c r="D641" s="38"/>
      <c r="E641" s="38"/>
      <c r="F641" s="38"/>
      <c r="G641" s="38"/>
      <c r="H641" s="38"/>
      <c r="I641" s="38"/>
    </row>
    <row r="642" ht="13.5" customHeight="1">
      <c r="A642" s="38"/>
      <c r="B642" s="38"/>
      <c r="C642" s="38"/>
      <c r="D642" s="38"/>
      <c r="E642" s="38"/>
      <c r="F642" s="38"/>
      <c r="G642" s="38"/>
      <c r="H642" s="38"/>
      <c r="I642" s="38"/>
    </row>
    <row r="643" ht="13.5" customHeight="1">
      <c r="A643" s="38"/>
      <c r="B643" s="38"/>
      <c r="C643" s="38"/>
      <c r="D643" s="38"/>
      <c r="E643" s="38"/>
      <c r="F643" s="38"/>
      <c r="G643" s="38"/>
      <c r="H643" s="38"/>
      <c r="I643" s="38"/>
    </row>
    <row r="644" ht="13.5" customHeight="1">
      <c r="A644" s="38"/>
      <c r="B644" s="38"/>
      <c r="C644" s="38"/>
      <c r="D644" s="38"/>
      <c r="E644" s="38"/>
      <c r="F644" s="38"/>
      <c r="G644" s="38"/>
      <c r="H644" s="38"/>
      <c r="I644" s="38"/>
    </row>
    <row r="645" ht="13.5" customHeight="1">
      <c r="A645" s="38"/>
      <c r="B645" s="38"/>
      <c r="C645" s="38"/>
      <c r="D645" s="38"/>
      <c r="E645" s="38"/>
      <c r="F645" s="38"/>
      <c r="G645" s="38"/>
      <c r="H645" s="38"/>
      <c r="I645" s="38"/>
    </row>
    <row r="646" ht="13.5" customHeight="1">
      <c r="A646" s="38"/>
      <c r="B646" s="38"/>
      <c r="C646" s="38"/>
      <c r="D646" s="38"/>
      <c r="E646" s="38"/>
      <c r="F646" s="38"/>
      <c r="G646" s="38"/>
      <c r="H646" s="38"/>
      <c r="I646" s="38"/>
    </row>
    <row r="647" ht="13.5" customHeight="1">
      <c r="A647" s="38"/>
      <c r="B647" s="38"/>
      <c r="C647" s="38"/>
      <c r="D647" s="38"/>
      <c r="E647" s="38"/>
      <c r="F647" s="38"/>
      <c r="G647" s="38"/>
      <c r="H647" s="38"/>
      <c r="I647" s="38"/>
    </row>
    <row r="648" ht="13.5" customHeight="1">
      <c r="A648" s="38"/>
      <c r="B648" s="38"/>
      <c r="C648" s="38"/>
      <c r="D648" s="38"/>
      <c r="E648" s="38"/>
      <c r="F648" s="38"/>
      <c r="G648" s="38"/>
      <c r="H648" s="38"/>
      <c r="I648" s="38"/>
    </row>
    <row r="649" ht="13.5" customHeight="1">
      <c r="A649" s="38"/>
      <c r="B649" s="38"/>
      <c r="C649" s="38"/>
      <c r="D649" s="38"/>
      <c r="E649" s="38"/>
      <c r="F649" s="38"/>
      <c r="G649" s="38"/>
      <c r="H649" s="38"/>
      <c r="I649" s="38"/>
    </row>
    <row r="650" ht="13.5" customHeight="1">
      <c r="A650" s="38"/>
      <c r="B650" s="38"/>
      <c r="C650" s="38"/>
      <c r="D650" s="38"/>
      <c r="E650" s="38"/>
      <c r="F650" s="38"/>
      <c r="G650" s="38"/>
      <c r="H650" s="38"/>
      <c r="I650" s="38"/>
    </row>
    <row r="651" ht="13.5" customHeight="1">
      <c r="A651" s="38"/>
      <c r="B651" s="38"/>
      <c r="C651" s="38"/>
      <c r="D651" s="38"/>
      <c r="E651" s="38"/>
      <c r="F651" s="38"/>
      <c r="G651" s="38"/>
      <c r="H651" s="38"/>
      <c r="I651" s="38"/>
    </row>
    <row r="652" ht="13.5" customHeight="1">
      <c r="A652" s="38"/>
      <c r="B652" s="38"/>
      <c r="C652" s="38"/>
      <c r="D652" s="38"/>
      <c r="E652" s="38"/>
      <c r="F652" s="38"/>
      <c r="G652" s="38"/>
      <c r="H652" s="38"/>
      <c r="I652" s="38"/>
    </row>
    <row r="653" ht="13.5" customHeight="1">
      <c r="A653" s="38"/>
      <c r="B653" s="38"/>
      <c r="C653" s="38"/>
      <c r="D653" s="38"/>
      <c r="E653" s="38"/>
      <c r="F653" s="38"/>
      <c r="G653" s="38"/>
      <c r="H653" s="38"/>
      <c r="I653" s="38"/>
    </row>
    <row r="654" ht="13.5" customHeight="1">
      <c r="A654" s="38"/>
      <c r="B654" s="38"/>
      <c r="C654" s="38"/>
      <c r="D654" s="38"/>
      <c r="E654" s="38"/>
      <c r="F654" s="38"/>
      <c r="G654" s="38"/>
      <c r="H654" s="38"/>
      <c r="I654" s="38"/>
    </row>
    <row r="655" ht="13.5" customHeight="1">
      <c r="A655" s="38"/>
      <c r="B655" s="38"/>
      <c r="C655" s="38"/>
      <c r="D655" s="38"/>
      <c r="E655" s="38"/>
      <c r="F655" s="38"/>
      <c r="G655" s="38"/>
      <c r="H655" s="38"/>
      <c r="I655" s="38"/>
    </row>
    <row r="656" ht="13.5" customHeight="1">
      <c r="A656" s="38"/>
      <c r="B656" s="38"/>
      <c r="C656" s="38"/>
      <c r="D656" s="38"/>
      <c r="E656" s="38"/>
      <c r="F656" s="38"/>
      <c r="G656" s="38"/>
      <c r="H656" s="38"/>
      <c r="I656" s="38"/>
    </row>
    <row r="657" ht="13.5" customHeight="1">
      <c r="A657" s="38"/>
      <c r="B657" s="38"/>
      <c r="C657" s="38"/>
      <c r="D657" s="38"/>
      <c r="E657" s="38"/>
      <c r="F657" s="38"/>
      <c r="G657" s="38"/>
      <c r="H657" s="38"/>
      <c r="I657" s="38"/>
    </row>
    <row r="658" ht="13.5" customHeight="1">
      <c r="A658" s="38"/>
      <c r="B658" s="38"/>
      <c r="C658" s="38"/>
      <c r="D658" s="38"/>
      <c r="E658" s="38"/>
      <c r="F658" s="38"/>
      <c r="G658" s="38"/>
      <c r="H658" s="38"/>
      <c r="I658" s="38"/>
    </row>
    <row r="659" ht="13.5" customHeight="1">
      <c r="A659" s="38"/>
      <c r="B659" s="38"/>
      <c r="C659" s="38"/>
      <c r="D659" s="38"/>
      <c r="E659" s="38"/>
      <c r="F659" s="38"/>
      <c r="G659" s="38"/>
      <c r="H659" s="38"/>
      <c r="I659" s="38"/>
    </row>
    <row r="660" ht="13.5" customHeight="1">
      <c r="A660" s="38"/>
      <c r="B660" s="38"/>
      <c r="C660" s="38"/>
      <c r="D660" s="38"/>
      <c r="E660" s="38"/>
      <c r="F660" s="38"/>
      <c r="G660" s="38"/>
      <c r="H660" s="38"/>
      <c r="I660" s="38"/>
    </row>
    <row r="661" ht="13.5" customHeight="1">
      <c r="A661" s="38"/>
      <c r="B661" s="38"/>
      <c r="C661" s="38"/>
      <c r="D661" s="38"/>
      <c r="E661" s="38"/>
      <c r="F661" s="38"/>
      <c r="G661" s="38"/>
      <c r="H661" s="38"/>
      <c r="I661" s="38"/>
    </row>
    <row r="662" ht="13.5" customHeight="1">
      <c r="A662" s="38"/>
      <c r="B662" s="38"/>
      <c r="C662" s="38"/>
      <c r="D662" s="38"/>
      <c r="E662" s="38"/>
      <c r="F662" s="38"/>
      <c r="G662" s="38"/>
      <c r="H662" s="38"/>
      <c r="I662" s="38"/>
    </row>
    <row r="663" ht="13.5" customHeight="1">
      <c r="A663" s="38"/>
      <c r="B663" s="38"/>
      <c r="C663" s="38"/>
      <c r="D663" s="38"/>
      <c r="E663" s="38"/>
      <c r="F663" s="38"/>
      <c r="G663" s="38"/>
      <c r="H663" s="38"/>
      <c r="I663" s="38"/>
    </row>
    <row r="664" ht="13.5" customHeight="1">
      <c r="A664" s="38"/>
      <c r="B664" s="38"/>
      <c r="C664" s="38"/>
      <c r="D664" s="38"/>
      <c r="E664" s="38"/>
      <c r="F664" s="38"/>
      <c r="G664" s="38"/>
      <c r="H664" s="38"/>
      <c r="I664" s="38"/>
    </row>
    <row r="665" ht="13.5" customHeight="1">
      <c r="A665" s="38"/>
      <c r="B665" s="38"/>
      <c r="C665" s="38"/>
      <c r="D665" s="38"/>
      <c r="E665" s="38"/>
      <c r="F665" s="38"/>
      <c r="G665" s="38"/>
      <c r="H665" s="38"/>
      <c r="I665" s="38"/>
    </row>
    <row r="666" ht="13.5" customHeight="1">
      <c r="A666" s="38"/>
      <c r="B666" s="38"/>
      <c r="C666" s="38"/>
      <c r="D666" s="38"/>
      <c r="E666" s="38"/>
      <c r="F666" s="38"/>
      <c r="G666" s="38"/>
      <c r="H666" s="38"/>
      <c r="I666" s="38"/>
    </row>
    <row r="667" ht="13.5" customHeight="1">
      <c r="A667" s="38"/>
      <c r="B667" s="38"/>
      <c r="C667" s="38"/>
      <c r="D667" s="38"/>
      <c r="E667" s="38"/>
      <c r="F667" s="38"/>
      <c r="G667" s="38"/>
      <c r="H667" s="38"/>
      <c r="I667" s="38"/>
    </row>
    <row r="668" ht="13.5" customHeight="1">
      <c r="A668" s="38"/>
      <c r="B668" s="38"/>
      <c r="C668" s="38"/>
      <c r="D668" s="38"/>
      <c r="E668" s="38"/>
      <c r="F668" s="38"/>
      <c r="G668" s="38"/>
      <c r="H668" s="38"/>
      <c r="I668" s="38"/>
    </row>
    <row r="669" ht="13.5" customHeight="1">
      <c r="A669" s="38"/>
      <c r="B669" s="38"/>
      <c r="C669" s="38"/>
      <c r="D669" s="38"/>
      <c r="E669" s="38"/>
      <c r="F669" s="38"/>
      <c r="G669" s="38"/>
      <c r="H669" s="38"/>
      <c r="I669" s="38"/>
    </row>
    <row r="670" ht="13.5" customHeight="1">
      <c r="A670" s="38"/>
      <c r="B670" s="38"/>
      <c r="C670" s="38"/>
      <c r="D670" s="38"/>
      <c r="E670" s="38"/>
      <c r="F670" s="38"/>
      <c r="G670" s="38"/>
      <c r="H670" s="38"/>
      <c r="I670" s="38"/>
    </row>
    <row r="671" ht="13.5" customHeight="1">
      <c r="A671" s="38"/>
      <c r="B671" s="38"/>
      <c r="C671" s="38"/>
      <c r="D671" s="38"/>
      <c r="E671" s="38"/>
      <c r="F671" s="38"/>
      <c r="G671" s="38"/>
      <c r="H671" s="38"/>
      <c r="I671" s="38"/>
    </row>
    <row r="672" ht="13.5" customHeight="1">
      <c r="A672" s="38"/>
      <c r="B672" s="38"/>
      <c r="C672" s="38"/>
      <c r="D672" s="38"/>
      <c r="E672" s="38"/>
      <c r="F672" s="38"/>
      <c r="G672" s="38"/>
      <c r="H672" s="38"/>
      <c r="I672" s="38"/>
    </row>
    <row r="673" ht="13.5" customHeight="1">
      <c r="A673" s="38"/>
      <c r="B673" s="38"/>
      <c r="C673" s="38"/>
      <c r="D673" s="38"/>
      <c r="E673" s="38"/>
      <c r="F673" s="38"/>
      <c r="G673" s="38"/>
      <c r="H673" s="38"/>
      <c r="I673" s="38"/>
    </row>
    <row r="674" ht="13.5" customHeight="1">
      <c r="A674" s="38"/>
      <c r="B674" s="38"/>
      <c r="C674" s="38"/>
      <c r="D674" s="38"/>
      <c r="E674" s="38"/>
      <c r="F674" s="38"/>
      <c r="G674" s="38"/>
      <c r="H674" s="38"/>
      <c r="I674" s="38"/>
    </row>
    <row r="675" ht="13.5" customHeight="1">
      <c r="A675" s="38"/>
      <c r="B675" s="38"/>
      <c r="C675" s="38"/>
      <c r="D675" s="38"/>
      <c r="E675" s="38"/>
      <c r="F675" s="38"/>
      <c r="G675" s="38"/>
      <c r="H675" s="38"/>
      <c r="I675" s="38"/>
    </row>
    <row r="676" ht="13.5" customHeight="1">
      <c r="A676" s="38"/>
      <c r="B676" s="38"/>
      <c r="C676" s="38"/>
      <c r="D676" s="38"/>
      <c r="E676" s="38"/>
      <c r="F676" s="38"/>
      <c r="G676" s="38"/>
      <c r="H676" s="38"/>
      <c r="I676" s="38"/>
    </row>
    <row r="677" ht="13.5" customHeight="1">
      <c r="A677" s="38"/>
      <c r="B677" s="38"/>
      <c r="C677" s="38"/>
      <c r="D677" s="38"/>
      <c r="E677" s="38"/>
      <c r="F677" s="38"/>
      <c r="G677" s="38"/>
      <c r="H677" s="38"/>
      <c r="I677" s="38"/>
    </row>
    <row r="678" ht="13.5" customHeight="1">
      <c r="A678" s="38"/>
      <c r="B678" s="38"/>
      <c r="C678" s="38"/>
      <c r="D678" s="38"/>
      <c r="E678" s="38"/>
      <c r="F678" s="38"/>
      <c r="G678" s="38"/>
      <c r="H678" s="38"/>
      <c r="I678" s="38"/>
    </row>
    <row r="679" ht="13.5" customHeight="1">
      <c r="A679" s="38"/>
      <c r="B679" s="38"/>
      <c r="C679" s="38"/>
      <c r="D679" s="38"/>
      <c r="E679" s="38"/>
      <c r="F679" s="38"/>
      <c r="G679" s="38"/>
      <c r="H679" s="38"/>
      <c r="I679" s="38"/>
    </row>
    <row r="680" ht="13.5" customHeight="1">
      <c r="A680" s="38"/>
      <c r="B680" s="38"/>
      <c r="C680" s="38"/>
      <c r="D680" s="38"/>
      <c r="E680" s="38"/>
      <c r="F680" s="38"/>
      <c r="G680" s="38"/>
      <c r="H680" s="38"/>
      <c r="I680" s="38"/>
    </row>
    <row r="681" ht="13.5" customHeight="1">
      <c r="A681" s="38"/>
      <c r="B681" s="38"/>
      <c r="C681" s="38"/>
      <c r="D681" s="38"/>
      <c r="E681" s="38"/>
      <c r="F681" s="38"/>
      <c r="G681" s="38"/>
      <c r="H681" s="38"/>
      <c r="I681" s="38"/>
    </row>
    <row r="682" ht="13.5" customHeight="1">
      <c r="A682" s="38"/>
      <c r="B682" s="38"/>
      <c r="C682" s="38"/>
      <c r="D682" s="38"/>
      <c r="E682" s="38"/>
      <c r="F682" s="38"/>
      <c r="G682" s="38"/>
      <c r="H682" s="38"/>
      <c r="I682" s="38"/>
    </row>
    <row r="683" ht="13.5" customHeight="1">
      <c r="A683" s="38"/>
      <c r="B683" s="38"/>
      <c r="C683" s="38"/>
      <c r="D683" s="38"/>
      <c r="E683" s="38"/>
      <c r="F683" s="38"/>
      <c r="G683" s="38"/>
      <c r="H683" s="38"/>
      <c r="I683" s="38"/>
    </row>
    <row r="684" ht="13.5" customHeight="1">
      <c r="A684" s="38"/>
      <c r="B684" s="38"/>
      <c r="C684" s="38"/>
      <c r="D684" s="38"/>
      <c r="E684" s="38"/>
      <c r="F684" s="38"/>
      <c r="G684" s="38"/>
      <c r="H684" s="38"/>
      <c r="I684" s="38"/>
    </row>
    <row r="685" ht="13.5" customHeight="1">
      <c r="A685" s="38"/>
      <c r="B685" s="38"/>
      <c r="C685" s="38"/>
      <c r="D685" s="38"/>
      <c r="E685" s="38"/>
      <c r="F685" s="38"/>
      <c r="G685" s="38"/>
      <c r="H685" s="38"/>
      <c r="I685" s="38"/>
    </row>
    <row r="686" ht="13.5" customHeight="1">
      <c r="A686" s="38"/>
      <c r="B686" s="38"/>
      <c r="C686" s="38"/>
      <c r="D686" s="38"/>
      <c r="E686" s="38"/>
      <c r="F686" s="38"/>
      <c r="G686" s="38"/>
      <c r="H686" s="38"/>
      <c r="I686" s="38"/>
    </row>
    <row r="687" ht="13.5" customHeight="1">
      <c r="A687" s="38"/>
      <c r="B687" s="38"/>
      <c r="C687" s="38"/>
      <c r="D687" s="38"/>
      <c r="E687" s="38"/>
      <c r="F687" s="38"/>
      <c r="G687" s="38"/>
      <c r="H687" s="38"/>
      <c r="I687" s="38"/>
    </row>
    <row r="688" ht="13.5" customHeight="1">
      <c r="A688" s="38"/>
      <c r="B688" s="38"/>
      <c r="C688" s="38"/>
      <c r="D688" s="38"/>
      <c r="E688" s="38"/>
      <c r="F688" s="38"/>
      <c r="G688" s="38"/>
      <c r="H688" s="38"/>
      <c r="I688" s="38"/>
    </row>
    <row r="689" ht="13.5" customHeight="1">
      <c r="A689" s="38"/>
      <c r="B689" s="38"/>
      <c r="C689" s="38"/>
      <c r="D689" s="38"/>
      <c r="E689" s="38"/>
      <c r="F689" s="38"/>
      <c r="G689" s="38"/>
      <c r="H689" s="38"/>
      <c r="I689" s="38"/>
    </row>
    <row r="690" ht="13.5" customHeight="1">
      <c r="A690" s="38"/>
      <c r="B690" s="38"/>
      <c r="C690" s="38"/>
      <c r="D690" s="38"/>
      <c r="E690" s="38"/>
      <c r="F690" s="38"/>
      <c r="G690" s="38"/>
      <c r="H690" s="38"/>
      <c r="I690" s="38"/>
    </row>
    <row r="691" ht="13.5" customHeight="1">
      <c r="A691" s="38"/>
      <c r="B691" s="38"/>
      <c r="C691" s="38"/>
      <c r="D691" s="38"/>
      <c r="E691" s="38"/>
      <c r="F691" s="38"/>
      <c r="G691" s="38"/>
      <c r="H691" s="38"/>
      <c r="I691" s="38"/>
    </row>
    <row r="692" ht="13.5" customHeight="1">
      <c r="A692" s="38"/>
      <c r="B692" s="38"/>
      <c r="C692" s="38"/>
      <c r="D692" s="38"/>
      <c r="E692" s="38"/>
      <c r="F692" s="38"/>
      <c r="G692" s="38"/>
      <c r="H692" s="38"/>
      <c r="I692" s="38"/>
    </row>
    <row r="693" ht="13.5" customHeight="1">
      <c r="A693" s="38"/>
      <c r="B693" s="38"/>
      <c r="C693" s="38"/>
      <c r="D693" s="38"/>
      <c r="E693" s="38"/>
      <c r="F693" s="38"/>
      <c r="G693" s="38"/>
      <c r="H693" s="38"/>
      <c r="I693" s="38"/>
    </row>
    <row r="694" ht="13.5" customHeight="1">
      <c r="A694" s="38"/>
      <c r="B694" s="38"/>
      <c r="C694" s="38"/>
      <c r="D694" s="38"/>
      <c r="E694" s="38"/>
      <c r="F694" s="38"/>
      <c r="G694" s="38"/>
      <c r="H694" s="38"/>
      <c r="I694" s="38"/>
    </row>
    <row r="695" ht="13.5" customHeight="1">
      <c r="A695" s="38"/>
      <c r="B695" s="38"/>
      <c r="C695" s="38"/>
      <c r="D695" s="38"/>
      <c r="E695" s="38"/>
      <c r="F695" s="38"/>
      <c r="G695" s="38"/>
      <c r="H695" s="38"/>
      <c r="I695" s="38"/>
    </row>
    <row r="696" ht="13.5" customHeight="1">
      <c r="A696" s="38"/>
      <c r="B696" s="38"/>
      <c r="C696" s="38"/>
      <c r="D696" s="38"/>
      <c r="E696" s="38"/>
      <c r="F696" s="38"/>
      <c r="G696" s="38"/>
      <c r="H696" s="38"/>
      <c r="I696" s="38"/>
    </row>
    <row r="697" ht="13.5" customHeight="1">
      <c r="A697" s="38"/>
      <c r="B697" s="38"/>
      <c r="C697" s="38"/>
      <c r="D697" s="38"/>
      <c r="E697" s="38"/>
      <c r="F697" s="38"/>
      <c r="G697" s="38"/>
      <c r="H697" s="38"/>
      <c r="I697" s="38"/>
    </row>
    <row r="698" ht="13.5" customHeight="1">
      <c r="A698" s="38"/>
      <c r="B698" s="38"/>
      <c r="C698" s="38"/>
      <c r="D698" s="38"/>
      <c r="E698" s="38"/>
      <c r="F698" s="38"/>
      <c r="G698" s="38"/>
      <c r="H698" s="38"/>
      <c r="I698" s="38"/>
    </row>
    <row r="699" ht="13.5" customHeight="1">
      <c r="A699" s="38"/>
      <c r="B699" s="38"/>
      <c r="C699" s="38"/>
      <c r="D699" s="38"/>
      <c r="E699" s="38"/>
      <c r="F699" s="38"/>
      <c r="G699" s="38"/>
      <c r="H699" s="38"/>
      <c r="I699" s="38"/>
    </row>
    <row r="700" ht="13.5" customHeight="1">
      <c r="A700" s="38"/>
      <c r="B700" s="38"/>
      <c r="C700" s="38"/>
      <c r="D700" s="38"/>
      <c r="E700" s="38"/>
      <c r="F700" s="38"/>
      <c r="G700" s="38"/>
      <c r="H700" s="38"/>
      <c r="I700" s="38"/>
    </row>
    <row r="701" ht="13.5" customHeight="1">
      <c r="A701" s="38"/>
      <c r="B701" s="38"/>
      <c r="C701" s="38"/>
      <c r="D701" s="38"/>
      <c r="E701" s="38"/>
      <c r="F701" s="38"/>
      <c r="G701" s="38"/>
      <c r="H701" s="38"/>
      <c r="I701" s="38"/>
    </row>
    <row r="702" ht="13.5" customHeight="1">
      <c r="A702" s="38"/>
      <c r="B702" s="38"/>
      <c r="C702" s="38"/>
      <c r="D702" s="38"/>
      <c r="E702" s="38"/>
      <c r="F702" s="38"/>
      <c r="G702" s="38"/>
      <c r="H702" s="38"/>
      <c r="I702" s="38"/>
    </row>
    <row r="703" ht="13.5" customHeight="1">
      <c r="A703" s="38"/>
      <c r="B703" s="38"/>
      <c r="C703" s="38"/>
      <c r="D703" s="38"/>
      <c r="E703" s="38"/>
      <c r="F703" s="38"/>
      <c r="G703" s="38"/>
      <c r="H703" s="38"/>
      <c r="I703" s="38"/>
    </row>
    <row r="704" ht="13.5" customHeight="1">
      <c r="A704" s="38"/>
      <c r="B704" s="38"/>
      <c r="C704" s="38"/>
      <c r="D704" s="38"/>
      <c r="E704" s="38"/>
      <c r="F704" s="38"/>
      <c r="G704" s="38"/>
      <c r="H704" s="38"/>
      <c r="I704" s="38"/>
    </row>
    <row r="705" ht="13.5" customHeight="1">
      <c r="A705" s="38"/>
      <c r="B705" s="38"/>
      <c r="C705" s="38"/>
      <c r="D705" s="38"/>
      <c r="E705" s="38"/>
      <c r="F705" s="38"/>
      <c r="G705" s="38"/>
      <c r="H705" s="38"/>
      <c r="I705" s="38"/>
    </row>
    <row r="706" ht="13.5" customHeight="1">
      <c r="A706" s="38"/>
      <c r="B706" s="38"/>
      <c r="C706" s="38"/>
      <c r="D706" s="38"/>
      <c r="E706" s="38"/>
      <c r="F706" s="38"/>
      <c r="G706" s="38"/>
      <c r="H706" s="38"/>
      <c r="I706" s="38"/>
    </row>
    <row r="707" ht="13.5" customHeight="1">
      <c r="A707" s="38"/>
      <c r="B707" s="38"/>
      <c r="C707" s="38"/>
      <c r="D707" s="38"/>
      <c r="E707" s="38"/>
      <c r="F707" s="38"/>
      <c r="G707" s="38"/>
      <c r="H707" s="38"/>
      <c r="I707" s="38"/>
    </row>
    <row r="708" ht="13.5" customHeight="1">
      <c r="A708" s="38"/>
      <c r="B708" s="38"/>
      <c r="C708" s="38"/>
      <c r="D708" s="38"/>
      <c r="E708" s="38"/>
      <c r="F708" s="38"/>
      <c r="G708" s="38"/>
      <c r="H708" s="38"/>
      <c r="I708" s="38"/>
    </row>
    <row r="709" ht="13.5" customHeight="1">
      <c r="A709" s="38"/>
      <c r="B709" s="38"/>
      <c r="C709" s="38"/>
      <c r="D709" s="38"/>
      <c r="E709" s="38"/>
      <c r="F709" s="38"/>
      <c r="G709" s="38"/>
      <c r="H709" s="38"/>
      <c r="I709" s="38"/>
    </row>
    <row r="710" ht="13.5" customHeight="1">
      <c r="A710" s="38"/>
      <c r="B710" s="38"/>
      <c r="C710" s="38"/>
      <c r="D710" s="38"/>
      <c r="E710" s="38"/>
      <c r="F710" s="38"/>
      <c r="G710" s="38"/>
      <c r="H710" s="38"/>
      <c r="I710" s="38"/>
    </row>
    <row r="711" ht="13.5" customHeight="1">
      <c r="A711" s="38"/>
      <c r="B711" s="38"/>
      <c r="C711" s="38"/>
      <c r="D711" s="38"/>
      <c r="E711" s="38"/>
      <c r="F711" s="38"/>
      <c r="G711" s="38"/>
      <c r="H711" s="38"/>
      <c r="I711" s="38"/>
    </row>
    <row r="712" ht="13.5" customHeight="1">
      <c r="A712" s="38"/>
      <c r="B712" s="38"/>
      <c r="C712" s="38"/>
      <c r="D712" s="38"/>
      <c r="E712" s="38"/>
      <c r="F712" s="38"/>
      <c r="G712" s="38"/>
      <c r="H712" s="38"/>
      <c r="I712" s="38"/>
    </row>
    <row r="713" ht="13.5" customHeight="1">
      <c r="A713" s="38"/>
      <c r="B713" s="38"/>
      <c r="C713" s="38"/>
      <c r="D713" s="38"/>
      <c r="E713" s="38"/>
      <c r="F713" s="38"/>
      <c r="G713" s="38"/>
      <c r="H713" s="38"/>
      <c r="I713" s="38"/>
    </row>
    <row r="714" ht="13.5" customHeight="1">
      <c r="A714" s="38"/>
      <c r="B714" s="38"/>
      <c r="C714" s="38"/>
      <c r="D714" s="38"/>
      <c r="E714" s="38"/>
      <c r="F714" s="38"/>
      <c r="G714" s="38"/>
      <c r="H714" s="38"/>
      <c r="I714" s="38"/>
    </row>
    <row r="715" ht="13.5" customHeight="1">
      <c r="A715" s="38"/>
      <c r="B715" s="38"/>
      <c r="C715" s="38"/>
      <c r="D715" s="38"/>
      <c r="E715" s="38"/>
      <c r="F715" s="38"/>
      <c r="G715" s="38"/>
      <c r="H715" s="38"/>
      <c r="I715" s="38"/>
    </row>
    <row r="716" ht="13.5" customHeight="1">
      <c r="A716" s="38"/>
      <c r="B716" s="38"/>
      <c r="C716" s="38"/>
      <c r="D716" s="38"/>
      <c r="E716" s="38"/>
      <c r="F716" s="38"/>
      <c r="G716" s="38"/>
      <c r="H716" s="38"/>
      <c r="I716" s="38"/>
    </row>
    <row r="717" ht="13.5" customHeight="1">
      <c r="A717" s="38"/>
      <c r="B717" s="38"/>
      <c r="C717" s="38"/>
      <c r="D717" s="38"/>
      <c r="E717" s="38"/>
      <c r="F717" s="38"/>
      <c r="G717" s="38"/>
      <c r="H717" s="38"/>
      <c r="I717" s="38"/>
    </row>
    <row r="718" ht="13.5" customHeight="1">
      <c r="A718" s="38"/>
      <c r="B718" s="38"/>
      <c r="C718" s="38"/>
      <c r="D718" s="38"/>
      <c r="E718" s="38"/>
      <c r="F718" s="38"/>
      <c r="G718" s="38"/>
      <c r="H718" s="38"/>
      <c r="I718" s="38"/>
    </row>
    <row r="719" ht="13.5" customHeight="1">
      <c r="A719" s="38"/>
      <c r="B719" s="38"/>
      <c r="C719" s="38"/>
      <c r="D719" s="38"/>
      <c r="E719" s="38"/>
      <c r="F719" s="38"/>
      <c r="G719" s="38"/>
      <c r="H719" s="38"/>
      <c r="I719" s="38"/>
    </row>
    <row r="720" ht="13.5" customHeight="1">
      <c r="A720" s="38"/>
      <c r="B720" s="38"/>
      <c r="C720" s="38"/>
      <c r="D720" s="38"/>
      <c r="E720" s="38"/>
      <c r="F720" s="38"/>
      <c r="G720" s="38"/>
      <c r="H720" s="38"/>
      <c r="I720" s="38"/>
    </row>
    <row r="721" ht="13.5" customHeight="1">
      <c r="A721" s="38"/>
      <c r="B721" s="38"/>
      <c r="C721" s="38"/>
      <c r="D721" s="38"/>
      <c r="E721" s="38"/>
      <c r="F721" s="38"/>
      <c r="G721" s="38"/>
      <c r="H721" s="38"/>
      <c r="I721" s="38"/>
    </row>
    <row r="722" ht="13.5" customHeight="1">
      <c r="A722" s="38"/>
      <c r="B722" s="38"/>
      <c r="C722" s="38"/>
      <c r="D722" s="38"/>
      <c r="E722" s="38"/>
      <c r="F722" s="38"/>
      <c r="G722" s="38"/>
      <c r="H722" s="38"/>
      <c r="I722" s="38"/>
    </row>
    <row r="723" ht="13.5" customHeight="1">
      <c r="A723" s="38"/>
      <c r="B723" s="38"/>
      <c r="C723" s="38"/>
      <c r="D723" s="38"/>
      <c r="E723" s="38"/>
      <c r="F723" s="38"/>
      <c r="G723" s="38"/>
      <c r="H723" s="38"/>
      <c r="I723" s="38"/>
    </row>
    <row r="724" ht="13.5" customHeight="1">
      <c r="A724" s="38"/>
      <c r="B724" s="38"/>
      <c r="C724" s="38"/>
      <c r="D724" s="38"/>
      <c r="E724" s="38"/>
      <c r="F724" s="38"/>
      <c r="G724" s="38"/>
      <c r="H724" s="38"/>
      <c r="I724" s="38"/>
    </row>
    <row r="725" ht="13.5" customHeight="1">
      <c r="A725" s="38"/>
      <c r="B725" s="38"/>
      <c r="C725" s="38"/>
      <c r="D725" s="38"/>
      <c r="E725" s="38"/>
      <c r="F725" s="38"/>
      <c r="G725" s="38"/>
      <c r="H725" s="38"/>
      <c r="I725" s="38"/>
    </row>
    <row r="726" ht="13.5" customHeight="1">
      <c r="A726" s="38"/>
      <c r="B726" s="38"/>
      <c r="C726" s="38"/>
      <c r="D726" s="38"/>
      <c r="E726" s="38"/>
      <c r="F726" s="38"/>
      <c r="G726" s="38"/>
      <c r="H726" s="38"/>
      <c r="I726" s="38"/>
    </row>
    <row r="727" ht="13.5" customHeight="1">
      <c r="A727" s="38"/>
      <c r="B727" s="38"/>
      <c r="C727" s="38"/>
      <c r="D727" s="38"/>
      <c r="E727" s="38"/>
      <c r="F727" s="38"/>
      <c r="G727" s="38"/>
      <c r="H727" s="38"/>
      <c r="I727" s="38"/>
    </row>
    <row r="728" ht="13.5" customHeight="1">
      <c r="A728" s="38"/>
      <c r="B728" s="38"/>
      <c r="C728" s="38"/>
      <c r="D728" s="38"/>
      <c r="E728" s="38"/>
      <c r="F728" s="38"/>
      <c r="G728" s="38"/>
      <c r="H728" s="38"/>
      <c r="I728" s="38"/>
    </row>
    <row r="729" ht="13.5" customHeight="1">
      <c r="A729" s="38"/>
      <c r="B729" s="38"/>
      <c r="C729" s="38"/>
      <c r="D729" s="38"/>
      <c r="E729" s="38"/>
      <c r="F729" s="38"/>
      <c r="G729" s="38"/>
      <c r="H729" s="38"/>
      <c r="I729" s="38"/>
    </row>
    <row r="730" ht="13.5" customHeight="1">
      <c r="A730" s="38"/>
      <c r="B730" s="38"/>
      <c r="C730" s="38"/>
      <c r="D730" s="38"/>
      <c r="E730" s="38"/>
      <c r="F730" s="38"/>
      <c r="G730" s="38"/>
      <c r="H730" s="38"/>
      <c r="I730" s="38"/>
    </row>
    <row r="731" ht="13.5" customHeight="1">
      <c r="A731" s="38"/>
      <c r="B731" s="38"/>
      <c r="C731" s="38"/>
      <c r="D731" s="38"/>
      <c r="E731" s="38"/>
      <c r="F731" s="38"/>
      <c r="G731" s="38"/>
      <c r="H731" s="38"/>
      <c r="I731" s="38"/>
    </row>
    <row r="732" ht="13.5" customHeight="1">
      <c r="A732" s="38"/>
      <c r="B732" s="38"/>
      <c r="C732" s="38"/>
      <c r="D732" s="38"/>
      <c r="E732" s="38"/>
      <c r="F732" s="38"/>
      <c r="G732" s="38"/>
      <c r="H732" s="38"/>
      <c r="I732" s="38"/>
    </row>
    <row r="733" ht="13.5" customHeight="1">
      <c r="A733" s="38"/>
      <c r="B733" s="38"/>
      <c r="C733" s="38"/>
      <c r="D733" s="38"/>
      <c r="E733" s="38"/>
      <c r="F733" s="38"/>
      <c r="G733" s="38"/>
      <c r="H733" s="38"/>
      <c r="I733" s="38"/>
    </row>
    <row r="734" ht="13.5" customHeight="1">
      <c r="A734" s="38"/>
      <c r="B734" s="38"/>
      <c r="C734" s="38"/>
      <c r="D734" s="38"/>
      <c r="E734" s="38"/>
      <c r="F734" s="38"/>
      <c r="G734" s="38"/>
      <c r="H734" s="38"/>
      <c r="I734" s="38"/>
    </row>
    <row r="735" ht="13.5" customHeight="1">
      <c r="A735" s="38"/>
      <c r="B735" s="38"/>
      <c r="C735" s="38"/>
      <c r="D735" s="38"/>
      <c r="E735" s="38"/>
      <c r="F735" s="38"/>
      <c r="G735" s="38"/>
      <c r="H735" s="38"/>
      <c r="I735" s="38"/>
    </row>
    <row r="736" ht="13.5" customHeight="1">
      <c r="A736" s="38"/>
      <c r="B736" s="38"/>
      <c r="C736" s="38"/>
      <c r="D736" s="38"/>
      <c r="E736" s="38"/>
      <c r="F736" s="38"/>
      <c r="G736" s="38"/>
      <c r="H736" s="38"/>
      <c r="I736" s="38"/>
    </row>
    <row r="737" ht="13.5" customHeight="1">
      <c r="A737" s="38"/>
      <c r="B737" s="38"/>
      <c r="C737" s="38"/>
      <c r="D737" s="38"/>
      <c r="E737" s="38"/>
      <c r="F737" s="38"/>
      <c r="G737" s="38"/>
      <c r="H737" s="38"/>
      <c r="I737" s="38"/>
    </row>
    <row r="738" ht="13.5" customHeight="1">
      <c r="A738" s="38"/>
      <c r="B738" s="38"/>
      <c r="C738" s="38"/>
      <c r="D738" s="38"/>
      <c r="E738" s="38"/>
      <c r="F738" s="38"/>
      <c r="G738" s="38"/>
      <c r="H738" s="38"/>
      <c r="I738" s="38"/>
    </row>
    <row r="739" ht="13.5" customHeight="1">
      <c r="A739" s="38"/>
      <c r="B739" s="38"/>
      <c r="C739" s="38"/>
      <c r="D739" s="38"/>
      <c r="E739" s="38"/>
      <c r="F739" s="38"/>
      <c r="G739" s="38"/>
      <c r="H739" s="38"/>
      <c r="I739" s="38"/>
    </row>
    <row r="740" ht="13.5" customHeight="1">
      <c r="A740" s="38"/>
      <c r="B740" s="38"/>
      <c r="C740" s="38"/>
      <c r="D740" s="38"/>
      <c r="E740" s="38"/>
      <c r="F740" s="38"/>
      <c r="G740" s="38"/>
      <c r="H740" s="38"/>
      <c r="I740" s="38"/>
    </row>
    <row r="741" ht="13.5" customHeight="1">
      <c r="A741" s="38"/>
      <c r="B741" s="38"/>
      <c r="C741" s="38"/>
      <c r="D741" s="38"/>
      <c r="E741" s="38"/>
      <c r="F741" s="38"/>
      <c r="G741" s="38"/>
      <c r="H741" s="38"/>
      <c r="I741" s="38"/>
    </row>
    <row r="742" ht="13.5" customHeight="1">
      <c r="A742" s="38"/>
      <c r="B742" s="38"/>
      <c r="C742" s="38"/>
      <c r="D742" s="38"/>
      <c r="E742" s="38"/>
      <c r="F742" s="38"/>
      <c r="G742" s="38"/>
      <c r="H742" s="38"/>
      <c r="I742" s="38"/>
    </row>
    <row r="743" ht="13.5" customHeight="1">
      <c r="A743" s="38"/>
      <c r="B743" s="38"/>
      <c r="C743" s="38"/>
      <c r="D743" s="38"/>
      <c r="E743" s="38"/>
      <c r="F743" s="38"/>
      <c r="G743" s="38"/>
      <c r="H743" s="38"/>
      <c r="I743" s="38"/>
    </row>
    <row r="744" ht="13.5" customHeight="1">
      <c r="A744" s="38"/>
      <c r="B744" s="38"/>
      <c r="C744" s="38"/>
      <c r="D744" s="38"/>
      <c r="E744" s="38"/>
      <c r="F744" s="38"/>
      <c r="G744" s="38"/>
      <c r="H744" s="38"/>
      <c r="I744" s="38"/>
    </row>
    <row r="745" ht="13.5" customHeight="1">
      <c r="A745" s="38"/>
      <c r="B745" s="38"/>
      <c r="C745" s="38"/>
      <c r="D745" s="38"/>
      <c r="E745" s="38"/>
      <c r="F745" s="38"/>
      <c r="G745" s="38"/>
      <c r="H745" s="38"/>
      <c r="I745" s="38"/>
    </row>
    <row r="746" ht="13.5" customHeight="1">
      <c r="A746" s="38"/>
      <c r="B746" s="38"/>
      <c r="C746" s="38"/>
      <c r="D746" s="38"/>
      <c r="E746" s="38"/>
      <c r="F746" s="38"/>
      <c r="G746" s="38"/>
      <c r="H746" s="38"/>
      <c r="I746" s="38"/>
    </row>
    <row r="747" ht="13.5" customHeight="1">
      <c r="A747" s="38"/>
      <c r="B747" s="38"/>
      <c r="C747" s="38"/>
      <c r="D747" s="38"/>
      <c r="E747" s="38"/>
      <c r="F747" s="38"/>
      <c r="G747" s="38"/>
      <c r="H747" s="38"/>
      <c r="I747" s="38"/>
    </row>
    <row r="748" ht="13.5" customHeight="1">
      <c r="A748" s="38"/>
      <c r="B748" s="38"/>
      <c r="C748" s="38"/>
      <c r="D748" s="38"/>
      <c r="E748" s="38"/>
      <c r="F748" s="38"/>
      <c r="G748" s="38"/>
      <c r="H748" s="38"/>
      <c r="I748" s="38"/>
    </row>
    <row r="749" ht="13.5" customHeight="1">
      <c r="A749" s="38"/>
      <c r="B749" s="38"/>
      <c r="C749" s="38"/>
      <c r="D749" s="38"/>
      <c r="E749" s="38"/>
      <c r="F749" s="38"/>
      <c r="G749" s="38"/>
      <c r="H749" s="38"/>
      <c r="I749" s="38"/>
    </row>
    <row r="750" ht="13.5" customHeight="1">
      <c r="A750" s="38"/>
      <c r="B750" s="38"/>
      <c r="C750" s="38"/>
      <c r="D750" s="38"/>
      <c r="E750" s="38"/>
      <c r="F750" s="38"/>
      <c r="G750" s="38"/>
      <c r="H750" s="38"/>
      <c r="I750" s="38"/>
    </row>
    <row r="751" ht="13.5" customHeight="1">
      <c r="A751" s="38"/>
      <c r="B751" s="38"/>
      <c r="C751" s="38"/>
      <c r="D751" s="38"/>
      <c r="E751" s="38"/>
      <c r="F751" s="38"/>
      <c r="G751" s="38"/>
      <c r="H751" s="38"/>
      <c r="I751" s="38"/>
    </row>
    <row r="752" ht="13.5" customHeight="1">
      <c r="A752" s="38"/>
      <c r="B752" s="38"/>
      <c r="C752" s="38"/>
      <c r="D752" s="38"/>
      <c r="E752" s="38"/>
      <c r="F752" s="38"/>
      <c r="G752" s="38"/>
      <c r="H752" s="38"/>
      <c r="I752" s="38"/>
    </row>
    <row r="753" ht="13.5" customHeight="1">
      <c r="A753" s="38"/>
      <c r="B753" s="38"/>
      <c r="C753" s="38"/>
      <c r="D753" s="38"/>
      <c r="E753" s="38"/>
      <c r="F753" s="38"/>
      <c r="G753" s="38"/>
      <c r="H753" s="38"/>
      <c r="I753" s="38"/>
    </row>
    <row r="754" ht="13.5" customHeight="1">
      <c r="A754" s="38"/>
      <c r="B754" s="38"/>
      <c r="C754" s="38"/>
      <c r="D754" s="38"/>
      <c r="E754" s="38"/>
      <c r="F754" s="38"/>
      <c r="G754" s="38"/>
      <c r="H754" s="38"/>
      <c r="I754" s="38"/>
    </row>
    <row r="755" ht="13.5" customHeight="1">
      <c r="A755" s="38"/>
      <c r="B755" s="38"/>
      <c r="C755" s="38"/>
      <c r="D755" s="38"/>
      <c r="E755" s="38"/>
      <c r="F755" s="38"/>
      <c r="G755" s="38"/>
      <c r="H755" s="38"/>
      <c r="I755" s="38"/>
    </row>
    <row r="756" ht="13.5" customHeight="1">
      <c r="A756" s="38"/>
      <c r="B756" s="38"/>
      <c r="C756" s="38"/>
      <c r="D756" s="38"/>
      <c r="E756" s="38"/>
      <c r="F756" s="38"/>
      <c r="G756" s="38"/>
      <c r="H756" s="38"/>
      <c r="I756" s="38"/>
    </row>
    <row r="757" ht="13.5" customHeight="1">
      <c r="A757" s="38"/>
      <c r="B757" s="38"/>
      <c r="C757" s="38"/>
      <c r="D757" s="38"/>
      <c r="E757" s="38"/>
      <c r="F757" s="38"/>
      <c r="G757" s="38"/>
      <c r="H757" s="38"/>
      <c r="I757" s="38"/>
    </row>
    <row r="758" ht="13.5" customHeight="1">
      <c r="A758" s="38"/>
      <c r="B758" s="38"/>
      <c r="C758" s="38"/>
      <c r="D758" s="38"/>
      <c r="E758" s="38"/>
      <c r="F758" s="38"/>
      <c r="G758" s="38"/>
      <c r="H758" s="38"/>
      <c r="I758" s="38"/>
    </row>
    <row r="759" ht="13.5" customHeight="1">
      <c r="A759" s="38"/>
      <c r="B759" s="38"/>
      <c r="C759" s="38"/>
      <c r="D759" s="38"/>
      <c r="E759" s="38"/>
      <c r="F759" s="38"/>
      <c r="G759" s="38"/>
      <c r="H759" s="38"/>
      <c r="I759" s="38"/>
    </row>
    <row r="760" ht="13.5" customHeight="1">
      <c r="A760" s="38"/>
      <c r="B760" s="38"/>
      <c r="C760" s="38"/>
      <c r="D760" s="38"/>
      <c r="E760" s="38"/>
      <c r="F760" s="38"/>
      <c r="G760" s="38"/>
      <c r="H760" s="38"/>
      <c r="I760" s="38"/>
    </row>
    <row r="761" ht="13.5" customHeight="1">
      <c r="A761" s="38"/>
      <c r="B761" s="38"/>
      <c r="C761" s="38"/>
      <c r="D761" s="38"/>
      <c r="E761" s="38"/>
      <c r="F761" s="38"/>
      <c r="G761" s="38"/>
      <c r="H761" s="38"/>
      <c r="I761" s="38"/>
    </row>
    <row r="762" ht="13.5" customHeight="1">
      <c r="A762" s="38"/>
      <c r="B762" s="38"/>
      <c r="C762" s="38"/>
      <c r="D762" s="38"/>
      <c r="E762" s="38"/>
      <c r="F762" s="38"/>
      <c r="G762" s="38"/>
      <c r="H762" s="38"/>
      <c r="I762" s="38"/>
    </row>
    <row r="763" ht="13.5" customHeight="1">
      <c r="A763" s="38"/>
      <c r="B763" s="38"/>
      <c r="C763" s="38"/>
      <c r="D763" s="38"/>
      <c r="E763" s="38"/>
      <c r="F763" s="38"/>
      <c r="G763" s="38"/>
      <c r="H763" s="38"/>
      <c r="I763" s="38"/>
    </row>
    <row r="764" ht="13.5" customHeight="1">
      <c r="A764" s="38"/>
      <c r="B764" s="38"/>
      <c r="C764" s="38"/>
      <c r="D764" s="38"/>
      <c r="E764" s="38"/>
      <c r="F764" s="38"/>
      <c r="G764" s="38"/>
      <c r="H764" s="38"/>
      <c r="I764" s="38"/>
    </row>
    <row r="765" ht="13.5" customHeight="1">
      <c r="A765" s="38"/>
      <c r="B765" s="38"/>
      <c r="C765" s="38"/>
      <c r="D765" s="38"/>
      <c r="E765" s="38"/>
      <c r="F765" s="38"/>
      <c r="G765" s="38"/>
      <c r="H765" s="38"/>
      <c r="I765" s="38"/>
    </row>
    <row r="766" ht="13.5" customHeight="1">
      <c r="A766" s="38"/>
      <c r="B766" s="38"/>
      <c r="C766" s="38"/>
      <c r="D766" s="38"/>
      <c r="E766" s="38"/>
      <c r="F766" s="38"/>
      <c r="G766" s="38"/>
      <c r="H766" s="38"/>
      <c r="I766" s="38"/>
    </row>
    <row r="767" ht="13.5" customHeight="1">
      <c r="A767" s="38"/>
      <c r="B767" s="38"/>
      <c r="C767" s="38"/>
      <c r="D767" s="38"/>
      <c r="E767" s="38"/>
      <c r="F767" s="38"/>
      <c r="G767" s="38"/>
      <c r="H767" s="38"/>
      <c r="I767" s="38"/>
    </row>
    <row r="768" ht="13.5" customHeight="1">
      <c r="A768" s="38"/>
      <c r="B768" s="38"/>
      <c r="C768" s="38"/>
      <c r="D768" s="38"/>
      <c r="E768" s="38"/>
      <c r="F768" s="38"/>
      <c r="G768" s="38"/>
      <c r="H768" s="38"/>
      <c r="I768" s="38"/>
    </row>
    <row r="769" ht="13.5" customHeight="1">
      <c r="A769" s="38"/>
      <c r="B769" s="38"/>
      <c r="C769" s="38"/>
      <c r="D769" s="38"/>
      <c r="E769" s="38"/>
      <c r="F769" s="38"/>
      <c r="G769" s="38"/>
      <c r="H769" s="38"/>
      <c r="I769" s="38"/>
    </row>
    <row r="770" ht="13.5" customHeight="1">
      <c r="A770" s="38"/>
      <c r="B770" s="38"/>
      <c r="C770" s="38"/>
      <c r="D770" s="38"/>
      <c r="E770" s="38"/>
      <c r="F770" s="38"/>
      <c r="G770" s="38"/>
      <c r="H770" s="38"/>
      <c r="I770" s="38"/>
    </row>
    <row r="771" ht="13.5" customHeight="1">
      <c r="A771" s="38"/>
      <c r="B771" s="38"/>
      <c r="C771" s="38"/>
      <c r="D771" s="38"/>
      <c r="E771" s="38"/>
      <c r="F771" s="38"/>
      <c r="G771" s="38"/>
      <c r="H771" s="38"/>
      <c r="I771" s="38"/>
    </row>
    <row r="772" ht="13.5" customHeight="1">
      <c r="A772" s="38"/>
      <c r="B772" s="38"/>
      <c r="C772" s="38"/>
      <c r="D772" s="38"/>
      <c r="E772" s="38"/>
      <c r="F772" s="38"/>
      <c r="G772" s="38"/>
      <c r="H772" s="38"/>
      <c r="I772" s="38"/>
    </row>
    <row r="773" ht="13.5" customHeight="1">
      <c r="A773" s="38"/>
      <c r="B773" s="38"/>
      <c r="C773" s="38"/>
      <c r="D773" s="38"/>
      <c r="E773" s="38"/>
      <c r="F773" s="38"/>
      <c r="G773" s="38"/>
      <c r="H773" s="38"/>
      <c r="I773" s="38"/>
    </row>
    <row r="774" ht="13.5" customHeight="1">
      <c r="A774" s="38"/>
      <c r="B774" s="38"/>
      <c r="C774" s="38"/>
      <c r="D774" s="38"/>
      <c r="E774" s="38"/>
      <c r="F774" s="38"/>
      <c r="G774" s="38"/>
      <c r="H774" s="38"/>
      <c r="I774" s="38"/>
    </row>
    <row r="775" ht="13.5" customHeight="1">
      <c r="A775" s="38"/>
      <c r="B775" s="38"/>
      <c r="C775" s="38"/>
      <c r="D775" s="38"/>
      <c r="E775" s="38"/>
      <c r="F775" s="38"/>
      <c r="G775" s="38"/>
      <c r="H775" s="38"/>
      <c r="I775" s="38"/>
    </row>
    <row r="776" ht="13.5" customHeight="1">
      <c r="A776" s="38"/>
      <c r="B776" s="38"/>
      <c r="C776" s="38"/>
      <c r="D776" s="38"/>
      <c r="E776" s="38"/>
      <c r="F776" s="38"/>
      <c r="G776" s="38"/>
      <c r="H776" s="38"/>
      <c r="I776" s="38"/>
    </row>
    <row r="777" ht="13.5" customHeight="1">
      <c r="A777" s="38"/>
      <c r="B777" s="38"/>
      <c r="C777" s="38"/>
      <c r="D777" s="38"/>
      <c r="E777" s="38"/>
      <c r="F777" s="38"/>
      <c r="G777" s="38"/>
      <c r="H777" s="38"/>
      <c r="I777" s="38"/>
    </row>
    <row r="778" ht="13.5" customHeight="1">
      <c r="A778" s="38"/>
      <c r="B778" s="38"/>
      <c r="C778" s="38"/>
      <c r="D778" s="38"/>
      <c r="E778" s="38"/>
      <c r="F778" s="38"/>
      <c r="G778" s="38"/>
      <c r="H778" s="38"/>
      <c r="I778" s="38"/>
    </row>
    <row r="779" ht="13.5" customHeight="1">
      <c r="A779" s="38"/>
      <c r="B779" s="38"/>
      <c r="C779" s="38"/>
      <c r="D779" s="38"/>
      <c r="E779" s="38"/>
      <c r="F779" s="38"/>
      <c r="G779" s="38"/>
      <c r="H779" s="38"/>
      <c r="I779" s="38"/>
    </row>
    <row r="780" ht="13.5" customHeight="1">
      <c r="A780" s="38"/>
      <c r="B780" s="38"/>
      <c r="C780" s="38"/>
      <c r="D780" s="38"/>
      <c r="E780" s="38"/>
      <c r="F780" s="38"/>
      <c r="G780" s="38"/>
      <c r="H780" s="38"/>
      <c r="I780" s="38"/>
    </row>
    <row r="781" ht="13.5" customHeight="1">
      <c r="A781" s="38"/>
      <c r="B781" s="38"/>
      <c r="C781" s="38"/>
      <c r="D781" s="38"/>
      <c r="E781" s="38"/>
      <c r="F781" s="38"/>
      <c r="G781" s="38"/>
      <c r="H781" s="38"/>
      <c r="I781" s="38"/>
    </row>
    <row r="782" ht="13.5" customHeight="1">
      <c r="A782" s="38"/>
      <c r="B782" s="38"/>
      <c r="C782" s="38"/>
      <c r="D782" s="38"/>
      <c r="E782" s="38"/>
      <c r="F782" s="38"/>
      <c r="G782" s="38"/>
      <c r="H782" s="38"/>
      <c r="I782" s="38"/>
    </row>
    <row r="783" ht="13.5" customHeight="1">
      <c r="A783" s="38"/>
      <c r="B783" s="38"/>
      <c r="C783" s="38"/>
      <c r="D783" s="38"/>
      <c r="E783" s="38"/>
      <c r="F783" s="38"/>
      <c r="G783" s="38"/>
      <c r="H783" s="38"/>
      <c r="I783" s="38"/>
    </row>
    <row r="784" ht="13.5" customHeight="1">
      <c r="A784" s="38"/>
      <c r="B784" s="38"/>
      <c r="C784" s="38"/>
      <c r="D784" s="38"/>
      <c r="E784" s="38"/>
      <c r="F784" s="38"/>
      <c r="G784" s="38"/>
      <c r="H784" s="38"/>
      <c r="I784" s="38"/>
    </row>
    <row r="785" ht="13.5" customHeight="1">
      <c r="A785" s="38"/>
      <c r="B785" s="38"/>
      <c r="C785" s="38"/>
      <c r="D785" s="38"/>
      <c r="E785" s="38"/>
      <c r="F785" s="38"/>
      <c r="G785" s="38"/>
      <c r="H785" s="38"/>
      <c r="I785" s="38"/>
    </row>
    <row r="786" ht="13.5" customHeight="1">
      <c r="A786" s="38"/>
      <c r="B786" s="38"/>
      <c r="C786" s="38"/>
      <c r="D786" s="38"/>
      <c r="E786" s="38"/>
      <c r="F786" s="38"/>
      <c r="G786" s="38"/>
      <c r="H786" s="38"/>
      <c r="I786" s="38"/>
    </row>
    <row r="787" ht="13.5" customHeight="1">
      <c r="A787" s="38"/>
      <c r="B787" s="38"/>
      <c r="C787" s="38"/>
      <c r="D787" s="38"/>
      <c r="E787" s="38"/>
      <c r="F787" s="38"/>
      <c r="G787" s="38"/>
      <c r="H787" s="38"/>
      <c r="I787" s="38"/>
    </row>
    <row r="788" ht="13.5" customHeight="1">
      <c r="A788" s="38"/>
      <c r="B788" s="38"/>
      <c r="C788" s="38"/>
      <c r="D788" s="38"/>
      <c r="E788" s="38"/>
      <c r="F788" s="38"/>
      <c r="G788" s="38"/>
      <c r="H788" s="38"/>
      <c r="I788" s="38"/>
    </row>
    <row r="789" ht="13.5" customHeight="1">
      <c r="A789" s="38"/>
      <c r="B789" s="38"/>
      <c r="C789" s="38"/>
      <c r="D789" s="38"/>
      <c r="E789" s="38"/>
      <c r="F789" s="38"/>
      <c r="G789" s="38"/>
      <c r="H789" s="38"/>
      <c r="I789" s="38"/>
    </row>
    <row r="790" ht="13.5" customHeight="1">
      <c r="A790" s="38"/>
      <c r="B790" s="38"/>
      <c r="C790" s="38"/>
      <c r="D790" s="38"/>
      <c r="E790" s="38"/>
      <c r="F790" s="38"/>
      <c r="G790" s="38"/>
      <c r="H790" s="38"/>
      <c r="I790" s="38"/>
    </row>
    <row r="791" ht="13.5" customHeight="1">
      <c r="A791" s="38"/>
      <c r="B791" s="38"/>
      <c r="C791" s="38"/>
      <c r="D791" s="38"/>
      <c r="E791" s="38"/>
      <c r="F791" s="38"/>
      <c r="G791" s="38"/>
      <c r="H791" s="38"/>
      <c r="I791" s="38"/>
    </row>
    <row r="792" ht="13.5" customHeight="1">
      <c r="A792" s="38"/>
      <c r="B792" s="38"/>
      <c r="C792" s="38"/>
      <c r="D792" s="38"/>
      <c r="E792" s="38"/>
      <c r="F792" s="38"/>
      <c r="G792" s="38"/>
      <c r="H792" s="38"/>
      <c r="I792" s="38"/>
    </row>
    <row r="793" ht="13.5" customHeight="1">
      <c r="A793" s="38"/>
      <c r="B793" s="38"/>
      <c r="C793" s="38"/>
      <c r="D793" s="38"/>
      <c r="E793" s="38"/>
      <c r="F793" s="38"/>
      <c r="G793" s="38"/>
      <c r="H793" s="38"/>
      <c r="I793" s="38"/>
    </row>
    <row r="794" ht="13.5" customHeight="1">
      <c r="A794" s="38"/>
      <c r="B794" s="38"/>
      <c r="C794" s="38"/>
      <c r="D794" s="38"/>
      <c r="E794" s="38"/>
      <c r="F794" s="38"/>
      <c r="G794" s="38"/>
      <c r="H794" s="38"/>
      <c r="I794" s="38"/>
    </row>
    <row r="795" ht="13.5" customHeight="1">
      <c r="A795" s="38"/>
      <c r="B795" s="38"/>
      <c r="C795" s="38"/>
      <c r="D795" s="38"/>
      <c r="E795" s="38"/>
      <c r="F795" s="38"/>
      <c r="G795" s="38"/>
      <c r="H795" s="38"/>
      <c r="I795" s="38"/>
    </row>
    <row r="796" ht="13.5" customHeight="1">
      <c r="A796" s="38"/>
      <c r="B796" s="38"/>
      <c r="C796" s="38"/>
      <c r="D796" s="38"/>
      <c r="E796" s="38"/>
      <c r="F796" s="38"/>
      <c r="G796" s="38"/>
      <c r="H796" s="38"/>
      <c r="I796" s="38"/>
    </row>
    <row r="797" ht="13.5" customHeight="1">
      <c r="A797" s="38"/>
      <c r="B797" s="38"/>
      <c r="C797" s="38"/>
      <c r="D797" s="38"/>
      <c r="E797" s="38"/>
      <c r="F797" s="38"/>
      <c r="G797" s="38"/>
      <c r="H797" s="38"/>
      <c r="I797" s="38"/>
    </row>
    <row r="798" ht="13.5" customHeight="1">
      <c r="A798" s="38"/>
      <c r="B798" s="38"/>
      <c r="C798" s="38"/>
      <c r="D798" s="38"/>
      <c r="E798" s="38"/>
      <c r="F798" s="38"/>
      <c r="G798" s="38"/>
      <c r="H798" s="38"/>
      <c r="I798" s="38"/>
    </row>
    <row r="799" ht="13.5" customHeight="1">
      <c r="A799" s="38"/>
      <c r="B799" s="38"/>
      <c r="C799" s="38"/>
      <c r="D799" s="38"/>
      <c r="E799" s="38"/>
      <c r="F799" s="38"/>
      <c r="G799" s="38"/>
      <c r="H799" s="38"/>
      <c r="I799" s="38"/>
    </row>
    <row r="800" ht="13.5" customHeight="1">
      <c r="A800" s="38"/>
      <c r="B800" s="38"/>
      <c r="C800" s="38"/>
      <c r="D800" s="38"/>
      <c r="E800" s="38"/>
      <c r="F800" s="38"/>
      <c r="G800" s="38"/>
      <c r="H800" s="38"/>
      <c r="I800" s="38"/>
    </row>
    <row r="801" ht="13.5" customHeight="1">
      <c r="A801" s="38"/>
      <c r="B801" s="38"/>
      <c r="C801" s="38"/>
      <c r="D801" s="38"/>
      <c r="E801" s="38"/>
      <c r="F801" s="38"/>
      <c r="G801" s="38"/>
      <c r="H801" s="38"/>
      <c r="I801" s="38"/>
    </row>
    <row r="802" ht="13.5" customHeight="1">
      <c r="A802" s="38"/>
      <c r="B802" s="38"/>
      <c r="C802" s="38"/>
      <c r="D802" s="38"/>
      <c r="E802" s="38"/>
      <c r="F802" s="38"/>
      <c r="G802" s="38"/>
      <c r="H802" s="38"/>
      <c r="I802" s="38"/>
    </row>
    <row r="803" ht="13.5" customHeight="1">
      <c r="A803" s="38"/>
      <c r="B803" s="38"/>
      <c r="C803" s="38"/>
      <c r="D803" s="38"/>
      <c r="E803" s="38"/>
      <c r="F803" s="38"/>
      <c r="G803" s="38"/>
      <c r="H803" s="38"/>
      <c r="I803" s="38"/>
    </row>
    <row r="804" ht="13.5" customHeight="1">
      <c r="A804" s="38"/>
      <c r="B804" s="38"/>
      <c r="C804" s="38"/>
      <c r="D804" s="38"/>
      <c r="E804" s="38"/>
      <c r="F804" s="38"/>
      <c r="G804" s="38"/>
      <c r="H804" s="38"/>
      <c r="I804" s="38"/>
    </row>
    <row r="805" ht="13.5" customHeight="1">
      <c r="A805" s="38"/>
      <c r="B805" s="38"/>
      <c r="C805" s="38"/>
      <c r="D805" s="38"/>
      <c r="E805" s="38"/>
      <c r="F805" s="38"/>
      <c r="G805" s="38"/>
      <c r="H805" s="38"/>
      <c r="I805" s="38"/>
    </row>
    <row r="806" ht="13.5" customHeight="1">
      <c r="A806" s="38"/>
      <c r="B806" s="38"/>
      <c r="C806" s="38"/>
      <c r="D806" s="38"/>
      <c r="E806" s="38"/>
      <c r="F806" s="38"/>
      <c r="G806" s="38"/>
      <c r="H806" s="38"/>
      <c r="I806" s="38"/>
    </row>
    <row r="807" ht="13.5" customHeight="1">
      <c r="A807" s="38"/>
      <c r="B807" s="38"/>
      <c r="C807" s="38"/>
      <c r="D807" s="38"/>
      <c r="E807" s="38"/>
      <c r="F807" s="38"/>
      <c r="G807" s="38"/>
      <c r="H807" s="38"/>
      <c r="I807" s="38"/>
    </row>
    <row r="808" ht="13.5" customHeight="1">
      <c r="A808" s="38"/>
      <c r="B808" s="38"/>
      <c r="C808" s="38"/>
      <c r="D808" s="38"/>
      <c r="E808" s="38"/>
      <c r="F808" s="38"/>
      <c r="G808" s="38"/>
      <c r="H808" s="38"/>
      <c r="I808" s="38"/>
    </row>
    <row r="809" ht="13.5" customHeight="1">
      <c r="A809" s="38"/>
      <c r="B809" s="38"/>
      <c r="C809" s="38"/>
      <c r="D809" s="38"/>
      <c r="E809" s="38"/>
      <c r="F809" s="38"/>
      <c r="G809" s="38"/>
      <c r="H809" s="38"/>
      <c r="I809" s="38"/>
    </row>
    <row r="810" ht="13.5" customHeight="1">
      <c r="A810" s="38"/>
      <c r="B810" s="38"/>
      <c r="C810" s="38"/>
      <c r="D810" s="38"/>
      <c r="E810" s="38"/>
      <c r="F810" s="38"/>
      <c r="G810" s="38"/>
      <c r="H810" s="38"/>
      <c r="I810" s="38"/>
    </row>
    <row r="811" ht="13.5" customHeight="1">
      <c r="A811" s="38"/>
      <c r="B811" s="38"/>
      <c r="C811" s="38"/>
      <c r="D811" s="38"/>
      <c r="E811" s="38"/>
      <c r="F811" s="38"/>
      <c r="G811" s="38"/>
      <c r="H811" s="38"/>
      <c r="I811" s="38"/>
    </row>
    <row r="812" ht="13.5" customHeight="1">
      <c r="A812" s="38"/>
      <c r="B812" s="38"/>
      <c r="C812" s="38"/>
      <c r="D812" s="38"/>
      <c r="E812" s="38"/>
      <c r="F812" s="38"/>
      <c r="G812" s="38"/>
      <c r="H812" s="38"/>
      <c r="I812" s="38"/>
    </row>
    <row r="813" ht="13.5" customHeight="1">
      <c r="A813" s="38"/>
      <c r="B813" s="38"/>
      <c r="C813" s="38"/>
      <c r="D813" s="38"/>
      <c r="E813" s="38"/>
      <c r="F813" s="38"/>
      <c r="G813" s="38"/>
      <c r="H813" s="38"/>
      <c r="I813" s="38"/>
    </row>
    <row r="814" ht="13.5" customHeight="1">
      <c r="A814" s="38"/>
      <c r="B814" s="38"/>
      <c r="C814" s="38"/>
      <c r="D814" s="38"/>
      <c r="E814" s="38"/>
      <c r="F814" s="38"/>
      <c r="G814" s="38"/>
      <c r="H814" s="38"/>
      <c r="I814" s="38"/>
    </row>
    <row r="815" ht="13.5" customHeight="1">
      <c r="A815" s="38"/>
      <c r="B815" s="38"/>
      <c r="C815" s="38"/>
      <c r="D815" s="38"/>
      <c r="E815" s="38"/>
      <c r="F815" s="38"/>
      <c r="G815" s="38"/>
      <c r="H815" s="38"/>
      <c r="I815" s="38"/>
    </row>
    <row r="816" ht="13.5" customHeight="1">
      <c r="A816" s="38"/>
      <c r="B816" s="38"/>
      <c r="C816" s="38"/>
      <c r="D816" s="38"/>
      <c r="E816" s="38"/>
      <c r="F816" s="38"/>
      <c r="G816" s="38"/>
      <c r="H816" s="38"/>
      <c r="I816" s="38"/>
    </row>
    <row r="817" ht="13.5" customHeight="1">
      <c r="A817" s="38"/>
      <c r="B817" s="38"/>
      <c r="C817" s="38"/>
      <c r="D817" s="38"/>
      <c r="E817" s="38"/>
      <c r="F817" s="38"/>
      <c r="G817" s="38"/>
      <c r="H817" s="38"/>
      <c r="I817" s="38"/>
    </row>
    <row r="818" ht="13.5" customHeight="1">
      <c r="A818" s="38"/>
      <c r="B818" s="38"/>
      <c r="C818" s="38"/>
      <c r="D818" s="38"/>
      <c r="E818" s="38"/>
      <c r="F818" s="38"/>
      <c r="G818" s="38"/>
      <c r="H818" s="38"/>
      <c r="I818" s="38"/>
    </row>
    <row r="819" ht="13.5" customHeight="1">
      <c r="A819" s="38"/>
      <c r="B819" s="38"/>
      <c r="C819" s="38"/>
      <c r="D819" s="38"/>
      <c r="E819" s="38"/>
      <c r="F819" s="38"/>
      <c r="G819" s="38"/>
      <c r="H819" s="38"/>
      <c r="I819" s="38"/>
    </row>
    <row r="820" ht="13.5" customHeight="1">
      <c r="A820" s="38"/>
      <c r="B820" s="38"/>
      <c r="C820" s="38"/>
      <c r="D820" s="38"/>
      <c r="E820" s="38"/>
      <c r="F820" s="38"/>
      <c r="G820" s="38"/>
      <c r="H820" s="38"/>
      <c r="I820" s="38"/>
    </row>
    <row r="821" ht="13.5" customHeight="1">
      <c r="A821" s="38"/>
      <c r="B821" s="38"/>
      <c r="C821" s="38"/>
      <c r="D821" s="38"/>
      <c r="E821" s="38"/>
      <c r="F821" s="38"/>
      <c r="G821" s="38"/>
      <c r="H821" s="38"/>
      <c r="I821" s="38"/>
    </row>
    <row r="822" ht="13.5" customHeight="1">
      <c r="A822" s="38"/>
      <c r="B822" s="38"/>
      <c r="C822" s="38"/>
      <c r="D822" s="38"/>
      <c r="E822" s="38"/>
      <c r="F822" s="38"/>
      <c r="G822" s="38"/>
      <c r="H822" s="38"/>
      <c r="I822" s="38"/>
    </row>
    <row r="823" ht="13.5" customHeight="1">
      <c r="A823" s="38"/>
      <c r="B823" s="38"/>
      <c r="C823" s="38"/>
      <c r="D823" s="38"/>
      <c r="E823" s="38"/>
      <c r="F823" s="38"/>
      <c r="G823" s="38"/>
      <c r="H823" s="38"/>
      <c r="I823" s="38"/>
    </row>
    <row r="824" ht="13.5" customHeight="1">
      <c r="A824" s="38"/>
      <c r="B824" s="38"/>
      <c r="C824" s="38"/>
      <c r="D824" s="38"/>
      <c r="E824" s="38"/>
      <c r="F824" s="38"/>
      <c r="G824" s="38"/>
      <c r="H824" s="38"/>
      <c r="I824" s="38"/>
    </row>
    <row r="825" ht="13.5" customHeight="1">
      <c r="A825" s="38"/>
      <c r="B825" s="38"/>
      <c r="C825" s="38"/>
      <c r="D825" s="38"/>
      <c r="E825" s="38"/>
      <c r="F825" s="38"/>
      <c r="G825" s="38"/>
      <c r="H825" s="38"/>
      <c r="I825" s="38"/>
    </row>
    <row r="826" ht="13.5" customHeight="1">
      <c r="A826" s="38"/>
      <c r="B826" s="38"/>
      <c r="C826" s="38"/>
      <c r="D826" s="38"/>
      <c r="E826" s="38"/>
      <c r="F826" s="38"/>
      <c r="G826" s="38"/>
      <c r="H826" s="38"/>
      <c r="I826" s="38"/>
    </row>
    <row r="827" ht="13.5" customHeight="1">
      <c r="A827" s="38"/>
      <c r="B827" s="38"/>
      <c r="C827" s="38"/>
      <c r="D827" s="38"/>
      <c r="E827" s="38"/>
      <c r="F827" s="38"/>
      <c r="G827" s="38"/>
      <c r="H827" s="38"/>
      <c r="I827" s="38"/>
    </row>
    <row r="828" ht="13.5" customHeight="1">
      <c r="A828" s="38"/>
      <c r="B828" s="38"/>
      <c r="C828" s="38"/>
      <c r="D828" s="38"/>
      <c r="E828" s="38"/>
      <c r="F828" s="38"/>
      <c r="G828" s="38"/>
      <c r="H828" s="38"/>
      <c r="I828" s="38"/>
    </row>
    <row r="829" ht="13.5" customHeight="1">
      <c r="A829" s="38"/>
      <c r="B829" s="38"/>
      <c r="C829" s="38"/>
      <c r="D829" s="38"/>
      <c r="E829" s="38"/>
      <c r="F829" s="38"/>
      <c r="G829" s="38"/>
      <c r="H829" s="38"/>
      <c r="I829" s="38"/>
    </row>
    <row r="830" ht="13.5" customHeight="1">
      <c r="A830" s="38"/>
      <c r="B830" s="38"/>
      <c r="C830" s="38"/>
      <c r="D830" s="38"/>
      <c r="E830" s="38"/>
      <c r="F830" s="38"/>
      <c r="G830" s="38"/>
      <c r="H830" s="38"/>
      <c r="I830" s="38"/>
    </row>
    <row r="831" ht="13.5" customHeight="1">
      <c r="A831" s="38"/>
      <c r="B831" s="38"/>
      <c r="C831" s="38"/>
      <c r="D831" s="38"/>
      <c r="E831" s="38"/>
      <c r="F831" s="38"/>
      <c r="G831" s="38"/>
      <c r="H831" s="38"/>
      <c r="I831" s="38"/>
    </row>
    <row r="832" ht="13.5" customHeight="1">
      <c r="A832" s="38"/>
      <c r="B832" s="38"/>
      <c r="C832" s="38"/>
      <c r="D832" s="38"/>
      <c r="E832" s="38"/>
      <c r="F832" s="38"/>
      <c r="G832" s="38"/>
      <c r="H832" s="38"/>
      <c r="I832" s="38"/>
    </row>
    <row r="833" ht="13.5" customHeight="1">
      <c r="A833" s="38"/>
      <c r="B833" s="38"/>
      <c r="C833" s="38"/>
      <c r="D833" s="38"/>
      <c r="E833" s="38"/>
      <c r="F833" s="38"/>
      <c r="G833" s="38"/>
      <c r="H833" s="38"/>
      <c r="I833" s="38"/>
    </row>
    <row r="834" ht="13.5" customHeight="1">
      <c r="A834" s="38"/>
      <c r="B834" s="38"/>
      <c r="C834" s="38"/>
      <c r="D834" s="38"/>
      <c r="E834" s="38"/>
      <c r="F834" s="38"/>
      <c r="G834" s="38"/>
      <c r="H834" s="38"/>
      <c r="I834" s="38"/>
    </row>
    <row r="835" ht="13.5" customHeight="1">
      <c r="A835" s="38"/>
      <c r="B835" s="38"/>
      <c r="C835" s="38"/>
      <c r="D835" s="38"/>
      <c r="E835" s="38"/>
      <c r="F835" s="38"/>
      <c r="G835" s="38"/>
      <c r="H835" s="38"/>
      <c r="I835" s="38"/>
    </row>
    <row r="836" ht="13.5" customHeight="1">
      <c r="A836" s="38"/>
      <c r="B836" s="38"/>
      <c r="C836" s="38"/>
      <c r="D836" s="38"/>
      <c r="E836" s="38"/>
      <c r="F836" s="38"/>
      <c r="G836" s="38"/>
      <c r="H836" s="38"/>
      <c r="I836" s="38"/>
    </row>
    <row r="837" ht="13.5" customHeight="1">
      <c r="A837" s="38"/>
      <c r="B837" s="38"/>
      <c r="C837" s="38"/>
      <c r="D837" s="38"/>
      <c r="E837" s="38"/>
      <c r="F837" s="38"/>
      <c r="G837" s="38"/>
      <c r="H837" s="38"/>
      <c r="I837" s="38"/>
    </row>
    <row r="838" ht="13.5" customHeight="1">
      <c r="A838" s="38"/>
      <c r="B838" s="38"/>
      <c r="C838" s="38"/>
      <c r="D838" s="38"/>
      <c r="E838" s="38"/>
      <c r="F838" s="38"/>
      <c r="G838" s="38"/>
      <c r="H838" s="38"/>
      <c r="I838" s="38"/>
    </row>
    <row r="839" ht="13.5" customHeight="1">
      <c r="A839" s="38"/>
      <c r="B839" s="38"/>
      <c r="C839" s="38"/>
      <c r="D839" s="38"/>
      <c r="E839" s="38"/>
      <c r="F839" s="38"/>
      <c r="G839" s="38"/>
      <c r="H839" s="38"/>
      <c r="I839" s="38"/>
    </row>
    <row r="840" ht="13.5" customHeight="1">
      <c r="A840" s="38"/>
      <c r="B840" s="38"/>
      <c r="C840" s="38"/>
      <c r="D840" s="38"/>
      <c r="E840" s="38"/>
      <c r="F840" s="38"/>
      <c r="G840" s="38"/>
      <c r="H840" s="38"/>
      <c r="I840" s="38"/>
    </row>
    <row r="841" ht="13.5" customHeight="1">
      <c r="A841" s="38"/>
      <c r="B841" s="38"/>
      <c r="C841" s="38"/>
      <c r="D841" s="38"/>
      <c r="E841" s="38"/>
      <c r="F841" s="38"/>
      <c r="G841" s="38"/>
      <c r="H841" s="38"/>
      <c r="I841" s="38"/>
    </row>
    <row r="842" ht="13.5" customHeight="1">
      <c r="A842" s="38"/>
      <c r="B842" s="38"/>
      <c r="C842" s="38"/>
      <c r="D842" s="38"/>
      <c r="E842" s="38"/>
      <c r="F842" s="38"/>
      <c r="G842" s="38"/>
      <c r="H842" s="38"/>
      <c r="I842" s="38"/>
    </row>
    <row r="843" ht="13.5" customHeight="1">
      <c r="A843" s="38"/>
      <c r="B843" s="38"/>
      <c r="C843" s="38"/>
      <c r="D843" s="38"/>
      <c r="E843" s="38"/>
      <c r="F843" s="38"/>
      <c r="G843" s="38"/>
      <c r="H843" s="38"/>
      <c r="I843" s="38"/>
    </row>
    <row r="844" ht="13.5" customHeight="1">
      <c r="A844" s="38"/>
      <c r="B844" s="38"/>
      <c r="C844" s="38"/>
      <c r="D844" s="38"/>
      <c r="E844" s="38"/>
      <c r="F844" s="38"/>
      <c r="G844" s="38"/>
      <c r="H844" s="38"/>
      <c r="I844" s="38"/>
    </row>
    <row r="845" ht="13.5" customHeight="1">
      <c r="A845" s="38"/>
      <c r="B845" s="38"/>
      <c r="C845" s="38"/>
      <c r="D845" s="38"/>
      <c r="E845" s="38"/>
      <c r="F845" s="38"/>
      <c r="G845" s="38"/>
      <c r="H845" s="38"/>
      <c r="I845" s="38"/>
    </row>
    <row r="846" ht="13.5" customHeight="1">
      <c r="A846" s="38"/>
      <c r="B846" s="38"/>
      <c r="C846" s="38"/>
      <c r="D846" s="38"/>
      <c r="E846" s="38"/>
      <c r="F846" s="38"/>
      <c r="G846" s="38"/>
      <c r="H846" s="38"/>
      <c r="I846" s="38"/>
    </row>
    <row r="847" ht="13.5" customHeight="1">
      <c r="A847" s="38"/>
      <c r="B847" s="38"/>
      <c r="C847" s="38"/>
      <c r="D847" s="38"/>
      <c r="E847" s="38"/>
      <c r="F847" s="38"/>
      <c r="G847" s="38"/>
      <c r="H847" s="38"/>
      <c r="I847" s="38"/>
    </row>
    <row r="848" ht="13.5" customHeight="1">
      <c r="A848" s="38"/>
      <c r="B848" s="38"/>
      <c r="C848" s="38"/>
      <c r="D848" s="38"/>
      <c r="E848" s="38"/>
      <c r="F848" s="38"/>
      <c r="G848" s="38"/>
      <c r="H848" s="38"/>
      <c r="I848" s="38"/>
    </row>
    <row r="849" ht="13.5" customHeight="1">
      <c r="A849" s="38"/>
      <c r="B849" s="38"/>
      <c r="C849" s="38"/>
      <c r="D849" s="38"/>
      <c r="E849" s="38"/>
      <c r="F849" s="38"/>
      <c r="G849" s="38"/>
      <c r="H849" s="38"/>
      <c r="I849" s="38"/>
    </row>
    <row r="850" ht="13.5" customHeight="1">
      <c r="A850" s="38"/>
      <c r="B850" s="38"/>
      <c r="C850" s="38"/>
      <c r="D850" s="38"/>
      <c r="E850" s="38"/>
      <c r="F850" s="38"/>
      <c r="G850" s="38"/>
      <c r="H850" s="38"/>
      <c r="I850" s="38"/>
    </row>
    <row r="851" ht="13.5" customHeight="1">
      <c r="A851" s="38"/>
      <c r="B851" s="38"/>
      <c r="C851" s="38"/>
      <c r="D851" s="38"/>
      <c r="E851" s="38"/>
      <c r="F851" s="38"/>
      <c r="G851" s="38"/>
      <c r="H851" s="38"/>
      <c r="I851" s="38"/>
    </row>
    <row r="852" ht="13.5" customHeight="1">
      <c r="A852" s="38"/>
      <c r="B852" s="38"/>
      <c r="C852" s="38"/>
      <c r="D852" s="38"/>
      <c r="E852" s="38"/>
      <c r="F852" s="38"/>
      <c r="G852" s="38"/>
      <c r="H852" s="38"/>
      <c r="I852" s="38"/>
    </row>
    <row r="853" ht="13.5" customHeight="1">
      <c r="A853" s="38"/>
      <c r="B853" s="38"/>
      <c r="C853" s="38"/>
      <c r="D853" s="38"/>
      <c r="E853" s="38"/>
      <c r="F853" s="38"/>
      <c r="G853" s="38"/>
      <c r="H853" s="38"/>
      <c r="I853" s="38"/>
    </row>
    <row r="854" ht="13.5" customHeight="1">
      <c r="A854" s="38"/>
      <c r="B854" s="38"/>
      <c r="C854" s="38"/>
      <c r="D854" s="38"/>
      <c r="E854" s="38"/>
      <c r="F854" s="38"/>
      <c r="G854" s="38"/>
      <c r="H854" s="38"/>
      <c r="I854" s="38"/>
    </row>
    <row r="855" ht="13.5" customHeight="1">
      <c r="A855" s="38"/>
      <c r="B855" s="38"/>
      <c r="C855" s="38"/>
      <c r="D855" s="38"/>
      <c r="E855" s="38"/>
      <c r="F855" s="38"/>
      <c r="G855" s="38"/>
      <c r="H855" s="38"/>
      <c r="I855" s="38"/>
    </row>
    <row r="856" ht="13.5" customHeight="1">
      <c r="A856" s="38"/>
      <c r="B856" s="38"/>
      <c r="C856" s="38"/>
      <c r="D856" s="38"/>
      <c r="E856" s="38"/>
      <c r="F856" s="38"/>
      <c r="G856" s="38"/>
      <c r="H856" s="38"/>
      <c r="I856" s="38"/>
    </row>
    <row r="857" ht="13.5" customHeight="1">
      <c r="A857" s="38"/>
      <c r="B857" s="38"/>
      <c r="C857" s="38"/>
      <c r="D857" s="38"/>
      <c r="E857" s="38"/>
      <c r="F857" s="38"/>
      <c r="G857" s="38"/>
      <c r="H857" s="38"/>
      <c r="I857" s="38"/>
    </row>
    <row r="858" ht="13.5" customHeight="1">
      <c r="A858" s="38"/>
      <c r="B858" s="38"/>
      <c r="C858" s="38"/>
      <c r="D858" s="38"/>
      <c r="E858" s="38"/>
      <c r="F858" s="38"/>
      <c r="G858" s="38"/>
      <c r="H858" s="38"/>
      <c r="I858" s="38"/>
    </row>
    <row r="859" ht="13.5" customHeight="1">
      <c r="A859" s="38"/>
      <c r="B859" s="38"/>
      <c r="C859" s="38"/>
      <c r="D859" s="38"/>
      <c r="E859" s="38"/>
      <c r="F859" s="38"/>
      <c r="G859" s="38"/>
      <c r="H859" s="38"/>
      <c r="I859" s="38"/>
    </row>
    <row r="860" ht="13.5" customHeight="1">
      <c r="A860" s="38"/>
      <c r="B860" s="38"/>
      <c r="C860" s="38"/>
      <c r="D860" s="38"/>
      <c r="E860" s="38"/>
      <c r="F860" s="38"/>
      <c r="G860" s="38"/>
      <c r="H860" s="38"/>
      <c r="I860" s="38"/>
    </row>
    <row r="861" ht="13.5" customHeight="1">
      <c r="A861" s="38"/>
      <c r="B861" s="38"/>
      <c r="C861" s="38"/>
      <c r="D861" s="38"/>
      <c r="E861" s="38"/>
      <c r="F861" s="38"/>
      <c r="G861" s="38"/>
      <c r="H861" s="38"/>
      <c r="I861" s="38"/>
    </row>
    <row r="862" ht="13.5" customHeight="1">
      <c r="A862" s="38"/>
      <c r="B862" s="38"/>
      <c r="C862" s="38"/>
      <c r="D862" s="38"/>
      <c r="E862" s="38"/>
      <c r="F862" s="38"/>
      <c r="G862" s="38"/>
      <c r="H862" s="38"/>
      <c r="I862" s="38"/>
    </row>
    <row r="863" ht="13.5" customHeight="1">
      <c r="A863" s="38"/>
      <c r="B863" s="38"/>
      <c r="C863" s="38"/>
      <c r="D863" s="38"/>
      <c r="E863" s="38"/>
      <c r="F863" s="38"/>
      <c r="G863" s="38"/>
      <c r="H863" s="38"/>
      <c r="I863" s="38"/>
    </row>
    <row r="864" ht="13.5" customHeight="1">
      <c r="A864" s="38"/>
      <c r="B864" s="38"/>
      <c r="C864" s="38"/>
      <c r="D864" s="38"/>
      <c r="E864" s="38"/>
      <c r="F864" s="38"/>
      <c r="G864" s="38"/>
      <c r="H864" s="38"/>
      <c r="I864" s="38"/>
    </row>
    <row r="865" ht="13.5" customHeight="1">
      <c r="A865" s="38"/>
      <c r="B865" s="38"/>
      <c r="C865" s="38"/>
      <c r="D865" s="38"/>
      <c r="E865" s="38"/>
      <c r="F865" s="38"/>
      <c r="G865" s="38"/>
      <c r="H865" s="38"/>
      <c r="I865" s="38"/>
    </row>
    <row r="866" ht="13.5" customHeight="1">
      <c r="A866" s="38"/>
      <c r="B866" s="38"/>
      <c r="C866" s="38"/>
      <c r="D866" s="38"/>
      <c r="E866" s="38"/>
      <c r="F866" s="38"/>
      <c r="G866" s="38"/>
      <c r="H866" s="38"/>
      <c r="I866" s="38"/>
    </row>
    <row r="867" ht="13.5" customHeight="1">
      <c r="A867" s="38"/>
      <c r="B867" s="38"/>
      <c r="C867" s="38"/>
      <c r="D867" s="38"/>
      <c r="E867" s="38"/>
      <c r="F867" s="38"/>
      <c r="G867" s="38"/>
      <c r="H867" s="38"/>
      <c r="I867" s="38"/>
    </row>
    <row r="868" ht="13.5" customHeight="1">
      <c r="A868" s="38"/>
      <c r="B868" s="38"/>
      <c r="C868" s="38"/>
      <c r="D868" s="38"/>
      <c r="E868" s="38"/>
      <c r="F868" s="38"/>
      <c r="G868" s="38"/>
      <c r="H868" s="38"/>
      <c r="I868" s="38"/>
    </row>
    <row r="869" ht="13.5" customHeight="1">
      <c r="A869" s="38"/>
      <c r="B869" s="38"/>
      <c r="C869" s="38"/>
      <c r="D869" s="38"/>
      <c r="E869" s="38"/>
      <c r="F869" s="38"/>
      <c r="G869" s="38"/>
      <c r="H869" s="38"/>
      <c r="I869" s="38"/>
    </row>
    <row r="870" ht="13.5" customHeight="1">
      <c r="A870" s="38"/>
      <c r="B870" s="38"/>
      <c r="C870" s="38"/>
      <c r="D870" s="38"/>
      <c r="E870" s="38"/>
      <c r="F870" s="38"/>
      <c r="G870" s="38"/>
      <c r="H870" s="38"/>
      <c r="I870" s="38"/>
    </row>
    <row r="871" ht="13.5" customHeight="1">
      <c r="A871" s="38"/>
      <c r="B871" s="38"/>
      <c r="C871" s="38"/>
      <c r="D871" s="38"/>
      <c r="E871" s="38"/>
      <c r="F871" s="38"/>
      <c r="G871" s="38"/>
      <c r="H871" s="38"/>
      <c r="I871" s="38"/>
    </row>
    <row r="872" ht="13.5" customHeight="1">
      <c r="A872" s="38"/>
      <c r="B872" s="38"/>
      <c r="C872" s="38"/>
      <c r="D872" s="38"/>
      <c r="E872" s="38"/>
      <c r="F872" s="38"/>
      <c r="G872" s="38"/>
      <c r="H872" s="38"/>
      <c r="I872" s="38"/>
    </row>
    <row r="873" ht="13.5" customHeight="1">
      <c r="A873" s="38"/>
      <c r="B873" s="38"/>
      <c r="C873" s="38"/>
      <c r="D873" s="38"/>
      <c r="E873" s="38"/>
      <c r="F873" s="38"/>
      <c r="G873" s="38"/>
      <c r="H873" s="38"/>
      <c r="I873" s="38"/>
    </row>
    <row r="874" ht="13.5" customHeight="1">
      <c r="A874" s="38"/>
      <c r="B874" s="38"/>
      <c r="C874" s="38"/>
      <c r="D874" s="38"/>
      <c r="E874" s="38"/>
      <c r="F874" s="38"/>
      <c r="G874" s="38"/>
      <c r="H874" s="38"/>
      <c r="I874" s="38"/>
    </row>
    <row r="875" ht="13.5" customHeight="1">
      <c r="A875" s="38"/>
      <c r="B875" s="38"/>
      <c r="C875" s="38"/>
      <c r="D875" s="38"/>
      <c r="E875" s="38"/>
      <c r="F875" s="38"/>
      <c r="G875" s="38"/>
      <c r="H875" s="38"/>
      <c r="I875" s="38"/>
    </row>
    <row r="876" ht="13.5" customHeight="1">
      <c r="A876" s="38"/>
      <c r="B876" s="38"/>
      <c r="C876" s="38"/>
      <c r="D876" s="38"/>
      <c r="E876" s="38"/>
      <c r="F876" s="38"/>
      <c r="G876" s="38"/>
      <c r="H876" s="38"/>
      <c r="I876" s="38"/>
    </row>
    <row r="877" ht="13.5" customHeight="1">
      <c r="A877" s="38"/>
      <c r="B877" s="38"/>
      <c r="C877" s="38"/>
      <c r="D877" s="38"/>
      <c r="E877" s="38"/>
      <c r="F877" s="38"/>
      <c r="G877" s="38"/>
      <c r="H877" s="38"/>
      <c r="I877" s="38"/>
    </row>
    <row r="878" ht="13.5" customHeight="1">
      <c r="A878" s="38"/>
      <c r="B878" s="38"/>
      <c r="C878" s="38"/>
      <c r="D878" s="38"/>
      <c r="E878" s="38"/>
      <c r="F878" s="38"/>
      <c r="G878" s="38"/>
      <c r="H878" s="38"/>
      <c r="I878" s="38"/>
    </row>
    <row r="879" ht="13.5" customHeight="1">
      <c r="A879" s="38"/>
      <c r="B879" s="38"/>
      <c r="C879" s="38"/>
      <c r="D879" s="38"/>
      <c r="E879" s="38"/>
      <c r="F879" s="38"/>
      <c r="G879" s="38"/>
      <c r="H879" s="38"/>
      <c r="I879" s="38"/>
    </row>
    <row r="880" ht="13.5" customHeight="1">
      <c r="A880" s="38"/>
      <c r="B880" s="38"/>
      <c r="C880" s="38"/>
      <c r="D880" s="38"/>
      <c r="E880" s="38"/>
      <c r="F880" s="38"/>
      <c r="G880" s="38"/>
      <c r="H880" s="38"/>
      <c r="I880" s="38"/>
    </row>
    <row r="881" ht="13.5" customHeight="1">
      <c r="A881" s="38"/>
      <c r="B881" s="38"/>
      <c r="C881" s="38"/>
      <c r="D881" s="38"/>
      <c r="E881" s="38"/>
      <c r="F881" s="38"/>
      <c r="G881" s="38"/>
      <c r="H881" s="38"/>
      <c r="I881" s="38"/>
    </row>
    <row r="882" ht="13.5" customHeight="1">
      <c r="A882" s="38"/>
      <c r="B882" s="38"/>
      <c r="C882" s="38"/>
      <c r="D882" s="38"/>
      <c r="E882" s="38"/>
      <c r="F882" s="38"/>
      <c r="G882" s="38"/>
      <c r="H882" s="38"/>
      <c r="I882" s="38"/>
    </row>
    <row r="883" ht="13.5" customHeight="1">
      <c r="A883" s="38"/>
      <c r="B883" s="38"/>
      <c r="C883" s="38"/>
      <c r="D883" s="38"/>
      <c r="E883" s="38"/>
      <c r="F883" s="38"/>
      <c r="G883" s="38"/>
      <c r="H883" s="38"/>
      <c r="I883" s="38"/>
    </row>
    <row r="884" ht="13.5" customHeight="1">
      <c r="A884" s="38"/>
      <c r="B884" s="38"/>
      <c r="C884" s="38"/>
      <c r="D884" s="38"/>
      <c r="E884" s="38"/>
      <c r="F884" s="38"/>
      <c r="G884" s="38"/>
      <c r="H884" s="38"/>
      <c r="I884" s="38"/>
    </row>
    <row r="885" ht="13.5" customHeight="1">
      <c r="A885" s="38"/>
      <c r="B885" s="38"/>
      <c r="C885" s="38"/>
      <c r="D885" s="38"/>
      <c r="E885" s="38"/>
      <c r="F885" s="38"/>
      <c r="G885" s="38"/>
      <c r="H885" s="38"/>
      <c r="I885" s="38"/>
    </row>
    <row r="886" ht="13.5" customHeight="1">
      <c r="A886" s="38"/>
      <c r="B886" s="38"/>
      <c r="C886" s="38"/>
      <c r="D886" s="38"/>
      <c r="E886" s="38"/>
      <c r="F886" s="38"/>
      <c r="G886" s="38"/>
      <c r="H886" s="38"/>
      <c r="I886" s="38"/>
    </row>
    <row r="887" ht="13.5" customHeight="1">
      <c r="A887" s="38"/>
      <c r="B887" s="38"/>
      <c r="C887" s="38"/>
      <c r="D887" s="38"/>
      <c r="E887" s="38"/>
      <c r="F887" s="38"/>
      <c r="G887" s="38"/>
      <c r="H887" s="38"/>
      <c r="I887" s="38"/>
    </row>
    <row r="888" ht="13.5" customHeight="1">
      <c r="A888" s="38"/>
      <c r="B888" s="38"/>
      <c r="C888" s="38"/>
      <c r="D888" s="38"/>
      <c r="E888" s="38"/>
      <c r="F888" s="38"/>
      <c r="G888" s="38"/>
      <c r="H888" s="38"/>
      <c r="I888" s="38"/>
    </row>
    <row r="889" ht="13.5" customHeight="1">
      <c r="A889" s="38"/>
      <c r="B889" s="38"/>
      <c r="C889" s="38"/>
      <c r="D889" s="38"/>
      <c r="E889" s="38"/>
      <c r="F889" s="38"/>
      <c r="G889" s="38"/>
      <c r="H889" s="38"/>
      <c r="I889" s="38"/>
    </row>
    <row r="890" ht="13.5" customHeight="1">
      <c r="A890" s="38"/>
      <c r="B890" s="38"/>
      <c r="C890" s="38"/>
      <c r="D890" s="38"/>
      <c r="E890" s="38"/>
      <c r="F890" s="38"/>
      <c r="G890" s="38"/>
      <c r="H890" s="38"/>
      <c r="I890" s="38"/>
    </row>
    <row r="891" ht="13.5" customHeight="1">
      <c r="A891" s="38"/>
      <c r="B891" s="38"/>
      <c r="C891" s="38"/>
      <c r="D891" s="38"/>
      <c r="E891" s="38"/>
      <c r="F891" s="38"/>
      <c r="G891" s="38"/>
      <c r="H891" s="38"/>
      <c r="I891" s="38"/>
    </row>
    <row r="892" ht="13.5" customHeight="1">
      <c r="A892" s="38"/>
      <c r="B892" s="38"/>
      <c r="C892" s="38"/>
      <c r="D892" s="38"/>
      <c r="E892" s="38"/>
      <c r="F892" s="38"/>
      <c r="G892" s="38"/>
      <c r="H892" s="38"/>
      <c r="I892" s="38"/>
    </row>
    <row r="893" ht="13.5" customHeight="1">
      <c r="A893" s="38"/>
      <c r="B893" s="38"/>
      <c r="C893" s="38"/>
      <c r="D893" s="38"/>
      <c r="E893" s="38"/>
      <c r="F893" s="38"/>
      <c r="G893" s="38"/>
      <c r="H893" s="38"/>
      <c r="I893" s="38"/>
    </row>
    <row r="894" ht="13.5" customHeight="1">
      <c r="A894" s="38"/>
      <c r="B894" s="38"/>
      <c r="C894" s="38"/>
      <c r="D894" s="38"/>
      <c r="E894" s="38"/>
      <c r="F894" s="38"/>
      <c r="G894" s="38"/>
      <c r="H894" s="38"/>
      <c r="I894" s="38"/>
    </row>
    <row r="895" ht="13.5" customHeight="1">
      <c r="A895" s="38"/>
      <c r="B895" s="38"/>
      <c r="C895" s="38"/>
      <c r="D895" s="38"/>
      <c r="E895" s="38"/>
      <c r="F895" s="38"/>
      <c r="G895" s="38"/>
      <c r="H895" s="38"/>
      <c r="I895" s="38"/>
    </row>
    <row r="896" ht="13.5" customHeight="1">
      <c r="A896" s="38"/>
      <c r="B896" s="38"/>
      <c r="C896" s="38"/>
      <c r="D896" s="38"/>
      <c r="E896" s="38"/>
      <c r="F896" s="38"/>
      <c r="G896" s="38"/>
      <c r="H896" s="38"/>
      <c r="I896" s="38"/>
    </row>
    <row r="897" ht="13.5" customHeight="1">
      <c r="A897" s="38"/>
      <c r="B897" s="38"/>
      <c r="C897" s="38"/>
      <c r="D897" s="38"/>
      <c r="E897" s="38"/>
      <c r="F897" s="38"/>
      <c r="G897" s="38"/>
      <c r="H897" s="38"/>
      <c r="I897" s="38"/>
    </row>
    <row r="898" ht="13.5" customHeight="1">
      <c r="A898" s="38"/>
      <c r="B898" s="38"/>
      <c r="C898" s="38"/>
      <c r="D898" s="38"/>
      <c r="E898" s="38"/>
      <c r="F898" s="38"/>
      <c r="G898" s="38"/>
      <c r="H898" s="38"/>
      <c r="I898" s="38"/>
    </row>
    <row r="899" ht="13.5" customHeight="1">
      <c r="A899" s="38"/>
      <c r="B899" s="38"/>
      <c r="C899" s="38"/>
      <c r="D899" s="38"/>
      <c r="E899" s="38"/>
      <c r="F899" s="38"/>
      <c r="G899" s="38"/>
      <c r="H899" s="38"/>
      <c r="I899" s="38"/>
    </row>
    <row r="900" ht="13.5" customHeight="1">
      <c r="A900" s="38"/>
      <c r="B900" s="38"/>
      <c r="C900" s="38"/>
      <c r="D900" s="38"/>
      <c r="E900" s="38"/>
      <c r="F900" s="38"/>
      <c r="G900" s="38"/>
      <c r="H900" s="38"/>
      <c r="I900" s="38"/>
    </row>
    <row r="901" ht="13.5" customHeight="1">
      <c r="A901" s="38"/>
      <c r="B901" s="38"/>
      <c r="C901" s="38"/>
      <c r="D901" s="38"/>
      <c r="E901" s="38"/>
      <c r="F901" s="38"/>
      <c r="G901" s="38"/>
      <c r="H901" s="38"/>
      <c r="I901" s="38"/>
    </row>
    <row r="902" ht="13.5" customHeight="1">
      <c r="A902" s="38"/>
      <c r="B902" s="38"/>
      <c r="C902" s="38"/>
      <c r="D902" s="38"/>
      <c r="E902" s="38"/>
      <c r="F902" s="38"/>
      <c r="G902" s="38"/>
      <c r="H902" s="38"/>
      <c r="I902" s="38"/>
    </row>
    <row r="903" ht="13.5" customHeight="1">
      <c r="A903" s="38"/>
      <c r="B903" s="38"/>
      <c r="C903" s="38"/>
      <c r="D903" s="38"/>
      <c r="E903" s="38"/>
      <c r="F903" s="38"/>
      <c r="G903" s="38"/>
      <c r="H903" s="38"/>
      <c r="I903" s="38"/>
    </row>
    <row r="904" ht="13.5" customHeight="1">
      <c r="A904" s="38"/>
      <c r="B904" s="38"/>
      <c r="C904" s="38"/>
      <c r="D904" s="38"/>
      <c r="E904" s="38"/>
      <c r="F904" s="38"/>
      <c r="G904" s="38"/>
      <c r="H904" s="38"/>
      <c r="I904" s="38"/>
    </row>
    <row r="905" ht="13.5" customHeight="1">
      <c r="A905" s="38"/>
      <c r="B905" s="38"/>
      <c r="C905" s="38"/>
      <c r="D905" s="38"/>
      <c r="E905" s="38"/>
      <c r="F905" s="38"/>
      <c r="G905" s="38"/>
      <c r="H905" s="38"/>
      <c r="I905" s="38"/>
    </row>
    <row r="906" ht="13.5" customHeight="1">
      <c r="A906" s="38"/>
      <c r="B906" s="38"/>
      <c r="C906" s="38"/>
      <c r="D906" s="38"/>
      <c r="E906" s="38"/>
      <c r="F906" s="38"/>
      <c r="G906" s="38"/>
      <c r="H906" s="38"/>
      <c r="I906" s="38"/>
    </row>
    <row r="907" ht="13.5" customHeight="1">
      <c r="A907" s="38"/>
      <c r="B907" s="38"/>
      <c r="C907" s="38"/>
      <c r="D907" s="38"/>
      <c r="E907" s="38"/>
      <c r="F907" s="38"/>
      <c r="G907" s="38"/>
      <c r="H907" s="38"/>
      <c r="I907" s="38"/>
    </row>
    <row r="908" ht="13.5" customHeight="1">
      <c r="A908" s="38"/>
      <c r="B908" s="38"/>
      <c r="C908" s="38"/>
      <c r="D908" s="38"/>
      <c r="E908" s="38"/>
      <c r="F908" s="38"/>
      <c r="G908" s="38"/>
      <c r="H908" s="38"/>
      <c r="I908" s="38"/>
    </row>
    <row r="909" ht="13.5" customHeight="1">
      <c r="A909" s="38"/>
      <c r="B909" s="38"/>
      <c r="C909" s="38"/>
      <c r="D909" s="38"/>
      <c r="E909" s="38"/>
      <c r="F909" s="38"/>
      <c r="G909" s="38"/>
      <c r="H909" s="38"/>
      <c r="I909" s="38"/>
    </row>
    <row r="910" ht="13.5" customHeight="1">
      <c r="A910" s="38"/>
      <c r="B910" s="38"/>
      <c r="C910" s="38"/>
      <c r="D910" s="38"/>
      <c r="E910" s="38"/>
      <c r="F910" s="38"/>
      <c r="G910" s="38"/>
      <c r="H910" s="38"/>
      <c r="I910" s="38"/>
    </row>
    <row r="911" ht="13.5" customHeight="1">
      <c r="A911" s="38"/>
      <c r="B911" s="38"/>
      <c r="C911" s="38"/>
      <c r="D911" s="38"/>
      <c r="E911" s="38"/>
      <c r="F911" s="38"/>
      <c r="G911" s="38"/>
      <c r="H911" s="38"/>
      <c r="I911" s="38"/>
    </row>
    <row r="912" ht="13.5" customHeight="1">
      <c r="A912" s="38"/>
      <c r="B912" s="38"/>
      <c r="C912" s="38"/>
      <c r="D912" s="38"/>
      <c r="E912" s="38"/>
      <c r="F912" s="38"/>
      <c r="G912" s="38"/>
      <c r="H912" s="38"/>
      <c r="I912" s="38"/>
    </row>
    <row r="913" ht="13.5" customHeight="1">
      <c r="A913" s="38"/>
      <c r="B913" s="38"/>
      <c r="C913" s="38"/>
      <c r="D913" s="38"/>
      <c r="E913" s="38"/>
      <c r="F913" s="38"/>
      <c r="G913" s="38"/>
      <c r="H913" s="38"/>
      <c r="I913" s="38"/>
    </row>
    <row r="914" ht="13.5" customHeight="1">
      <c r="A914" s="38"/>
      <c r="B914" s="38"/>
      <c r="C914" s="38"/>
      <c r="D914" s="38"/>
      <c r="E914" s="38"/>
      <c r="F914" s="38"/>
      <c r="G914" s="38"/>
      <c r="H914" s="38"/>
      <c r="I914" s="38"/>
    </row>
    <row r="915" ht="13.5" customHeight="1">
      <c r="A915" s="38"/>
      <c r="B915" s="38"/>
      <c r="C915" s="38"/>
      <c r="D915" s="38"/>
      <c r="E915" s="38"/>
      <c r="F915" s="38"/>
      <c r="G915" s="38"/>
      <c r="H915" s="38"/>
      <c r="I915" s="38"/>
    </row>
    <row r="916" ht="13.5" customHeight="1">
      <c r="A916" s="38"/>
      <c r="B916" s="38"/>
      <c r="C916" s="38"/>
      <c r="D916" s="38"/>
      <c r="E916" s="38"/>
      <c r="F916" s="38"/>
      <c r="G916" s="38"/>
      <c r="H916" s="38"/>
      <c r="I916" s="38"/>
    </row>
    <row r="917" ht="13.5" customHeight="1">
      <c r="A917" s="38"/>
      <c r="B917" s="38"/>
      <c r="C917" s="38"/>
      <c r="D917" s="38"/>
      <c r="E917" s="38"/>
      <c r="F917" s="38"/>
      <c r="G917" s="38"/>
      <c r="H917" s="38"/>
      <c r="I917" s="38"/>
    </row>
    <row r="918" ht="13.5" customHeight="1">
      <c r="A918" s="38"/>
      <c r="B918" s="38"/>
      <c r="C918" s="38"/>
      <c r="D918" s="38"/>
      <c r="E918" s="38"/>
      <c r="F918" s="38"/>
      <c r="G918" s="38"/>
      <c r="H918" s="38"/>
      <c r="I918" s="38"/>
    </row>
    <row r="919" ht="13.5" customHeight="1">
      <c r="A919" s="38"/>
      <c r="B919" s="38"/>
      <c r="C919" s="38"/>
      <c r="D919" s="38"/>
      <c r="E919" s="38"/>
      <c r="F919" s="38"/>
      <c r="G919" s="38"/>
      <c r="H919" s="38"/>
      <c r="I919" s="38"/>
    </row>
    <row r="920" ht="13.5" customHeight="1">
      <c r="A920" s="38"/>
      <c r="B920" s="38"/>
      <c r="C920" s="38"/>
      <c r="D920" s="38"/>
      <c r="E920" s="38"/>
      <c r="F920" s="38"/>
      <c r="G920" s="38"/>
      <c r="H920" s="38"/>
      <c r="I920" s="38"/>
    </row>
    <row r="921" ht="13.5" customHeight="1">
      <c r="A921" s="38"/>
      <c r="B921" s="38"/>
      <c r="C921" s="38"/>
      <c r="D921" s="38"/>
      <c r="E921" s="38"/>
      <c r="F921" s="38"/>
      <c r="G921" s="38"/>
      <c r="H921" s="38"/>
      <c r="I921" s="38"/>
    </row>
    <row r="922" ht="13.5" customHeight="1">
      <c r="A922" s="38"/>
      <c r="B922" s="38"/>
      <c r="C922" s="38"/>
      <c r="D922" s="38"/>
      <c r="E922" s="38"/>
      <c r="F922" s="38"/>
      <c r="G922" s="38"/>
      <c r="H922" s="38"/>
      <c r="I922" s="38"/>
    </row>
    <row r="923" ht="13.5" customHeight="1">
      <c r="A923" s="38"/>
      <c r="B923" s="38"/>
      <c r="C923" s="38"/>
      <c r="D923" s="38"/>
      <c r="E923" s="38"/>
      <c r="F923" s="38"/>
      <c r="G923" s="38"/>
      <c r="H923" s="38"/>
      <c r="I923" s="38"/>
    </row>
    <row r="924" ht="13.5" customHeight="1">
      <c r="A924" s="38"/>
      <c r="B924" s="38"/>
      <c r="C924" s="38"/>
      <c r="D924" s="38"/>
      <c r="E924" s="38"/>
      <c r="F924" s="38"/>
      <c r="G924" s="38"/>
      <c r="H924" s="38"/>
      <c r="I924" s="38"/>
    </row>
    <row r="925" ht="13.5" customHeight="1">
      <c r="A925" s="38"/>
      <c r="B925" s="38"/>
      <c r="C925" s="38"/>
      <c r="D925" s="38"/>
      <c r="E925" s="38"/>
      <c r="F925" s="38"/>
      <c r="G925" s="38"/>
      <c r="H925" s="38"/>
      <c r="I925" s="38"/>
    </row>
    <row r="926" ht="13.5" customHeight="1">
      <c r="A926" s="38"/>
      <c r="B926" s="38"/>
      <c r="C926" s="38"/>
      <c r="D926" s="38"/>
      <c r="E926" s="38"/>
      <c r="F926" s="38"/>
      <c r="G926" s="38"/>
      <c r="H926" s="38"/>
      <c r="I926" s="38"/>
    </row>
    <row r="927" ht="13.5" customHeight="1">
      <c r="A927" s="38"/>
      <c r="B927" s="38"/>
      <c r="C927" s="38"/>
      <c r="D927" s="38"/>
      <c r="E927" s="38"/>
      <c r="F927" s="38"/>
      <c r="G927" s="38"/>
      <c r="H927" s="38"/>
      <c r="I927" s="38"/>
    </row>
    <row r="928" ht="13.5" customHeight="1">
      <c r="A928" s="38"/>
      <c r="B928" s="38"/>
      <c r="C928" s="38"/>
      <c r="D928" s="38"/>
      <c r="E928" s="38"/>
      <c r="F928" s="38"/>
      <c r="G928" s="38"/>
      <c r="H928" s="38"/>
      <c r="I928" s="38"/>
    </row>
    <row r="929" ht="13.5" customHeight="1">
      <c r="A929" s="38"/>
      <c r="B929" s="38"/>
      <c r="C929" s="38"/>
      <c r="D929" s="38"/>
      <c r="E929" s="38"/>
      <c r="F929" s="38"/>
      <c r="G929" s="38"/>
      <c r="H929" s="38"/>
      <c r="I929" s="38"/>
    </row>
    <row r="930" ht="13.5" customHeight="1">
      <c r="A930" s="38"/>
      <c r="B930" s="38"/>
      <c r="C930" s="38"/>
      <c r="D930" s="38"/>
      <c r="E930" s="38"/>
      <c r="F930" s="38"/>
      <c r="G930" s="38"/>
      <c r="H930" s="38"/>
      <c r="I930" s="38"/>
    </row>
    <row r="931" ht="13.5" customHeight="1">
      <c r="A931" s="38"/>
      <c r="B931" s="38"/>
      <c r="C931" s="38"/>
      <c r="D931" s="38"/>
      <c r="E931" s="38"/>
      <c r="F931" s="38"/>
      <c r="G931" s="38"/>
      <c r="H931" s="38"/>
      <c r="I931" s="38"/>
    </row>
    <row r="932" ht="13.5" customHeight="1">
      <c r="A932" s="38"/>
      <c r="B932" s="38"/>
      <c r="C932" s="38"/>
      <c r="D932" s="38"/>
      <c r="E932" s="38"/>
      <c r="F932" s="38"/>
      <c r="G932" s="38"/>
      <c r="H932" s="38"/>
      <c r="I932" s="38"/>
    </row>
    <row r="933" ht="13.5" customHeight="1">
      <c r="A933" s="38"/>
      <c r="B933" s="38"/>
      <c r="C933" s="38"/>
      <c r="D933" s="38"/>
      <c r="E933" s="38"/>
      <c r="F933" s="38"/>
      <c r="G933" s="38"/>
      <c r="H933" s="38"/>
      <c r="I933" s="38"/>
    </row>
    <row r="934" ht="13.5" customHeight="1">
      <c r="A934" s="38"/>
      <c r="B934" s="38"/>
      <c r="C934" s="38"/>
      <c r="D934" s="38"/>
      <c r="E934" s="38"/>
      <c r="F934" s="38"/>
      <c r="G934" s="38"/>
      <c r="H934" s="38"/>
      <c r="I934" s="38"/>
    </row>
    <row r="935" ht="13.5" customHeight="1">
      <c r="A935" s="38"/>
      <c r="B935" s="38"/>
      <c r="C935" s="38"/>
      <c r="D935" s="38"/>
      <c r="E935" s="38"/>
      <c r="F935" s="38"/>
      <c r="G935" s="38"/>
      <c r="H935" s="38"/>
      <c r="I935" s="38"/>
    </row>
    <row r="936" ht="13.5" customHeight="1">
      <c r="A936" s="38"/>
      <c r="B936" s="38"/>
      <c r="C936" s="38"/>
      <c r="D936" s="38"/>
      <c r="E936" s="38"/>
      <c r="F936" s="38"/>
      <c r="G936" s="38"/>
      <c r="H936" s="38"/>
      <c r="I936" s="38"/>
    </row>
    <row r="937" ht="13.5" customHeight="1">
      <c r="A937" s="38"/>
      <c r="B937" s="38"/>
      <c r="C937" s="38"/>
      <c r="D937" s="38"/>
      <c r="E937" s="38"/>
      <c r="F937" s="38"/>
      <c r="G937" s="38"/>
      <c r="H937" s="38"/>
      <c r="I937" s="38"/>
    </row>
    <row r="938" ht="13.5" customHeight="1">
      <c r="A938" s="38"/>
      <c r="B938" s="38"/>
      <c r="C938" s="38"/>
      <c r="D938" s="38"/>
      <c r="E938" s="38"/>
      <c r="F938" s="38"/>
      <c r="G938" s="38"/>
      <c r="H938" s="38"/>
      <c r="I938" s="38"/>
    </row>
    <row r="939" ht="13.5" customHeight="1">
      <c r="A939" s="38"/>
      <c r="B939" s="38"/>
      <c r="C939" s="38"/>
      <c r="D939" s="38"/>
      <c r="E939" s="38"/>
      <c r="F939" s="38"/>
      <c r="G939" s="38"/>
      <c r="H939" s="38"/>
      <c r="I939" s="38"/>
    </row>
    <row r="940" ht="13.5" customHeight="1">
      <c r="A940" s="38"/>
      <c r="B940" s="38"/>
      <c r="C940" s="38"/>
      <c r="D940" s="38"/>
      <c r="E940" s="38"/>
      <c r="F940" s="38"/>
      <c r="G940" s="38"/>
      <c r="H940" s="38"/>
      <c r="I940" s="38"/>
    </row>
    <row r="941" ht="13.5" customHeight="1">
      <c r="A941" s="38"/>
      <c r="B941" s="38"/>
      <c r="C941" s="38"/>
      <c r="D941" s="38"/>
      <c r="E941" s="38"/>
      <c r="F941" s="38"/>
      <c r="G941" s="38"/>
      <c r="H941" s="38"/>
      <c r="I941" s="38"/>
    </row>
    <row r="942" ht="13.5" customHeight="1">
      <c r="A942" s="38"/>
      <c r="B942" s="38"/>
      <c r="C942" s="38"/>
      <c r="D942" s="38"/>
      <c r="E942" s="38"/>
      <c r="F942" s="38"/>
      <c r="G942" s="38"/>
      <c r="H942" s="38"/>
      <c r="I942" s="38"/>
    </row>
    <row r="943" ht="13.5" customHeight="1">
      <c r="A943" s="38"/>
      <c r="B943" s="38"/>
      <c r="C943" s="38"/>
      <c r="D943" s="38"/>
      <c r="E943" s="38"/>
      <c r="F943" s="38"/>
      <c r="G943" s="38"/>
      <c r="H943" s="38"/>
      <c r="I943" s="38"/>
    </row>
    <row r="944" ht="13.5" customHeight="1">
      <c r="A944" s="38"/>
      <c r="B944" s="38"/>
      <c r="C944" s="38"/>
      <c r="D944" s="38"/>
      <c r="E944" s="38"/>
      <c r="F944" s="38"/>
      <c r="G944" s="38"/>
      <c r="H944" s="38"/>
      <c r="I944" s="38"/>
    </row>
    <row r="945" ht="13.5" customHeight="1">
      <c r="A945" s="38"/>
      <c r="B945" s="38"/>
      <c r="C945" s="38"/>
      <c r="D945" s="38"/>
      <c r="E945" s="38"/>
      <c r="F945" s="38"/>
      <c r="G945" s="38"/>
      <c r="H945" s="38"/>
      <c r="I945" s="38"/>
    </row>
    <row r="946" ht="13.5" customHeight="1">
      <c r="A946" s="38"/>
      <c r="B946" s="38"/>
      <c r="C946" s="38"/>
      <c r="D946" s="38"/>
      <c r="E946" s="38"/>
      <c r="F946" s="38"/>
      <c r="G946" s="38"/>
      <c r="H946" s="38"/>
      <c r="I946" s="38"/>
    </row>
    <row r="947" ht="13.5" customHeight="1">
      <c r="A947" s="38"/>
      <c r="B947" s="38"/>
      <c r="C947" s="38"/>
      <c r="D947" s="38"/>
      <c r="E947" s="38"/>
      <c r="F947" s="38"/>
      <c r="G947" s="38"/>
      <c r="H947" s="38"/>
      <c r="I947" s="38"/>
    </row>
    <row r="948" ht="13.5" customHeight="1">
      <c r="A948" s="38"/>
      <c r="B948" s="38"/>
      <c r="C948" s="38"/>
      <c r="D948" s="38"/>
      <c r="E948" s="38"/>
      <c r="F948" s="38"/>
      <c r="G948" s="38"/>
      <c r="H948" s="38"/>
      <c r="I948" s="38"/>
    </row>
    <row r="949" ht="13.5" customHeight="1">
      <c r="A949" s="38"/>
      <c r="B949" s="38"/>
      <c r="C949" s="38"/>
      <c r="D949" s="38"/>
      <c r="E949" s="38"/>
      <c r="F949" s="38"/>
      <c r="G949" s="38"/>
      <c r="H949" s="38"/>
      <c r="I949" s="38"/>
    </row>
    <row r="950" ht="13.5" customHeight="1">
      <c r="A950" s="38"/>
      <c r="B950" s="38"/>
      <c r="C950" s="38"/>
      <c r="D950" s="38"/>
      <c r="E950" s="38"/>
      <c r="F950" s="38"/>
      <c r="G950" s="38"/>
      <c r="H950" s="38"/>
      <c r="I950" s="38"/>
    </row>
    <row r="951" ht="13.5" customHeight="1">
      <c r="A951" s="38"/>
      <c r="B951" s="38"/>
      <c r="C951" s="38"/>
      <c r="D951" s="38"/>
      <c r="E951" s="38"/>
      <c r="F951" s="38"/>
      <c r="G951" s="38"/>
      <c r="H951" s="38"/>
      <c r="I951" s="38"/>
    </row>
    <row r="952" ht="13.5" customHeight="1">
      <c r="A952" s="38"/>
      <c r="B952" s="38"/>
      <c r="C952" s="38"/>
      <c r="D952" s="38"/>
      <c r="E952" s="38"/>
      <c r="F952" s="38"/>
      <c r="G952" s="38"/>
      <c r="H952" s="38"/>
      <c r="I952" s="38"/>
    </row>
    <row r="953" ht="13.5" customHeight="1">
      <c r="A953" s="38"/>
      <c r="B953" s="38"/>
      <c r="C953" s="38"/>
      <c r="D953" s="38"/>
      <c r="E953" s="38"/>
      <c r="F953" s="38"/>
      <c r="G953" s="38"/>
      <c r="H953" s="38"/>
      <c r="I953" s="38"/>
    </row>
    <row r="954" ht="13.5" customHeight="1">
      <c r="A954" s="38"/>
      <c r="B954" s="38"/>
      <c r="C954" s="38"/>
      <c r="D954" s="38"/>
      <c r="E954" s="38"/>
      <c r="F954" s="38"/>
      <c r="G954" s="38"/>
      <c r="H954" s="38"/>
      <c r="I954" s="38"/>
    </row>
    <row r="955" ht="13.5" customHeight="1">
      <c r="A955" s="38"/>
      <c r="B955" s="38"/>
      <c r="C955" s="38"/>
      <c r="D955" s="38"/>
      <c r="E955" s="38"/>
      <c r="F955" s="38"/>
      <c r="G955" s="38"/>
      <c r="H955" s="38"/>
      <c r="I955" s="38"/>
    </row>
    <row r="956" ht="13.5" customHeight="1">
      <c r="A956" s="38"/>
      <c r="B956" s="38"/>
      <c r="C956" s="38"/>
      <c r="D956" s="38"/>
      <c r="E956" s="38"/>
      <c r="F956" s="38"/>
      <c r="G956" s="38"/>
      <c r="H956" s="38"/>
      <c r="I956" s="38"/>
    </row>
    <row r="957" ht="13.5" customHeight="1">
      <c r="A957" s="38"/>
      <c r="B957" s="38"/>
      <c r="C957" s="38"/>
      <c r="D957" s="38"/>
      <c r="E957" s="38"/>
      <c r="F957" s="38"/>
      <c r="G957" s="38"/>
      <c r="H957" s="38"/>
      <c r="I957" s="38"/>
    </row>
    <row r="958" ht="13.5" customHeight="1">
      <c r="A958" s="38"/>
      <c r="B958" s="38"/>
      <c r="C958" s="38"/>
      <c r="D958" s="38"/>
      <c r="E958" s="38"/>
      <c r="F958" s="38"/>
      <c r="G958" s="38"/>
      <c r="H958" s="38"/>
      <c r="I958" s="38"/>
    </row>
    <row r="959" ht="13.5" customHeight="1">
      <c r="A959" s="38"/>
      <c r="B959" s="38"/>
      <c r="C959" s="38"/>
      <c r="D959" s="38"/>
      <c r="E959" s="38"/>
      <c r="F959" s="38"/>
      <c r="G959" s="38"/>
      <c r="H959" s="38"/>
      <c r="I959" s="38"/>
    </row>
    <row r="960" ht="13.5" customHeight="1">
      <c r="A960" s="38"/>
      <c r="B960" s="38"/>
      <c r="C960" s="38"/>
      <c r="D960" s="38"/>
      <c r="E960" s="38"/>
      <c r="F960" s="38"/>
      <c r="G960" s="38"/>
      <c r="H960" s="38"/>
      <c r="I960" s="38"/>
    </row>
    <row r="961" ht="13.5" customHeight="1">
      <c r="A961" s="38"/>
      <c r="B961" s="38"/>
      <c r="C961" s="38"/>
      <c r="D961" s="38"/>
      <c r="E961" s="38"/>
      <c r="F961" s="38"/>
      <c r="G961" s="38"/>
      <c r="H961" s="38"/>
      <c r="I961" s="38"/>
    </row>
    <row r="962" ht="13.5" customHeight="1">
      <c r="A962" s="38"/>
      <c r="B962" s="38"/>
      <c r="C962" s="38"/>
      <c r="D962" s="38"/>
      <c r="E962" s="38"/>
      <c r="F962" s="38"/>
      <c r="G962" s="38"/>
      <c r="H962" s="38"/>
      <c r="I962" s="38"/>
    </row>
    <row r="963" ht="13.5" customHeight="1">
      <c r="A963" s="38"/>
      <c r="B963" s="38"/>
      <c r="C963" s="38"/>
      <c r="D963" s="38"/>
      <c r="E963" s="38"/>
      <c r="F963" s="38"/>
      <c r="G963" s="38"/>
      <c r="H963" s="38"/>
      <c r="I963" s="38"/>
    </row>
    <row r="964" ht="13.5" customHeight="1">
      <c r="A964" s="38"/>
      <c r="B964" s="38"/>
      <c r="C964" s="38"/>
      <c r="D964" s="38"/>
      <c r="E964" s="38"/>
      <c r="F964" s="38"/>
      <c r="G964" s="38"/>
      <c r="H964" s="38"/>
      <c r="I964" s="38"/>
    </row>
    <row r="965" ht="13.5" customHeight="1">
      <c r="A965" s="38"/>
      <c r="B965" s="38"/>
      <c r="C965" s="38"/>
      <c r="D965" s="38"/>
      <c r="E965" s="38"/>
      <c r="F965" s="38"/>
      <c r="G965" s="38"/>
      <c r="H965" s="38"/>
      <c r="I965" s="38"/>
    </row>
    <row r="966" ht="13.5" customHeight="1">
      <c r="A966" s="38"/>
      <c r="B966" s="38"/>
      <c r="C966" s="38"/>
      <c r="D966" s="38"/>
      <c r="E966" s="38"/>
      <c r="F966" s="38"/>
      <c r="G966" s="38"/>
      <c r="H966" s="38"/>
      <c r="I966" s="38"/>
    </row>
    <row r="967" ht="13.5" customHeight="1">
      <c r="A967" s="38"/>
      <c r="B967" s="38"/>
      <c r="C967" s="38"/>
      <c r="D967" s="38"/>
      <c r="E967" s="38"/>
      <c r="F967" s="38"/>
      <c r="G967" s="38"/>
      <c r="H967" s="38"/>
      <c r="I967" s="38"/>
    </row>
    <row r="968" ht="13.5" customHeight="1">
      <c r="A968" s="38"/>
      <c r="B968" s="38"/>
      <c r="C968" s="38"/>
      <c r="D968" s="38"/>
      <c r="E968" s="38"/>
      <c r="F968" s="38"/>
      <c r="G968" s="38"/>
      <c r="H968" s="38"/>
      <c r="I968" s="38"/>
    </row>
    <row r="969" ht="13.5" customHeight="1">
      <c r="A969" s="38"/>
      <c r="B969" s="38"/>
      <c r="C969" s="38"/>
      <c r="D969" s="38"/>
      <c r="E969" s="38"/>
      <c r="F969" s="38"/>
      <c r="G969" s="38"/>
      <c r="H969" s="38"/>
      <c r="I969" s="38"/>
    </row>
    <row r="970" ht="13.5" customHeight="1">
      <c r="A970" s="38"/>
      <c r="B970" s="38"/>
      <c r="C970" s="38"/>
      <c r="D970" s="38"/>
      <c r="E970" s="38"/>
      <c r="F970" s="38"/>
      <c r="G970" s="38"/>
      <c r="H970" s="38"/>
      <c r="I970" s="38"/>
    </row>
    <row r="971" ht="13.5" customHeight="1">
      <c r="A971" s="38"/>
      <c r="B971" s="38"/>
      <c r="C971" s="38"/>
      <c r="D971" s="38"/>
      <c r="E971" s="38"/>
      <c r="F971" s="38"/>
      <c r="G971" s="38"/>
      <c r="H971" s="38"/>
      <c r="I971" s="38"/>
    </row>
    <row r="972" ht="13.5" customHeight="1">
      <c r="A972" s="38"/>
      <c r="B972" s="38"/>
      <c r="C972" s="38"/>
      <c r="D972" s="38"/>
      <c r="E972" s="38"/>
      <c r="F972" s="38"/>
      <c r="G972" s="38"/>
      <c r="H972" s="38"/>
      <c r="I972" s="38"/>
    </row>
    <row r="973" ht="13.5" customHeight="1">
      <c r="A973" s="38"/>
      <c r="B973" s="38"/>
      <c r="C973" s="38"/>
      <c r="D973" s="38"/>
      <c r="E973" s="38"/>
      <c r="F973" s="38"/>
      <c r="G973" s="38"/>
      <c r="H973" s="38"/>
      <c r="I973" s="38"/>
    </row>
    <row r="974" ht="13.5" customHeight="1">
      <c r="A974" s="38"/>
      <c r="B974" s="38"/>
      <c r="C974" s="38"/>
      <c r="D974" s="38"/>
      <c r="E974" s="38"/>
      <c r="F974" s="38"/>
      <c r="G974" s="38"/>
      <c r="H974" s="38"/>
      <c r="I974" s="38"/>
    </row>
    <row r="975" ht="13.5" customHeight="1">
      <c r="A975" s="38"/>
      <c r="B975" s="38"/>
      <c r="C975" s="38"/>
      <c r="D975" s="38"/>
      <c r="E975" s="38"/>
      <c r="F975" s="38"/>
      <c r="G975" s="38"/>
      <c r="H975" s="38"/>
      <c r="I975" s="38"/>
    </row>
    <row r="976" ht="13.5" customHeight="1">
      <c r="A976" s="38"/>
      <c r="B976" s="38"/>
      <c r="C976" s="38"/>
      <c r="D976" s="38"/>
      <c r="E976" s="38"/>
      <c r="F976" s="38"/>
      <c r="G976" s="38"/>
      <c r="H976" s="38"/>
      <c r="I976" s="38"/>
    </row>
    <row r="977" ht="13.5" customHeight="1">
      <c r="A977" s="38"/>
      <c r="B977" s="38"/>
      <c r="C977" s="38"/>
      <c r="D977" s="38"/>
      <c r="E977" s="38"/>
      <c r="F977" s="38"/>
      <c r="G977" s="38"/>
      <c r="H977" s="38"/>
      <c r="I977" s="38"/>
    </row>
    <row r="978" ht="13.5" customHeight="1">
      <c r="A978" s="38"/>
      <c r="B978" s="38"/>
      <c r="C978" s="38"/>
      <c r="D978" s="38"/>
      <c r="E978" s="38"/>
      <c r="F978" s="38"/>
      <c r="G978" s="38"/>
      <c r="H978" s="38"/>
      <c r="I978" s="38"/>
    </row>
    <row r="979" ht="13.5" customHeight="1">
      <c r="A979" s="38"/>
      <c r="B979" s="38"/>
      <c r="C979" s="38"/>
      <c r="D979" s="38"/>
      <c r="E979" s="38"/>
      <c r="F979" s="38"/>
      <c r="G979" s="38"/>
      <c r="H979" s="38"/>
      <c r="I979" s="38"/>
    </row>
    <row r="980" ht="13.5" customHeight="1">
      <c r="A980" s="38"/>
      <c r="B980" s="38"/>
      <c r="C980" s="38"/>
      <c r="D980" s="38"/>
      <c r="E980" s="38"/>
      <c r="F980" s="38"/>
      <c r="G980" s="38"/>
      <c r="H980" s="38"/>
      <c r="I980" s="38"/>
    </row>
    <row r="981" ht="13.5" customHeight="1">
      <c r="A981" s="38"/>
      <c r="B981" s="38"/>
      <c r="C981" s="38"/>
      <c r="D981" s="38"/>
      <c r="E981" s="38"/>
      <c r="F981" s="38"/>
      <c r="G981" s="38"/>
      <c r="H981" s="38"/>
      <c r="I981" s="38"/>
    </row>
    <row r="982" ht="13.5" customHeight="1">
      <c r="A982" s="38"/>
      <c r="B982" s="38"/>
      <c r="C982" s="38"/>
      <c r="D982" s="38"/>
      <c r="E982" s="38"/>
      <c r="F982" s="38"/>
      <c r="G982" s="38"/>
      <c r="H982" s="38"/>
      <c r="I982" s="38"/>
    </row>
    <row r="983" ht="13.5" customHeight="1">
      <c r="A983" s="38"/>
      <c r="B983" s="38"/>
      <c r="C983" s="38"/>
      <c r="D983" s="38"/>
      <c r="E983" s="38"/>
      <c r="F983" s="38"/>
      <c r="G983" s="38"/>
      <c r="H983" s="38"/>
      <c r="I983" s="38"/>
    </row>
    <row r="984" ht="13.5" customHeight="1">
      <c r="A984" s="38"/>
      <c r="B984" s="38"/>
      <c r="C984" s="38"/>
      <c r="D984" s="38"/>
      <c r="E984" s="38"/>
      <c r="F984" s="38"/>
      <c r="G984" s="38"/>
      <c r="H984" s="38"/>
      <c r="I984" s="38"/>
    </row>
    <row r="985" ht="13.5" customHeight="1">
      <c r="A985" s="38"/>
      <c r="B985" s="38"/>
      <c r="C985" s="38"/>
      <c r="D985" s="38"/>
      <c r="E985" s="38"/>
      <c r="F985" s="38"/>
      <c r="G985" s="38"/>
      <c r="H985" s="38"/>
      <c r="I985" s="38"/>
    </row>
    <row r="986" ht="13.5" customHeight="1">
      <c r="A986" s="38"/>
      <c r="B986" s="38"/>
      <c r="C986" s="38"/>
      <c r="D986" s="38"/>
      <c r="E986" s="38"/>
      <c r="F986" s="38"/>
      <c r="G986" s="38"/>
      <c r="H986" s="38"/>
      <c r="I986" s="38"/>
    </row>
    <row r="987" ht="13.5" customHeight="1">
      <c r="A987" s="38"/>
      <c r="B987" s="38"/>
      <c r="C987" s="38"/>
      <c r="D987" s="38"/>
      <c r="E987" s="38"/>
      <c r="F987" s="38"/>
      <c r="G987" s="38"/>
      <c r="H987" s="38"/>
      <c r="I987" s="38"/>
    </row>
    <row r="988" ht="13.5" customHeight="1">
      <c r="A988" s="38"/>
      <c r="B988" s="38"/>
      <c r="C988" s="38"/>
      <c r="D988" s="38"/>
      <c r="E988" s="38"/>
      <c r="F988" s="38"/>
      <c r="G988" s="38"/>
      <c r="H988" s="38"/>
      <c r="I988" s="38"/>
    </row>
    <row r="989" ht="13.5" customHeight="1">
      <c r="A989" s="38"/>
      <c r="B989" s="38"/>
      <c r="C989" s="38"/>
      <c r="D989" s="38"/>
      <c r="E989" s="38"/>
      <c r="F989" s="38"/>
      <c r="G989" s="38"/>
      <c r="H989" s="38"/>
      <c r="I989" s="38"/>
    </row>
    <row r="990" ht="13.5" customHeight="1">
      <c r="A990" s="38"/>
      <c r="B990" s="38"/>
      <c r="C990" s="38"/>
      <c r="D990" s="38"/>
      <c r="E990" s="38"/>
      <c r="F990" s="38"/>
      <c r="G990" s="38"/>
      <c r="H990" s="38"/>
      <c r="I990" s="38"/>
    </row>
    <row r="991" ht="13.5" customHeight="1">
      <c r="A991" s="38"/>
      <c r="B991" s="38"/>
      <c r="C991" s="38"/>
      <c r="D991" s="38"/>
      <c r="E991" s="38"/>
      <c r="F991" s="38"/>
      <c r="G991" s="38"/>
      <c r="H991" s="38"/>
      <c r="I991" s="38"/>
    </row>
    <row r="992" ht="13.5" customHeight="1">
      <c r="A992" s="38"/>
      <c r="B992" s="38"/>
      <c r="C992" s="38"/>
      <c r="D992" s="38"/>
      <c r="E992" s="38"/>
      <c r="F992" s="38"/>
      <c r="G992" s="38"/>
      <c r="H992" s="38"/>
      <c r="I992" s="38"/>
    </row>
    <row r="993" ht="13.5" customHeight="1">
      <c r="A993" s="38"/>
      <c r="B993" s="38"/>
      <c r="C993" s="38"/>
      <c r="D993" s="38"/>
      <c r="E993" s="38"/>
      <c r="F993" s="38"/>
      <c r="G993" s="38"/>
      <c r="H993" s="38"/>
      <c r="I993" s="38"/>
    </row>
    <row r="994" ht="13.5" customHeight="1">
      <c r="A994" s="38"/>
      <c r="B994" s="38"/>
      <c r="C994" s="38"/>
      <c r="D994" s="38"/>
      <c r="E994" s="38"/>
      <c r="F994" s="38"/>
      <c r="G994" s="38"/>
      <c r="H994" s="38"/>
      <c r="I994" s="38"/>
    </row>
    <row r="995" ht="13.5" customHeight="1">
      <c r="A995" s="38"/>
      <c r="B995" s="38"/>
      <c r="C995" s="38"/>
      <c r="D995" s="38"/>
      <c r="E995" s="38"/>
      <c r="F995" s="38"/>
      <c r="G995" s="38"/>
      <c r="H995" s="38"/>
      <c r="I995" s="38"/>
    </row>
    <row r="996" ht="13.5" customHeight="1">
      <c r="A996" s="38"/>
      <c r="B996" s="38"/>
      <c r="C996" s="38"/>
      <c r="D996" s="38"/>
      <c r="E996" s="38"/>
      <c r="F996" s="38"/>
      <c r="G996" s="38"/>
      <c r="H996" s="38"/>
      <c r="I996" s="38"/>
    </row>
    <row r="997" ht="13.5" customHeight="1">
      <c r="A997" s="38"/>
      <c r="B997" s="38"/>
      <c r="C997" s="38"/>
      <c r="D997" s="38"/>
      <c r="E997" s="38"/>
      <c r="F997" s="38"/>
      <c r="G997" s="38"/>
      <c r="H997" s="38"/>
      <c r="I997" s="38"/>
    </row>
    <row r="998" ht="13.5" customHeight="1">
      <c r="A998" s="38"/>
      <c r="B998" s="38"/>
      <c r="C998" s="38"/>
      <c r="D998" s="38"/>
      <c r="E998" s="38"/>
      <c r="F998" s="38"/>
      <c r="G998" s="38"/>
      <c r="H998" s="38"/>
      <c r="I998" s="38"/>
    </row>
    <row r="999" ht="13.5" customHeight="1">
      <c r="A999" s="38"/>
      <c r="B999" s="38"/>
      <c r="C999" s="38"/>
      <c r="D999" s="38"/>
      <c r="E999" s="38"/>
      <c r="F999" s="38"/>
      <c r="G999" s="38"/>
      <c r="H999" s="38"/>
      <c r="I999" s="38"/>
    </row>
    <row r="1000" ht="13.5" customHeight="1">
      <c r="A1000" s="38"/>
      <c r="B1000" s="38"/>
      <c r="C1000" s="38"/>
      <c r="D1000" s="38"/>
      <c r="E1000" s="38"/>
      <c r="F1000" s="38"/>
      <c r="G1000" s="38"/>
      <c r="H1000" s="38"/>
      <c r="I1000" s="3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0.86"/>
    <col customWidth="1" min="3" max="12" width="10.71"/>
    <col customWidth="1" min="13" max="14" width="10.86"/>
    <col customWidth="1" min="15" max="15" width="15.86"/>
    <col customWidth="1" min="16" max="16" width="116.71"/>
    <col customWidth="1" min="17" max="27" width="10.71"/>
  </cols>
  <sheetData>
    <row r="1" ht="13.5" customHeight="1">
      <c r="A1" s="40" t="s">
        <v>15</v>
      </c>
      <c r="B1" s="41" t="s">
        <v>14</v>
      </c>
      <c r="C1" s="40" t="s">
        <v>53</v>
      </c>
      <c r="D1" s="40" t="s">
        <v>54</v>
      </c>
      <c r="E1" s="40" t="s">
        <v>55</v>
      </c>
      <c r="F1" s="40" t="s">
        <v>56</v>
      </c>
      <c r="G1" s="40" t="s">
        <v>57</v>
      </c>
      <c r="H1" s="40" t="s">
        <v>60</v>
      </c>
      <c r="I1" s="40" t="s">
        <v>61</v>
      </c>
      <c r="J1" s="40" t="s">
        <v>62</v>
      </c>
      <c r="K1" s="40" t="s">
        <v>63</v>
      </c>
      <c r="L1" s="40" t="s">
        <v>64</v>
      </c>
      <c r="M1" s="40" t="s">
        <v>65</v>
      </c>
      <c r="N1" s="40" t="s">
        <v>66</v>
      </c>
      <c r="O1" s="42"/>
      <c r="P1" s="42" t="s">
        <v>67</v>
      </c>
    </row>
    <row r="2" ht="13.5" customHeight="1">
      <c r="A2" s="38" t="s">
        <v>16</v>
      </c>
      <c r="B2" s="22">
        <v>1895.0</v>
      </c>
      <c r="C2" s="43">
        <v>19.866666666666667</v>
      </c>
      <c r="D2" s="43">
        <v>16.9</v>
      </c>
      <c r="E2" s="43">
        <v>4.558333333333334</v>
      </c>
      <c r="F2" s="43">
        <v>0.5166666666666667</v>
      </c>
      <c r="G2" s="43">
        <v>0.0</v>
      </c>
      <c r="H2" s="43">
        <v>0.6</v>
      </c>
      <c r="I2" s="43">
        <v>0.08333333333333333</v>
      </c>
      <c r="J2" s="43">
        <v>0.0</v>
      </c>
      <c r="K2" s="43">
        <v>0.0</v>
      </c>
      <c r="L2" s="43">
        <v>0.0</v>
      </c>
      <c r="M2" s="43">
        <f t="shared" ref="M2:M890" si="1">SUM($C2:$G2)/5</f>
        <v>8.368333333</v>
      </c>
      <c r="N2" s="43">
        <f t="shared" ref="N2:N890" si="2">SUM($H2:$L2)/5</f>
        <v>0.1366666667</v>
      </c>
      <c r="O2" s="34">
        <f t="shared" ref="O2:O890" si="3">sum(H2*1+I2*2+J2*3+K2*4+L2*5)/5</f>
        <v>0.1533333333</v>
      </c>
      <c r="P2" s="34">
        <f>(1+2+3+4+5)/5</f>
        <v>3</v>
      </c>
    </row>
    <row r="3" ht="13.5" customHeight="1">
      <c r="A3" s="38" t="s">
        <v>16</v>
      </c>
      <c r="B3" s="22">
        <v>1896.0</v>
      </c>
      <c r="C3" s="43">
        <v>21.84166666666667</v>
      </c>
      <c r="D3" s="43">
        <v>11.25</v>
      </c>
      <c r="E3" s="43">
        <v>1.3083333333333333</v>
      </c>
      <c r="F3" s="43">
        <v>0.0</v>
      </c>
      <c r="G3" s="43">
        <v>0.0</v>
      </c>
      <c r="H3" s="43">
        <v>16.875</v>
      </c>
      <c r="I3" s="43">
        <v>6.283333333333332</v>
      </c>
      <c r="J3" s="43">
        <v>0.35000000000000003</v>
      </c>
      <c r="K3" s="43">
        <v>0.016666666666666666</v>
      </c>
      <c r="L3" s="43">
        <v>0.0</v>
      </c>
      <c r="M3" s="43">
        <f t="shared" si="1"/>
        <v>6.88</v>
      </c>
      <c r="N3" s="43">
        <f t="shared" si="2"/>
        <v>4.705</v>
      </c>
      <c r="O3" s="34">
        <f t="shared" si="3"/>
        <v>6.111666667</v>
      </c>
    </row>
    <row r="4" ht="13.5" customHeight="1">
      <c r="A4" s="38" t="s">
        <v>16</v>
      </c>
      <c r="B4" s="22">
        <v>1897.0</v>
      </c>
      <c r="C4" s="43">
        <v>20.78333333333333</v>
      </c>
      <c r="D4" s="43">
        <v>5.05</v>
      </c>
      <c r="E4" s="43">
        <v>0.024999999999999998</v>
      </c>
      <c r="F4" s="43">
        <v>0.0</v>
      </c>
      <c r="G4" s="43">
        <v>0.0</v>
      </c>
      <c r="H4" s="43">
        <v>44.550000000000004</v>
      </c>
      <c r="I4" s="43">
        <v>33.71666666666667</v>
      </c>
      <c r="J4" s="43">
        <v>9.333333333333334</v>
      </c>
      <c r="K4" s="43">
        <v>0.0</v>
      </c>
      <c r="L4" s="43">
        <v>0.0</v>
      </c>
      <c r="M4" s="43">
        <f t="shared" si="1"/>
        <v>5.171666667</v>
      </c>
      <c r="N4" s="43">
        <f t="shared" si="2"/>
        <v>17.52</v>
      </c>
      <c r="O4" s="34">
        <f t="shared" si="3"/>
        <v>27.99666667</v>
      </c>
    </row>
    <row r="5" ht="13.5" customHeight="1">
      <c r="A5" s="38" t="s">
        <v>16</v>
      </c>
      <c r="B5" s="22">
        <v>1898.0</v>
      </c>
      <c r="C5" s="43">
        <v>0.0</v>
      </c>
      <c r="D5" s="43">
        <v>0.0</v>
      </c>
      <c r="E5" s="43">
        <v>0.0</v>
      </c>
      <c r="F5" s="43">
        <v>0.0</v>
      </c>
      <c r="G5" s="43">
        <v>0.0</v>
      </c>
      <c r="H5" s="43">
        <v>95.47500000000001</v>
      </c>
      <c r="I5" s="43">
        <v>79.78333333333333</v>
      </c>
      <c r="J5" s="43">
        <v>49.599999999999994</v>
      </c>
      <c r="K5" s="43">
        <v>26.733333333333334</v>
      </c>
      <c r="L5" s="43">
        <v>0.5916666666666667</v>
      </c>
      <c r="M5" s="43">
        <f t="shared" si="1"/>
        <v>0</v>
      </c>
      <c r="N5" s="43">
        <f t="shared" si="2"/>
        <v>50.43666667</v>
      </c>
      <c r="O5" s="34">
        <f t="shared" si="3"/>
        <v>102.7466667</v>
      </c>
    </row>
    <row r="6" ht="13.5" customHeight="1">
      <c r="A6" s="38" t="s">
        <v>16</v>
      </c>
      <c r="B6" s="22">
        <v>1899.0</v>
      </c>
      <c r="C6" s="43">
        <v>15.65</v>
      </c>
      <c r="D6" s="43">
        <v>10.65</v>
      </c>
      <c r="E6" s="43">
        <v>8.333333333333334</v>
      </c>
      <c r="F6" s="43">
        <v>5.383333333333333</v>
      </c>
      <c r="G6" s="43">
        <v>0.0</v>
      </c>
      <c r="H6" s="43">
        <v>58.725</v>
      </c>
      <c r="I6" s="43">
        <v>47.59166666666667</v>
      </c>
      <c r="J6" s="43">
        <v>25.025000000000002</v>
      </c>
      <c r="K6" s="43">
        <v>14.958333333333334</v>
      </c>
      <c r="L6" s="43">
        <v>5.108333333333333</v>
      </c>
      <c r="M6" s="43">
        <f t="shared" si="1"/>
        <v>8.003333333</v>
      </c>
      <c r="N6" s="43">
        <f t="shared" si="2"/>
        <v>30.28166667</v>
      </c>
      <c r="O6" s="34">
        <f t="shared" si="3"/>
        <v>62.87166667</v>
      </c>
    </row>
    <row r="7" ht="13.5" customHeight="1">
      <c r="A7" s="38" t="s">
        <v>16</v>
      </c>
      <c r="B7" s="22">
        <v>1900.0</v>
      </c>
      <c r="C7" s="43">
        <v>21.741666666666664</v>
      </c>
      <c r="D7" s="43">
        <v>15.549999999999999</v>
      </c>
      <c r="E7" s="43">
        <v>3.516666666666667</v>
      </c>
      <c r="F7" s="43">
        <v>0.23333333333333336</v>
      </c>
      <c r="G7" s="43">
        <v>0.049999999999999996</v>
      </c>
      <c r="H7" s="43">
        <v>0.225</v>
      </c>
      <c r="I7" s="43">
        <v>0.0</v>
      </c>
      <c r="J7" s="43">
        <v>0.0</v>
      </c>
      <c r="K7" s="43">
        <v>0.0</v>
      </c>
      <c r="L7" s="43">
        <v>0.0</v>
      </c>
      <c r="M7" s="43">
        <f t="shared" si="1"/>
        <v>8.218333333</v>
      </c>
      <c r="N7" s="43">
        <f t="shared" si="2"/>
        <v>0.045</v>
      </c>
      <c r="O7" s="34">
        <f t="shared" si="3"/>
        <v>0.045</v>
      </c>
    </row>
    <row r="8" ht="13.5" customHeight="1">
      <c r="A8" s="38" t="s">
        <v>16</v>
      </c>
      <c r="B8" s="22">
        <v>1901.0</v>
      </c>
      <c r="C8" s="43">
        <v>22.816666666666663</v>
      </c>
      <c r="D8" s="43">
        <v>20.275000000000002</v>
      </c>
      <c r="E8" s="43">
        <v>8.041666666666666</v>
      </c>
      <c r="F8" s="43">
        <v>5.691666666666666</v>
      </c>
      <c r="G8" s="43">
        <v>0.525</v>
      </c>
      <c r="H8" s="43">
        <v>68.65833333333333</v>
      </c>
      <c r="I8" s="43">
        <v>63.99166666666667</v>
      </c>
      <c r="J8" s="43">
        <v>45.74166666666667</v>
      </c>
      <c r="K8" s="43">
        <v>31.400000000000002</v>
      </c>
      <c r="L8" s="43">
        <v>17.874999999999996</v>
      </c>
      <c r="M8" s="43">
        <f t="shared" si="1"/>
        <v>11.47</v>
      </c>
      <c r="N8" s="43">
        <f t="shared" si="2"/>
        <v>45.53333333</v>
      </c>
      <c r="O8" s="34">
        <f t="shared" si="3"/>
        <v>109.7683333</v>
      </c>
    </row>
    <row r="9" ht="13.5" customHeight="1">
      <c r="A9" s="38" t="s">
        <v>16</v>
      </c>
      <c r="B9" s="22">
        <v>1902.0</v>
      </c>
      <c r="C9" s="43">
        <v>0.008333333333333333</v>
      </c>
      <c r="D9" s="43">
        <v>0.0</v>
      </c>
      <c r="E9" s="43">
        <v>0.0</v>
      </c>
      <c r="F9" s="43">
        <v>0.0</v>
      </c>
      <c r="G9" s="43">
        <v>0.0</v>
      </c>
      <c r="H9" s="43">
        <v>87.59166666666665</v>
      </c>
      <c r="I9" s="43">
        <v>71.90833333333335</v>
      </c>
      <c r="J9" s="43">
        <v>32.400000000000006</v>
      </c>
      <c r="K9" s="43">
        <v>18.51666666666667</v>
      </c>
      <c r="L9" s="43">
        <v>5.058333333333334</v>
      </c>
      <c r="M9" s="43">
        <f t="shared" si="1"/>
        <v>0.001666666667</v>
      </c>
      <c r="N9" s="43">
        <f t="shared" si="2"/>
        <v>43.095</v>
      </c>
      <c r="O9" s="34">
        <f t="shared" si="3"/>
        <v>85.59333333</v>
      </c>
    </row>
    <row r="10" ht="13.5" customHeight="1">
      <c r="A10" s="38" t="s">
        <v>16</v>
      </c>
      <c r="B10" s="22">
        <v>1903.0</v>
      </c>
      <c r="C10" s="43">
        <v>1.7249999999999999</v>
      </c>
      <c r="D10" s="43">
        <v>0.27499999999999997</v>
      </c>
      <c r="E10" s="43">
        <v>0.0</v>
      </c>
      <c r="F10" s="43">
        <v>0.0</v>
      </c>
      <c r="G10" s="43">
        <v>0.0</v>
      </c>
      <c r="H10" s="43">
        <v>85.00833333333334</v>
      </c>
      <c r="I10" s="43">
        <v>73.61666666666667</v>
      </c>
      <c r="J10" s="43">
        <v>32.13333333333333</v>
      </c>
      <c r="K10" s="43">
        <v>15.616666666666667</v>
      </c>
      <c r="L10" s="43">
        <v>1.0333333333333334</v>
      </c>
      <c r="M10" s="43">
        <f t="shared" si="1"/>
        <v>0.4</v>
      </c>
      <c r="N10" s="43">
        <f t="shared" si="2"/>
        <v>41.48166667</v>
      </c>
      <c r="O10" s="34">
        <f t="shared" si="3"/>
        <v>79.255</v>
      </c>
    </row>
    <row r="11" ht="13.5" customHeight="1">
      <c r="A11" s="38" t="s">
        <v>16</v>
      </c>
      <c r="B11" s="22">
        <v>1904.0</v>
      </c>
      <c r="C11" s="43">
        <v>12.633333333333333</v>
      </c>
      <c r="D11" s="43">
        <v>1.3166666666666667</v>
      </c>
      <c r="E11" s="43">
        <v>0.041666666666666664</v>
      </c>
      <c r="F11" s="43">
        <v>0.0</v>
      </c>
      <c r="G11" s="43">
        <v>0.0</v>
      </c>
      <c r="H11" s="43">
        <v>11.983333333333334</v>
      </c>
      <c r="I11" s="43">
        <v>5.175000000000001</v>
      </c>
      <c r="J11" s="43">
        <v>1.575</v>
      </c>
      <c r="K11" s="43">
        <v>0.5416666666666666</v>
      </c>
      <c r="L11" s="43">
        <v>0.0</v>
      </c>
      <c r="M11" s="43">
        <f t="shared" si="1"/>
        <v>2.798333333</v>
      </c>
      <c r="N11" s="43">
        <f t="shared" si="2"/>
        <v>3.855</v>
      </c>
      <c r="O11" s="34">
        <f t="shared" si="3"/>
        <v>5.845</v>
      </c>
    </row>
    <row r="12" ht="13.5" customHeight="1">
      <c r="A12" s="38" t="s">
        <v>16</v>
      </c>
      <c r="B12" s="22">
        <v>1905.0</v>
      </c>
      <c r="C12" s="43">
        <v>86.3</v>
      </c>
      <c r="D12" s="43">
        <v>69.91666666666666</v>
      </c>
      <c r="E12" s="43">
        <v>27.575</v>
      </c>
      <c r="F12" s="43">
        <v>15.85</v>
      </c>
      <c r="G12" s="43">
        <v>4.975</v>
      </c>
      <c r="H12" s="43">
        <v>0.225</v>
      </c>
      <c r="I12" s="43">
        <v>0.0</v>
      </c>
      <c r="J12" s="43">
        <v>0.0</v>
      </c>
      <c r="K12" s="43">
        <v>0.0</v>
      </c>
      <c r="L12" s="43">
        <v>0.0</v>
      </c>
      <c r="M12" s="43">
        <f t="shared" si="1"/>
        <v>40.92333333</v>
      </c>
      <c r="N12" s="43">
        <f t="shared" si="2"/>
        <v>0.045</v>
      </c>
      <c r="O12" s="34">
        <f t="shared" si="3"/>
        <v>0.045</v>
      </c>
    </row>
    <row r="13" ht="13.5" customHeight="1">
      <c r="A13" s="38" t="s">
        <v>16</v>
      </c>
      <c r="B13" s="22">
        <v>1906.0</v>
      </c>
      <c r="C13" s="43">
        <v>9.366666666666665</v>
      </c>
      <c r="D13" s="43">
        <v>1.8833333333333335</v>
      </c>
      <c r="E13" s="43">
        <v>0.0</v>
      </c>
      <c r="F13" s="43">
        <v>0.0</v>
      </c>
      <c r="G13" s="43">
        <v>0.0</v>
      </c>
      <c r="H13" s="43">
        <v>14.108333333333334</v>
      </c>
      <c r="I13" s="43">
        <v>0.24166666666666667</v>
      </c>
      <c r="J13" s="43">
        <v>0.0</v>
      </c>
      <c r="K13" s="43">
        <v>0.0</v>
      </c>
      <c r="L13" s="43">
        <v>0.0</v>
      </c>
      <c r="M13" s="43">
        <f t="shared" si="1"/>
        <v>2.25</v>
      </c>
      <c r="N13" s="43">
        <f t="shared" si="2"/>
        <v>2.87</v>
      </c>
      <c r="O13" s="34">
        <f t="shared" si="3"/>
        <v>2.918333333</v>
      </c>
    </row>
    <row r="14" ht="13.5" customHeight="1">
      <c r="A14" s="38" t="s">
        <v>16</v>
      </c>
      <c r="B14" s="22">
        <v>1907.0</v>
      </c>
      <c r="C14" s="43">
        <v>57.80833333333334</v>
      </c>
      <c r="D14" s="43">
        <v>43.300000000000004</v>
      </c>
      <c r="E14" s="43">
        <v>17.1</v>
      </c>
      <c r="F14" s="43">
        <v>9.508333333333333</v>
      </c>
      <c r="G14" s="43">
        <v>3.466666666666667</v>
      </c>
      <c r="H14" s="43">
        <v>5.908333333333334</v>
      </c>
      <c r="I14" s="43">
        <v>2.625</v>
      </c>
      <c r="J14" s="43">
        <v>0.008333333333333333</v>
      </c>
      <c r="K14" s="43">
        <v>0.0</v>
      </c>
      <c r="L14" s="43">
        <v>0.0</v>
      </c>
      <c r="M14" s="43">
        <f t="shared" si="1"/>
        <v>26.23666667</v>
      </c>
      <c r="N14" s="43">
        <f t="shared" si="2"/>
        <v>1.708333333</v>
      </c>
      <c r="O14" s="34">
        <f t="shared" si="3"/>
        <v>2.236666667</v>
      </c>
    </row>
    <row r="15" ht="13.5" customHeight="1">
      <c r="A15" s="38" t="s">
        <v>16</v>
      </c>
      <c r="B15" s="22">
        <v>1908.0</v>
      </c>
      <c r="C15" s="43">
        <v>17.991666666666667</v>
      </c>
      <c r="D15" s="43">
        <v>16.883333333333333</v>
      </c>
      <c r="E15" s="43">
        <v>3.9333333333333336</v>
      </c>
      <c r="F15" s="43">
        <v>1.0</v>
      </c>
      <c r="G15" s="43">
        <v>0.008333333333333333</v>
      </c>
      <c r="H15" s="43">
        <v>62.775000000000006</v>
      </c>
      <c r="I15" s="43">
        <v>54.68333333333333</v>
      </c>
      <c r="J15" s="43">
        <v>13.83333333333333</v>
      </c>
      <c r="K15" s="43">
        <v>7.883333333333333</v>
      </c>
      <c r="L15" s="43">
        <v>1.0</v>
      </c>
      <c r="M15" s="43">
        <f t="shared" si="1"/>
        <v>7.963333333</v>
      </c>
      <c r="N15" s="43">
        <f t="shared" si="2"/>
        <v>28.035</v>
      </c>
      <c r="O15" s="34">
        <f t="shared" si="3"/>
        <v>50.035</v>
      </c>
    </row>
    <row r="16" ht="13.5" customHeight="1">
      <c r="A16" s="38" t="s">
        <v>16</v>
      </c>
      <c r="B16" s="22">
        <v>1909.0</v>
      </c>
      <c r="C16" s="43">
        <v>34.708333333333336</v>
      </c>
      <c r="D16" s="43">
        <v>13.924999999999999</v>
      </c>
      <c r="E16" s="43">
        <v>3.1166666666666667</v>
      </c>
      <c r="F16" s="43">
        <v>0.375</v>
      </c>
      <c r="G16" s="43">
        <v>0.024999999999999998</v>
      </c>
      <c r="H16" s="43">
        <v>7.433333333333333</v>
      </c>
      <c r="I16" s="43">
        <v>2.033333333333333</v>
      </c>
      <c r="J16" s="43">
        <v>0.0</v>
      </c>
      <c r="K16" s="43">
        <v>0.0</v>
      </c>
      <c r="L16" s="43">
        <v>0.0</v>
      </c>
      <c r="M16" s="43">
        <f t="shared" si="1"/>
        <v>10.43</v>
      </c>
      <c r="N16" s="43">
        <f t="shared" si="2"/>
        <v>1.893333333</v>
      </c>
      <c r="O16" s="34">
        <f t="shared" si="3"/>
        <v>2.3</v>
      </c>
    </row>
    <row r="17" ht="13.5" customHeight="1">
      <c r="A17" s="38" t="s">
        <v>16</v>
      </c>
      <c r="B17" s="22">
        <v>1910.0</v>
      </c>
      <c r="C17" s="43">
        <v>65.91666666666667</v>
      </c>
      <c r="D17" s="43">
        <v>37.983333333333334</v>
      </c>
      <c r="E17" s="43">
        <v>17.841666666666665</v>
      </c>
      <c r="F17" s="43">
        <v>10.1</v>
      </c>
      <c r="G17" s="43">
        <v>0.3333333333333333</v>
      </c>
      <c r="H17" s="43">
        <v>0.0</v>
      </c>
      <c r="I17" s="43">
        <v>0.0</v>
      </c>
      <c r="J17" s="43">
        <v>0.0</v>
      </c>
      <c r="K17" s="43">
        <v>0.0</v>
      </c>
      <c r="L17" s="43">
        <v>0.0</v>
      </c>
      <c r="M17" s="43">
        <f t="shared" si="1"/>
        <v>26.435</v>
      </c>
      <c r="N17" s="43">
        <f t="shared" si="2"/>
        <v>0</v>
      </c>
      <c r="O17" s="34">
        <f t="shared" si="3"/>
        <v>0</v>
      </c>
    </row>
    <row r="18" ht="13.5" customHeight="1">
      <c r="A18" s="38" t="s">
        <v>16</v>
      </c>
      <c r="B18" s="22">
        <v>1911.0</v>
      </c>
      <c r="C18" s="43">
        <v>77.19166666666665</v>
      </c>
      <c r="D18" s="43">
        <v>66.18333333333334</v>
      </c>
      <c r="E18" s="43">
        <v>42.949999999999996</v>
      </c>
      <c r="F18" s="43">
        <v>17.025000000000002</v>
      </c>
      <c r="G18" s="43">
        <v>2.766666666666667</v>
      </c>
      <c r="H18" s="43">
        <v>1.0833333333333333</v>
      </c>
      <c r="I18" s="43">
        <v>0.0</v>
      </c>
      <c r="J18" s="43">
        <v>0.0</v>
      </c>
      <c r="K18" s="43">
        <v>0.0</v>
      </c>
      <c r="L18" s="43">
        <v>0.0</v>
      </c>
      <c r="M18" s="43">
        <f t="shared" si="1"/>
        <v>41.22333333</v>
      </c>
      <c r="N18" s="43">
        <f t="shared" si="2"/>
        <v>0.2166666667</v>
      </c>
      <c r="O18" s="34">
        <f t="shared" si="3"/>
        <v>0.2166666667</v>
      </c>
    </row>
    <row r="19" ht="13.5" customHeight="1">
      <c r="A19" s="38" t="s">
        <v>16</v>
      </c>
      <c r="B19" s="22">
        <v>1912.0</v>
      </c>
      <c r="C19" s="43">
        <v>6.933333333333333</v>
      </c>
      <c r="D19" s="43">
        <v>0.4083333333333334</v>
      </c>
      <c r="E19" s="43">
        <v>0.0</v>
      </c>
      <c r="F19" s="43">
        <v>0.0</v>
      </c>
      <c r="G19" s="43">
        <v>0.0</v>
      </c>
      <c r="H19" s="43">
        <v>33.46666666666666</v>
      </c>
      <c r="I19" s="43">
        <v>27.041666666666668</v>
      </c>
      <c r="J19" s="43">
        <v>2.8833333333333333</v>
      </c>
      <c r="K19" s="43">
        <v>0.049999999999999996</v>
      </c>
      <c r="L19" s="43">
        <v>0.0</v>
      </c>
      <c r="M19" s="43">
        <f t="shared" si="1"/>
        <v>1.468333333</v>
      </c>
      <c r="N19" s="43">
        <f t="shared" si="2"/>
        <v>12.68833333</v>
      </c>
      <c r="O19" s="34">
        <f t="shared" si="3"/>
        <v>19.28</v>
      </c>
    </row>
    <row r="20" ht="13.5" customHeight="1">
      <c r="A20" s="38" t="s">
        <v>16</v>
      </c>
      <c r="B20" s="22">
        <v>1913.0</v>
      </c>
      <c r="C20" s="43">
        <v>21.78333333333333</v>
      </c>
      <c r="D20" s="43">
        <v>8.233333333333334</v>
      </c>
      <c r="E20" s="43">
        <v>0.049999999999999996</v>
      </c>
      <c r="F20" s="43">
        <v>0.0</v>
      </c>
      <c r="G20" s="43">
        <v>0.0</v>
      </c>
      <c r="H20" s="43">
        <v>9.766666666666667</v>
      </c>
      <c r="I20" s="43">
        <v>3.441666666666667</v>
      </c>
      <c r="J20" s="43">
        <v>0.0</v>
      </c>
      <c r="K20" s="43">
        <v>0.0</v>
      </c>
      <c r="L20" s="43">
        <v>0.0</v>
      </c>
      <c r="M20" s="43">
        <f t="shared" si="1"/>
        <v>6.013333333</v>
      </c>
      <c r="N20" s="43">
        <f t="shared" si="2"/>
        <v>2.641666667</v>
      </c>
      <c r="O20" s="34">
        <f t="shared" si="3"/>
        <v>3.33</v>
      </c>
    </row>
    <row r="21" ht="13.5" customHeight="1">
      <c r="A21" s="38" t="s">
        <v>16</v>
      </c>
      <c r="B21" s="22">
        <v>1914.0</v>
      </c>
      <c r="C21" s="43">
        <v>54.166666666666664</v>
      </c>
      <c r="D21" s="43">
        <v>43.75</v>
      </c>
      <c r="E21" s="43">
        <v>24.724999999999998</v>
      </c>
      <c r="F21" s="43">
        <v>16.708333333333332</v>
      </c>
      <c r="G21" s="43">
        <v>1.5833333333333333</v>
      </c>
      <c r="H21" s="43">
        <v>11.433333333333332</v>
      </c>
      <c r="I21" s="43">
        <v>6.066666666666666</v>
      </c>
      <c r="J21" s="43">
        <v>1.0666666666666667</v>
      </c>
      <c r="K21" s="43">
        <v>0.008333333333333333</v>
      </c>
      <c r="L21" s="43">
        <v>0.0</v>
      </c>
      <c r="M21" s="43">
        <f t="shared" si="1"/>
        <v>28.18666667</v>
      </c>
      <c r="N21" s="43">
        <f t="shared" si="2"/>
        <v>3.715</v>
      </c>
      <c r="O21" s="34">
        <f t="shared" si="3"/>
        <v>5.36</v>
      </c>
    </row>
    <row r="22" ht="13.5" customHeight="1">
      <c r="A22" s="38" t="s">
        <v>16</v>
      </c>
      <c r="B22" s="22">
        <v>1915.0</v>
      </c>
      <c r="C22" s="43">
        <v>62.75000000000001</v>
      </c>
      <c r="D22" s="43">
        <v>46.09166666666667</v>
      </c>
      <c r="E22" s="43">
        <v>16.75</v>
      </c>
      <c r="F22" s="43">
        <v>4.241666666666666</v>
      </c>
      <c r="G22" s="43">
        <v>0.008333333333333333</v>
      </c>
      <c r="H22" s="43">
        <v>6.383333333333334</v>
      </c>
      <c r="I22" s="43">
        <v>2.475</v>
      </c>
      <c r="J22" s="43">
        <v>0.03333333333333333</v>
      </c>
      <c r="K22" s="43">
        <v>0.0</v>
      </c>
      <c r="L22" s="43">
        <v>0.0</v>
      </c>
      <c r="M22" s="43">
        <f t="shared" si="1"/>
        <v>25.96833333</v>
      </c>
      <c r="N22" s="43">
        <f t="shared" si="2"/>
        <v>1.778333333</v>
      </c>
      <c r="O22" s="34">
        <f t="shared" si="3"/>
        <v>2.286666667</v>
      </c>
    </row>
    <row r="23" ht="13.5" customHeight="1">
      <c r="A23" s="38" t="s">
        <v>16</v>
      </c>
      <c r="B23" s="22">
        <v>1916.0</v>
      </c>
      <c r="C23" s="43">
        <v>21.058333333333334</v>
      </c>
      <c r="D23" s="43">
        <v>5.8500000000000005</v>
      </c>
      <c r="E23" s="43">
        <v>0.44166666666666665</v>
      </c>
      <c r="F23" s="43">
        <v>0.0</v>
      </c>
      <c r="G23" s="43">
        <v>0.0</v>
      </c>
      <c r="H23" s="43">
        <v>8.316666666666668</v>
      </c>
      <c r="I23" s="43">
        <v>3.2083333333333326</v>
      </c>
      <c r="J23" s="43">
        <v>0.0</v>
      </c>
      <c r="K23" s="43">
        <v>0.0</v>
      </c>
      <c r="L23" s="43">
        <v>0.0</v>
      </c>
      <c r="M23" s="43">
        <f t="shared" si="1"/>
        <v>5.47</v>
      </c>
      <c r="N23" s="43">
        <f t="shared" si="2"/>
        <v>2.305</v>
      </c>
      <c r="O23" s="34">
        <f t="shared" si="3"/>
        <v>2.946666667</v>
      </c>
    </row>
    <row r="24" ht="13.5" customHeight="1">
      <c r="A24" s="38" t="s">
        <v>16</v>
      </c>
      <c r="B24" s="22">
        <v>1917.0</v>
      </c>
      <c r="C24" s="43">
        <v>70.24166666666666</v>
      </c>
      <c r="D24" s="43">
        <v>44.975</v>
      </c>
      <c r="E24" s="43">
        <v>14.241666666666667</v>
      </c>
      <c r="F24" s="43">
        <v>2.6833333333333336</v>
      </c>
      <c r="G24" s="43">
        <v>0.0</v>
      </c>
      <c r="H24" s="43">
        <v>0.6333333333333333</v>
      </c>
      <c r="I24" s="43">
        <v>0.0</v>
      </c>
      <c r="J24" s="43">
        <v>0.0</v>
      </c>
      <c r="K24" s="43">
        <v>0.0</v>
      </c>
      <c r="L24" s="43">
        <v>0.0</v>
      </c>
      <c r="M24" s="43">
        <f t="shared" si="1"/>
        <v>26.42833333</v>
      </c>
      <c r="N24" s="43">
        <f t="shared" si="2"/>
        <v>0.1266666667</v>
      </c>
      <c r="O24" s="34">
        <f t="shared" si="3"/>
        <v>0.1266666667</v>
      </c>
    </row>
    <row r="25" ht="13.5" customHeight="1">
      <c r="A25" s="38" t="s">
        <v>16</v>
      </c>
      <c r="B25" s="22">
        <v>1918.0</v>
      </c>
      <c r="C25" s="43">
        <v>71.15833333333335</v>
      </c>
      <c r="D25" s="43">
        <v>42.99166666666667</v>
      </c>
      <c r="E25" s="43">
        <v>11.799999999999999</v>
      </c>
      <c r="F25" s="43">
        <v>4.15</v>
      </c>
      <c r="G25" s="43">
        <v>0.3166666666666667</v>
      </c>
      <c r="H25" s="43">
        <v>0.0</v>
      </c>
      <c r="I25" s="43">
        <v>0.0</v>
      </c>
      <c r="J25" s="43">
        <v>0.0</v>
      </c>
      <c r="K25" s="43">
        <v>0.0</v>
      </c>
      <c r="L25" s="43">
        <v>0.0</v>
      </c>
      <c r="M25" s="43">
        <f t="shared" si="1"/>
        <v>26.08333333</v>
      </c>
      <c r="N25" s="43">
        <f t="shared" si="2"/>
        <v>0</v>
      </c>
      <c r="O25" s="34">
        <f t="shared" si="3"/>
        <v>0</v>
      </c>
    </row>
    <row r="26" ht="13.5" customHeight="1">
      <c r="A26" s="38" t="s">
        <v>16</v>
      </c>
      <c r="B26" s="22">
        <v>1919.0</v>
      </c>
      <c r="C26" s="43">
        <v>5.266666666666667</v>
      </c>
      <c r="D26" s="43">
        <v>0.5916666666666667</v>
      </c>
      <c r="E26" s="43">
        <v>0.0</v>
      </c>
      <c r="F26" s="43">
        <v>0.0</v>
      </c>
      <c r="G26" s="43">
        <v>0.0</v>
      </c>
      <c r="H26" s="43">
        <v>36.725</v>
      </c>
      <c r="I26" s="43">
        <v>19.89166666666667</v>
      </c>
      <c r="J26" s="43">
        <v>5.866666666666667</v>
      </c>
      <c r="K26" s="43">
        <v>1.8250000000000002</v>
      </c>
      <c r="L26" s="43">
        <v>0.14166666666666666</v>
      </c>
      <c r="M26" s="43">
        <f t="shared" si="1"/>
        <v>1.171666667</v>
      </c>
      <c r="N26" s="43">
        <f t="shared" si="2"/>
        <v>12.89</v>
      </c>
      <c r="O26" s="34">
        <f t="shared" si="3"/>
        <v>20.42333333</v>
      </c>
    </row>
    <row r="27" ht="13.5" customHeight="1">
      <c r="A27" s="38" t="s">
        <v>16</v>
      </c>
      <c r="B27" s="22">
        <v>1920.0</v>
      </c>
      <c r="C27" s="43">
        <v>0.016666666666666666</v>
      </c>
      <c r="D27" s="43">
        <v>0.0</v>
      </c>
      <c r="E27" s="43">
        <v>0.0</v>
      </c>
      <c r="F27" s="43">
        <v>0.0</v>
      </c>
      <c r="G27" s="43">
        <v>0.0</v>
      </c>
      <c r="H27" s="43">
        <v>77.40833333333333</v>
      </c>
      <c r="I27" s="43">
        <v>53.28333333333333</v>
      </c>
      <c r="J27" s="43">
        <v>22.00833333333333</v>
      </c>
      <c r="K27" s="43">
        <v>9.333333333333334</v>
      </c>
      <c r="L27" s="43">
        <v>0.7333333333333334</v>
      </c>
      <c r="M27" s="43">
        <f t="shared" si="1"/>
        <v>0.003333333333</v>
      </c>
      <c r="N27" s="43">
        <f t="shared" si="2"/>
        <v>32.55333333</v>
      </c>
      <c r="O27" s="34">
        <f t="shared" si="3"/>
        <v>58.2</v>
      </c>
    </row>
    <row r="28" ht="13.5" customHeight="1">
      <c r="A28" s="38" t="s">
        <v>16</v>
      </c>
      <c r="B28" s="22">
        <v>1921.0</v>
      </c>
      <c r="C28" s="43">
        <v>15.483333333333334</v>
      </c>
      <c r="D28" s="43">
        <v>5.1000000000000005</v>
      </c>
      <c r="E28" s="43">
        <v>0.08333333333333333</v>
      </c>
      <c r="F28" s="43">
        <v>0.0</v>
      </c>
      <c r="G28" s="43">
        <v>0.0</v>
      </c>
      <c r="H28" s="43">
        <v>35.05</v>
      </c>
      <c r="I28" s="43">
        <v>23.691666666666666</v>
      </c>
      <c r="J28" s="43">
        <v>6.508333333333333</v>
      </c>
      <c r="K28" s="43">
        <v>2.141666666666667</v>
      </c>
      <c r="L28" s="43">
        <v>0.0</v>
      </c>
      <c r="M28" s="43">
        <f t="shared" si="1"/>
        <v>4.133333333</v>
      </c>
      <c r="N28" s="43">
        <f t="shared" si="2"/>
        <v>13.47833333</v>
      </c>
      <c r="O28" s="34">
        <f t="shared" si="3"/>
        <v>22.105</v>
      </c>
    </row>
    <row r="29" ht="13.5" customHeight="1">
      <c r="A29" s="38" t="s">
        <v>16</v>
      </c>
      <c r="B29" s="22">
        <v>1922.0</v>
      </c>
      <c r="C29" s="43">
        <v>35.06666666666666</v>
      </c>
      <c r="D29" s="43">
        <v>24.216666666666665</v>
      </c>
      <c r="E29" s="43">
        <v>3.266666666666667</v>
      </c>
      <c r="F29" s="43">
        <v>0.14166666666666666</v>
      </c>
      <c r="G29" s="43">
        <v>0.0</v>
      </c>
      <c r="H29" s="43">
        <v>24.274999999999995</v>
      </c>
      <c r="I29" s="43">
        <v>6.308333333333334</v>
      </c>
      <c r="J29" s="43">
        <v>0.39166666666666666</v>
      </c>
      <c r="K29" s="43">
        <v>0.0</v>
      </c>
      <c r="L29" s="43">
        <v>0.0</v>
      </c>
      <c r="M29" s="43">
        <f t="shared" si="1"/>
        <v>12.53833333</v>
      </c>
      <c r="N29" s="43">
        <f t="shared" si="2"/>
        <v>6.195</v>
      </c>
      <c r="O29" s="34">
        <f t="shared" si="3"/>
        <v>7.613333333</v>
      </c>
    </row>
    <row r="30" ht="13.5" customHeight="1">
      <c r="A30" s="38" t="s">
        <v>16</v>
      </c>
      <c r="B30" s="22">
        <v>1923.0</v>
      </c>
      <c r="C30" s="43">
        <v>39.175000000000004</v>
      </c>
      <c r="D30" s="43">
        <v>18.21666666666667</v>
      </c>
      <c r="E30" s="43">
        <v>2.333333333333333</v>
      </c>
      <c r="F30" s="43">
        <v>0.1416666666666667</v>
      </c>
      <c r="G30" s="43">
        <v>0.0</v>
      </c>
      <c r="H30" s="43">
        <v>7.741666666666667</v>
      </c>
      <c r="I30" s="43">
        <v>2.75</v>
      </c>
      <c r="J30" s="43">
        <v>0.0</v>
      </c>
      <c r="K30" s="43">
        <v>0.0</v>
      </c>
      <c r="L30" s="43">
        <v>0.0</v>
      </c>
      <c r="M30" s="43">
        <f t="shared" si="1"/>
        <v>11.97333333</v>
      </c>
      <c r="N30" s="43">
        <f t="shared" si="2"/>
        <v>2.098333333</v>
      </c>
      <c r="O30" s="34">
        <f t="shared" si="3"/>
        <v>2.648333333</v>
      </c>
    </row>
    <row r="31" ht="13.5" customHeight="1">
      <c r="A31" s="38" t="s">
        <v>16</v>
      </c>
      <c r="B31" s="22">
        <v>1924.0</v>
      </c>
      <c r="C31" s="43">
        <v>28.09166666666667</v>
      </c>
      <c r="D31" s="43">
        <v>15.525</v>
      </c>
      <c r="E31" s="43">
        <v>1.7083333333333333</v>
      </c>
      <c r="F31" s="43">
        <v>0.016666666666666666</v>
      </c>
      <c r="G31" s="43">
        <v>0.0</v>
      </c>
      <c r="H31" s="43">
        <v>13.741666666666665</v>
      </c>
      <c r="I31" s="43">
        <v>2.8166666666666664</v>
      </c>
      <c r="J31" s="43">
        <v>0.0</v>
      </c>
      <c r="K31" s="43">
        <v>0.0</v>
      </c>
      <c r="L31" s="43">
        <v>0.0</v>
      </c>
      <c r="M31" s="43">
        <f t="shared" si="1"/>
        <v>9.068333333</v>
      </c>
      <c r="N31" s="43">
        <f t="shared" si="2"/>
        <v>3.311666667</v>
      </c>
      <c r="O31" s="34">
        <f t="shared" si="3"/>
        <v>3.875</v>
      </c>
    </row>
    <row r="32" ht="13.5" customHeight="1">
      <c r="A32" s="38" t="s">
        <v>16</v>
      </c>
      <c r="B32" s="22">
        <v>1925.0</v>
      </c>
      <c r="C32" s="43">
        <v>70.6</v>
      </c>
      <c r="D32" s="43">
        <v>49.06666666666667</v>
      </c>
      <c r="E32" s="43">
        <v>25.400000000000002</v>
      </c>
      <c r="F32" s="43">
        <v>9.533333333333333</v>
      </c>
      <c r="G32" s="43">
        <v>0.6583333333333333</v>
      </c>
      <c r="H32" s="43">
        <v>0.0</v>
      </c>
      <c r="I32" s="43">
        <v>0.0</v>
      </c>
      <c r="J32" s="43">
        <v>0.0</v>
      </c>
      <c r="K32" s="43">
        <v>0.0</v>
      </c>
      <c r="L32" s="43">
        <v>0.0</v>
      </c>
      <c r="M32" s="43">
        <f t="shared" si="1"/>
        <v>31.05166667</v>
      </c>
      <c r="N32" s="43">
        <f t="shared" si="2"/>
        <v>0</v>
      </c>
      <c r="O32" s="34">
        <f t="shared" si="3"/>
        <v>0</v>
      </c>
    </row>
    <row r="33" ht="13.5" customHeight="1">
      <c r="A33" s="38" t="s">
        <v>16</v>
      </c>
      <c r="B33" s="22">
        <v>1926.0</v>
      </c>
      <c r="C33" s="43">
        <v>59.274999999999984</v>
      </c>
      <c r="D33" s="43">
        <v>30.191666666666674</v>
      </c>
      <c r="E33" s="43">
        <v>4.2250000000000005</v>
      </c>
      <c r="F33" s="43">
        <v>0.5416666666666666</v>
      </c>
      <c r="G33" s="43">
        <v>0.0</v>
      </c>
      <c r="H33" s="43">
        <v>0.0</v>
      </c>
      <c r="I33" s="43">
        <v>0.0</v>
      </c>
      <c r="J33" s="43">
        <v>0.0</v>
      </c>
      <c r="K33" s="43">
        <v>0.0</v>
      </c>
      <c r="L33" s="43">
        <v>0.0</v>
      </c>
      <c r="M33" s="43">
        <f t="shared" si="1"/>
        <v>18.84666667</v>
      </c>
      <c r="N33" s="43">
        <f t="shared" si="2"/>
        <v>0</v>
      </c>
      <c r="O33" s="34">
        <f t="shared" si="3"/>
        <v>0</v>
      </c>
    </row>
    <row r="34" ht="13.5" customHeight="1">
      <c r="A34" s="38" t="s">
        <v>16</v>
      </c>
      <c r="B34" s="22">
        <v>1927.0</v>
      </c>
      <c r="C34" s="43">
        <v>10.700000000000001</v>
      </c>
      <c r="D34" s="43">
        <v>1.633333333333333</v>
      </c>
      <c r="E34" s="43">
        <v>0.0</v>
      </c>
      <c r="F34" s="43">
        <v>0.0</v>
      </c>
      <c r="G34" s="43">
        <v>0.0</v>
      </c>
      <c r="H34" s="43">
        <v>19.641666666666666</v>
      </c>
      <c r="I34" s="43">
        <v>14.6</v>
      </c>
      <c r="J34" s="43">
        <v>7.591666666666666</v>
      </c>
      <c r="K34" s="43">
        <v>3.9</v>
      </c>
      <c r="L34" s="43">
        <v>0.5083333333333333</v>
      </c>
      <c r="M34" s="43">
        <f t="shared" si="1"/>
        <v>2.466666667</v>
      </c>
      <c r="N34" s="43">
        <f t="shared" si="2"/>
        <v>9.248333333</v>
      </c>
      <c r="O34" s="34">
        <f t="shared" si="3"/>
        <v>17.95166667</v>
      </c>
    </row>
    <row r="35" ht="13.5" customHeight="1">
      <c r="A35" s="38" t="s">
        <v>16</v>
      </c>
      <c r="B35" s="22">
        <v>1928.0</v>
      </c>
      <c r="C35" s="43">
        <v>1.3083333333333333</v>
      </c>
      <c r="D35" s="43">
        <v>0.0</v>
      </c>
      <c r="E35" s="43">
        <v>0.0</v>
      </c>
      <c r="F35" s="43">
        <v>0.0</v>
      </c>
      <c r="G35" s="43">
        <v>0.0</v>
      </c>
      <c r="H35" s="43">
        <v>69.35833333333333</v>
      </c>
      <c r="I35" s="43">
        <v>57.85833333333333</v>
      </c>
      <c r="J35" s="43">
        <v>31.05</v>
      </c>
      <c r="K35" s="43">
        <v>19.441666666666666</v>
      </c>
      <c r="L35" s="43">
        <v>5.724999999999999</v>
      </c>
      <c r="M35" s="43">
        <f t="shared" si="1"/>
        <v>0.2616666667</v>
      </c>
      <c r="N35" s="43">
        <f t="shared" si="2"/>
        <v>36.68666667</v>
      </c>
      <c r="O35" s="34">
        <f t="shared" si="3"/>
        <v>76.92333333</v>
      </c>
    </row>
    <row r="36" ht="13.5" customHeight="1">
      <c r="A36" s="38" t="s">
        <v>16</v>
      </c>
      <c r="B36" s="22">
        <v>1929.0</v>
      </c>
      <c r="C36" s="43">
        <v>31.34166666666667</v>
      </c>
      <c r="D36" s="43">
        <v>7.083333333333333</v>
      </c>
      <c r="E36" s="43">
        <v>0.0</v>
      </c>
      <c r="F36" s="43">
        <v>0.0</v>
      </c>
      <c r="G36" s="43">
        <v>0.0</v>
      </c>
      <c r="H36" s="43">
        <v>3.608333333333333</v>
      </c>
      <c r="I36" s="43">
        <v>0.10833333333333334</v>
      </c>
      <c r="J36" s="43">
        <v>0.0</v>
      </c>
      <c r="K36" s="43">
        <v>0.0</v>
      </c>
      <c r="L36" s="43">
        <v>0.0</v>
      </c>
      <c r="M36" s="43">
        <f t="shared" si="1"/>
        <v>7.685</v>
      </c>
      <c r="N36" s="43">
        <f t="shared" si="2"/>
        <v>0.7433333333</v>
      </c>
      <c r="O36" s="34">
        <f t="shared" si="3"/>
        <v>0.765</v>
      </c>
    </row>
    <row r="37" ht="13.5" customHeight="1">
      <c r="A37" s="38" t="s">
        <v>16</v>
      </c>
      <c r="B37" s="22">
        <v>1930.0</v>
      </c>
      <c r="C37" s="43">
        <v>98.39999999999999</v>
      </c>
      <c r="D37" s="43">
        <v>91.59166666666668</v>
      </c>
      <c r="E37" s="43">
        <v>65.40833333333335</v>
      </c>
      <c r="F37" s="43">
        <v>35.25833333333333</v>
      </c>
      <c r="G37" s="43">
        <v>9.991666666666667</v>
      </c>
      <c r="H37" s="43">
        <v>0.0</v>
      </c>
      <c r="I37" s="43">
        <v>0.0</v>
      </c>
      <c r="J37" s="43">
        <v>0.0</v>
      </c>
      <c r="K37" s="43">
        <v>0.0</v>
      </c>
      <c r="L37" s="43">
        <v>0.0</v>
      </c>
      <c r="M37" s="43">
        <f t="shared" si="1"/>
        <v>60.13</v>
      </c>
      <c r="N37" s="43">
        <f t="shared" si="2"/>
        <v>0</v>
      </c>
      <c r="O37" s="34">
        <f t="shared" si="3"/>
        <v>0</v>
      </c>
    </row>
    <row r="38" ht="13.5" customHeight="1">
      <c r="A38" s="38" t="s">
        <v>16</v>
      </c>
      <c r="B38" s="22">
        <v>1931.0</v>
      </c>
      <c r="C38" s="43">
        <v>53.61666666666667</v>
      </c>
      <c r="D38" s="43">
        <v>40.599999999999994</v>
      </c>
      <c r="E38" s="43">
        <v>25.516666666666666</v>
      </c>
      <c r="F38" s="43">
        <v>12.591666666666669</v>
      </c>
      <c r="G38" s="43">
        <v>1.575</v>
      </c>
      <c r="H38" s="43">
        <v>1.875</v>
      </c>
      <c r="I38" s="43">
        <v>0.0</v>
      </c>
      <c r="J38" s="43">
        <v>0.0</v>
      </c>
      <c r="K38" s="43">
        <v>0.0</v>
      </c>
      <c r="L38" s="43">
        <v>0.0</v>
      </c>
      <c r="M38" s="43">
        <f t="shared" si="1"/>
        <v>26.78</v>
      </c>
      <c r="N38" s="43">
        <f t="shared" si="2"/>
        <v>0.375</v>
      </c>
      <c r="O38" s="34">
        <f t="shared" si="3"/>
        <v>0.375</v>
      </c>
    </row>
    <row r="39" ht="13.5" customHeight="1">
      <c r="A39" s="38" t="s">
        <v>16</v>
      </c>
      <c r="B39" s="22">
        <v>1932.0</v>
      </c>
      <c r="C39" s="43">
        <v>58.149999999999984</v>
      </c>
      <c r="D39" s="43">
        <v>48.56666666666666</v>
      </c>
      <c r="E39" s="43">
        <v>24.29166666666666</v>
      </c>
      <c r="F39" s="43">
        <v>9.466666666666667</v>
      </c>
      <c r="G39" s="43">
        <v>1.0916666666666666</v>
      </c>
      <c r="H39" s="43">
        <v>6.083333333333333</v>
      </c>
      <c r="I39" s="43">
        <v>1.8083333333333333</v>
      </c>
      <c r="J39" s="43">
        <v>0.0</v>
      </c>
      <c r="K39" s="43">
        <v>0.0</v>
      </c>
      <c r="L39" s="43">
        <v>0.0</v>
      </c>
      <c r="M39" s="43">
        <f t="shared" si="1"/>
        <v>28.31333333</v>
      </c>
      <c r="N39" s="43">
        <f t="shared" si="2"/>
        <v>1.578333333</v>
      </c>
      <c r="O39" s="34">
        <f t="shared" si="3"/>
        <v>1.94</v>
      </c>
    </row>
    <row r="40" ht="13.5" customHeight="1">
      <c r="A40" s="38" t="s">
        <v>16</v>
      </c>
      <c r="B40" s="22">
        <v>1933.0</v>
      </c>
      <c r="C40" s="43">
        <v>8.733333333333333</v>
      </c>
      <c r="D40" s="43">
        <v>1.675</v>
      </c>
      <c r="E40" s="43">
        <v>0.0</v>
      </c>
      <c r="F40" s="43">
        <v>0.0</v>
      </c>
      <c r="G40" s="43">
        <v>0.0</v>
      </c>
      <c r="H40" s="43">
        <v>38.516666666666666</v>
      </c>
      <c r="I40" s="43">
        <v>18.166666666666668</v>
      </c>
      <c r="J40" s="43">
        <v>2.583333333333333</v>
      </c>
      <c r="K40" s="43">
        <v>0.24166666666666667</v>
      </c>
      <c r="L40" s="43">
        <v>0.0</v>
      </c>
      <c r="M40" s="43">
        <f t="shared" si="1"/>
        <v>2.081666667</v>
      </c>
      <c r="N40" s="43">
        <f t="shared" si="2"/>
        <v>11.90166667</v>
      </c>
      <c r="O40" s="34">
        <f t="shared" si="3"/>
        <v>16.71333333</v>
      </c>
    </row>
    <row r="41" ht="13.5" customHeight="1">
      <c r="A41" s="38" t="s">
        <v>16</v>
      </c>
      <c r="B41" s="22">
        <v>1934.0</v>
      </c>
      <c r="C41" s="43">
        <v>9.683333333333334</v>
      </c>
      <c r="D41" s="43">
        <v>2.141666666666667</v>
      </c>
      <c r="E41" s="43">
        <v>0.0</v>
      </c>
      <c r="F41" s="43">
        <v>0.0</v>
      </c>
      <c r="G41" s="43">
        <v>0.0</v>
      </c>
      <c r="H41" s="43">
        <v>38.30833333333333</v>
      </c>
      <c r="I41" s="43">
        <v>25.058333333333337</v>
      </c>
      <c r="J41" s="43">
        <v>5.608333333333334</v>
      </c>
      <c r="K41" s="43">
        <v>0.875</v>
      </c>
      <c r="L41" s="43">
        <v>0.0</v>
      </c>
      <c r="M41" s="43">
        <f t="shared" si="1"/>
        <v>2.365</v>
      </c>
      <c r="N41" s="43">
        <f t="shared" si="2"/>
        <v>13.97</v>
      </c>
      <c r="O41" s="34">
        <f t="shared" si="3"/>
        <v>21.75</v>
      </c>
    </row>
    <row r="42" ht="13.5" customHeight="1">
      <c r="A42" s="38" t="s">
        <v>16</v>
      </c>
      <c r="B42" s="22">
        <v>1935.0</v>
      </c>
      <c r="C42" s="43">
        <v>48.53333333333333</v>
      </c>
      <c r="D42" s="43">
        <v>40.19166666666667</v>
      </c>
      <c r="E42" s="43">
        <v>24.483333333333334</v>
      </c>
      <c r="F42" s="43">
        <v>15.583333333333334</v>
      </c>
      <c r="G42" s="43">
        <v>3.483333333333333</v>
      </c>
      <c r="H42" s="43">
        <v>23.266666666666666</v>
      </c>
      <c r="I42" s="43">
        <v>11.125</v>
      </c>
      <c r="J42" s="43">
        <v>1.2166666666666666</v>
      </c>
      <c r="K42" s="43">
        <v>0.0</v>
      </c>
      <c r="L42" s="43">
        <v>0.0</v>
      </c>
      <c r="M42" s="43">
        <f t="shared" si="1"/>
        <v>26.455</v>
      </c>
      <c r="N42" s="43">
        <f t="shared" si="2"/>
        <v>7.121666667</v>
      </c>
      <c r="O42" s="34">
        <f t="shared" si="3"/>
        <v>9.833333333</v>
      </c>
    </row>
    <row r="43" ht="13.5" customHeight="1">
      <c r="A43" s="38" t="s">
        <v>16</v>
      </c>
      <c r="B43" s="22">
        <v>1936.0</v>
      </c>
      <c r="C43" s="43">
        <v>14.966666666666669</v>
      </c>
      <c r="D43" s="43">
        <v>7.708333333333333</v>
      </c>
      <c r="E43" s="43">
        <v>0.4166666666666667</v>
      </c>
      <c r="F43" s="43">
        <v>0.0</v>
      </c>
      <c r="G43" s="43">
        <v>0.0</v>
      </c>
      <c r="H43" s="43">
        <v>19.19166666666667</v>
      </c>
      <c r="I43" s="43">
        <v>7.758333333333333</v>
      </c>
      <c r="J43" s="43">
        <v>1.45</v>
      </c>
      <c r="K43" s="43">
        <v>0.18333333333333335</v>
      </c>
      <c r="L43" s="43">
        <v>0.0</v>
      </c>
      <c r="M43" s="43">
        <f t="shared" si="1"/>
        <v>4.618333333</v>
      </c>
      <c r="N43" s="43">
        <f t="shared" si="2"/>
        <v>5.716666667</v>
      </c>
      <c r="O43" s="34">
        <f t="shared" si="3"/>
        <v>7.958333333</v>
      </c>
    </row>
    <row r="44" ht="13.5" customHeight="1">
      <c r="A44" s="38" t="s">
        <v>16</v>
      </c>
      <c r="B44" s="22">
        <v>1937.0</v>
      </c>
      <c r="C44" s="43">
        <v>0.0</v>
      </c>
      <c r="D44" s="43">
        <v>0.0</v>
      </c>
      <c r="E44" s="43">
        <v>0.0</v>
      </c>
      <c r="F44" s="43">
        <v>0.0</v>
      </c>
      <c r="G44" s="43">
        <v>0.0</v>
      </c>
      <c r="H44" s="43">
        <v>71.59166666666667</v>
      </c>
      <c r="I44" s="43">
        <v>44.85</v>
      </c>
      <c r="J44" s="43">
        <v>11.408333333333331</v>
      </c>
      <c r="K44" s="43">
        <v>2.6083333333333334</v>
      </c>
      <c r="L44" s="43">
        <v>0.0</v>
      </c>
      <c r="M44" s="43">
        <f t="shared" si="1"/>
        <v>0</v>
      </c>
      <c r="N44" s="43">
        <f t="shared" si="2"/>
        <v>26.09166667</v>
      </c>
      <c r="O44" s="34">
        <f t="shared" si="3"/>
        <v>41.19</v>
      </c>
    </row>
    <row r="45" ht="13.5" customHeight="1">
      <c r="A45" s="38" t="s">
        <v>16</v>
      </c>
      <c r="B45" s="22">
        <v>1938.0</v>
      </c>
      <c r="C45" s="43">
        <v>0.0</v>
      </c>
      <c r="D45" s="43">
        <v>0.0</v>
      </c>
      <c r="E45" s="43">
        <v>0.0</v>
      </c>
      <c r="F45" s="43">
        <v>0.0</v>
      </c>
      <c r="G45" s="43">
        <v>0.0</v>
      </c>
      <c r="H45" s="43">
        <v>79.64166666666667</v>
      </c>
      <c r="I45" s="43">
        <v>65.01666666666667</v>
      </c>
      <c r="J45" s="43">
        <v>42.75</v>
      </c>
      <c r="K45" s="43">
        <v>29.075000000000003</v>
      </c>
      <c r="L45" s="43">
        <v>17.058333333333334</v>
      </c>
      <c r="M45" s="43">
        <f t="shared" si="1"/>
        <v>0</v>
      </c>
      <c r="N45" s="43">
        <f t="shared" si="2"/>
        <v>46.70833333</v>
      </c>
      <c r="O45" s="34">
        <f t="shared" si="3"/>
        <v>107.9033333</v>
      </c>
    </row>
    <row r="46" ht="13.5" customHeight="1">
      <c r="A46" s="38" t="s">
        <v>16</v>
      </c>
      <c r="B46" s="22">
        <v>1939.0</v>
      </c>
      <c r="C46" s="43">
        <v>24.175</v>
      </c>
      <c r="D46" s="43">
        <v>12.383333333333335</v>
      </c>
      <c r="E46" s="43">
        <v>2.533333333333333</v>
      </c>
      <c r="F46" s="43">
        <v>0.20833333333333334</v>
      </c>
      <c r="G46" s="43">
        <v>0.0</v>
      </c>
      <c r="H46" s="43">
        <v>43.28333333333333</v>
      </c>
      <c r="I46" s="43">
        <v>40.141666666666666</v>
      </c>
      <c r="J46" s="43">
        <v>32.40833333333334</v>
      </c>
      <c r="K46" s="43">
        <v>26.25</v>
      </c>
      <c r="L46" s="43">
        <v>17.791666666666668</v>
      </c>
      <c r="M46" s="43">
        <f t="shared" si="1"/>
        <v>7.86</v>
      </c>
      <c r="N46" s="43">
        <f t="shared" si="2"/>
        <v>31.975</v>
      </c>
      <c r="O46" s="34">
        <f t="shared" si="3"/>
        <v>82.95</v>
      </c>
    </row>
    <row r="47" ht="13.5" customHeight="1">
      <c r="A47" s="38" t="s">
        <v>16</v>
      </c>
      <c r="B47" s="22">
        <v>1940.0</v>
      </c>
      <c r="C47" s="43">
        <v>16.95</v>
      </c>
      <c r="D47" s="43">
        <v>12.550000000000002</v>
      </c>
      <c r="E47" s="43">
        <v>5.716666666666666</v>
      </c>
      <c r="F47" s="43">
        <v>2.875</v>
      </c>
      <c r="G47" s="43">
        <v>0.3666666666666667</v>
      </c>
      <c r="H47" s="43">
        <v>21.974999999999998</v>
      </c>
      <c r="I47" s="43">
        <v>4.575</v>
      </c>
      <c r="J47" s="43">
        <v>0.0</v>
      </c>
      <c r="K47" s="43">
        <v>0.0</v>
      </c>
      <c r="L47" s="43">
        <v>0.0</v>
      </c>
      <c r="M47" s="43">
        <f t="shared" si="1"/>
        <v>7.691666667</v>
      </c>
      <c r="N47" s="43">
        <f t="shared" si="2"/>
        <v>5.31</v>
      </c>
      <c r="O47" s="34">
        <f t="shared" si="3"/>
        <v>6.225</v>
      </c>
    </row>
    <row r="48" ht="13.5" customHeight="1">
      <c r="A48" s="38" t="s">
        <v>16</v>
      </c>
      <c r="B48" s="22">
        <v>1941.0</v>
      </c>
      <c r="C48" s="43">
        <v>92.18333333333334</v>
      </c>
      <c r="D48" s="43">
        <v>84.39166666666667</v>
      </c>
      <c r="E48" s="43">
        <v>52.93333333333333</v>
      </c>
      <c r="F48" s="43">
        <v>27.433333333333334</v>
      </c>
      <c r="G48" s="43">
        <v>3.4250000000000003</v>
      </c>
      <c r="H48" s="43">
        <v>0.0</v>
      </c>
      <c r="I48" s="43">
        <v>0.0</v>
      </c>
      <c r="J48" s="43">
        <v>0.0</v>
      </c>
      <c r="K48" s="43">
        <v>0.0</v>
      </c>
      <c r="L48" s="43">
        <v>0.0</v>
      </c>
      <c r="M48" s="43">
        <f t="shared" si="1"/>
        <v>52.07333333</v>
      </c>
      <c r="N48" s="43">
        <f t="shared" si="2"/>
        <v>0</v>
      </c>
      <c r="O48" s="34">
        <f t="shared" si="3"/>
        <v>0</v>
      </c>
    </row>
    <row r="49" ht="13.5" customHeight="1">
      <c r="A49" s="38" t="s">
        <v>16</v>
      </c>
      <c r="B49" s="22">
        <v>1942.0</v>
      </c>
      <c r="C49" s="43">
        <v>34.38333333333333</v>
      </c>
      <c r="D49" s="43">
        <v>17.466666666666665</v>
      </c>
      <c r="E49" s="43">
        <v>2.4333333333333336</v>
      </c>
      <c r="F49" s="43">
        <v>0.14166666666666666</v>
      </c>
      <c r="G49" s="43">
        <v>0.0</v>
      </c>
      <c r="H49" s="43">
        <v>9.549999999999999</v>
      </c>
      <c r="I49" s="43">
        <v>2.5</v>
      </c>
      <c r="J49" s="43">
        <v>0.25833333333333336</v>
      </c>
      <c r="K49" s="43">
        <v>0.05833333333333334</v>
      </c>
      <c r="L49" s="43">
        <v>0.0</v>
      </c>
      <c r="M49" s="43">
        <f t="shared" si="1"/>
        <v>10.885</v>
      </c>
      <c r="N49" s="43">
        <f t="shared" si="2"/>
        <v>2.473333333</v>
      </c>
      <c r="O49" s="34">
        <f t="shared" si="3"/>
        <v>3.111666667</v>
      </c>
    </row>
    <row r="50" ht="13.5" customHeight="1">
      <c r="A50" s="38" t="s">
        <v>16</v>
      </c>
      <c r="B50" s="22">
        <v>1943.0</v>
      </c>
      <c r="C50" s="43">
        <v>32.78333333333334</v>
      </c>
      <c r="D50" s="43">
        <v>22.358333333333334</v>
      </c>
      <c r="E50" s="43">
        <v>8.774999999999999</v>
      </c>
      <c r="F50" s="43">
        <v>2.6666666666666665</v>
      </c>
      <c r="G50" s="43">
        <v>0.0</v>
      </c>
      <c r="H50" s="43">
        <v>25.966666666666665</v>
      </c>
      <c r="I50" s="43">
        <v>7.7</v>
      </c>
      <c r="J50" s="43">
        <v>0.7083333333333334</v>
      </c>
      <c r="K50" s="43">
        <v>0.25</v>
      </c>
      <c r="L50" s="43">
        <v>0.008333333333333333</v>
      </c>
      <c r="M50" s="43">
        <f t="shared" si="1"/>
        <v>13.31666667</v>
      </c>
      <c r="N50" s="43">
        <f t="shared" si="2"/>
        <v>6.926666667</v>
      </c>
      <c r="O50" s="34">
        <f t="shared" si="3"/>
        <v>8.906666667</v>
      </c>
    </row>
    <row r="51" ht="13.5" customHeight="1">
      <c r="A51" s="38" t="s">
        <v>16</v>
      </c>
      <c r="B51" s="22">
        <v>1944.0</v>
      </c>
      <c r="C51" s="43">
        <v>75.22500000000001</v>
      </c>
      <c r="D51" s="43">
        <v>60.025</v>
      </c>
      <c r="E51" s="43">
        <v>34.833333333333336</v>
      </c>
      <c r="F51" s="43">
        <v>18.058333333333334</v>
      </c>
      <c r="G51" s="43">
        <v>6.633333333333333</v>
      </c>
      <c r="H51" s="43">
        <v>0.16666666666666666</v>
      </c>
      <c r="I51" s="43">
        <v>0.0</v>
      </c>
      <c r="J51" s="43">
        <v>0.0</v>
      </c>
      <c r="K51" s="43">
        <v>0.0</v>
      </c>
      <c r="L51" s="43">
        <v>0.0</v>
      </c>
      <c r="M51" s="43">
        <f t="shared" si="1"/>
        <v>38.955</v>
      </c>
      <c r="N51" s="43">
        <f t="shared" si="2"/>
        <v>0.03333333333</v>
      </c>
      <c r="O51" s="34">
        <f t="shared" si="3"/>
        <v>0.03333333333</v>
      </c>
    </row>
    <row r="52" ht="13.5" customHeight="1">
      <c r="A52" s="38" t="s">
        <v>16</v>
      </c>
      <c r="B52" s="22">
        <v>1945.0</v>
      </c>
      <c r="C52" s="43">
        <v>8.975</v>
      </c>
      <c r="D52" s="43">
        <v>2.05</v>
      </c>
      <c r="E52" s="43">
        <v>0.03333333333333333</v>
      </c>
      <c r="F52" s="43">
        <v>0.0</v>
      </c>
      <c r="G52" s="43">
        <v>0.0</v>
      </c>
      <c r="H52" s="43">
        <v>36.1</v>
      </c>
      <c r="I52" s="43">
        <v>25.791666666666668</v>
      </c>
      <c r="J52" s="43">
        <v>10.358333333333333</v>
      </c>
      <c r="K52" s="43">
        <v>6.391666666666666</v>
      </c>
      <c r="L52" s="43">
        <v>2.7583333333333333</v>
      </c>
      <c r="M52" s="43">
        <f t="shared" si="1"/>
        <v>2.211666667</v>
      </c>
      <c r="N52" s="43">
        <f t="shared" si="2"/>
        <v>16.28</v>
      </c>
      <c r="O52" s="34">
        <f t="shared" si="3"/>
        <v>31.62333333</v>
      </c>
    </row>
    <row r="53" ht="13.5" customHeight="1">
      <c r="A53" s="38" t="s">
        <v>16</v>
      </c>
      <c r="B53" s="22">
        <v>1946.0</v>
      </c>
      <c r="C53" s="43">
        <v>38.9</v>
      </c>
      <c r="D53" s="43">
        <v>16.375</v>
      </c>
      <c r="E53" s="43">
        <v>0.7333333333333334</v>
      </c>
      <c r="F53" s="43">
        <v>0.0</v>
      </c>
      <c r="G53" s="43">
        <v>0.0</v>
      </c>
      <c r="H53" s="43">
        <v>7.983333333333334</v>
      </c>
      <c r="I53" s="43">
        <v>4.266666666666667</v>
      </c>
      <c r="J53" s="43">
        <v>1.6333333333333335</v>
      </c>
      <c r="K53" s="43">
        <v>0.6666666666666666</v>
      </c>
      <c r="L53" s="43">
        <v>0.0</v>
      </c>
      <c r="M53" s="43">
        <f t="shared" si="1"/>
        <v>11.20166667</v>
      </c>
      <c r="N53" s="43">
        <f t="shared" si="2"/>
        <v>2.91</v>
      </c>
      <c r="O53" s="34">
        <f t="shared" si="3"/>
        <v>4.816666667</v>
      </c>
    </row>
    <row r="54" ht="13.5" customHeight="1">
      <c r="A54" s="38" t="s">
        <v>16</v>
      </c>
      <c r="B54" s="22">
        <v>1947.0</v>
      </c>
      <c r="C54" s="43">
        <v>70.09166666666667</v>
      </c>
      <c r="D54" s="43">
        <v>49.18333333333334</v>
      </c>
      <c r="E54" s="43">
        <v>18.34166666666667</v>
      </c>
      <c r="F54" s="43">
        <v>8.391666666666667</v>
      </c>
      <c r="G54" s="43">
        <v>2.875</v>
      </c>
      <c r="H54" s="43">
        <v>0.15833333333333335</v>
      </c>
      <c r="I54" s="43">
        <v>0.0</v>
      </c>
      <c r="J54" s="43">
        <v>0.0</v>
      </c>
      <c r="K54" s="43">
        <v>0.0</v>
      </c>
      <c r="L54" s="43">
        <v>0.0</v>
      </c>
      <c r="M54" s="43">
        <f t="shared" si="1"/>
        <v>29.77666667</v>
      </c>
      <c r="N54" s="43">
        <f t="shared" si="2"/>
        <v>0.03166666667</v>
      </c>
      <c r="O54" s="34">
        <f t="shared" si="3"/>
        <v>0.03166666667</v>
      </c>
    </row>
    <row r="55" ht="13.5" customHeight="1">
      <c r="A55" s="38" t="s">
        <v>16</v>
      </c>
      <c r="B55" s="22">
        <v>1948.0</v>
      </c>
      <c r="C55" s="43">
        <v>17.23333333333333</v>
      </c>
      <c r="D55" s="43">
        <v>6.266666666666667</v>
      </c>
      <c r="E55" s="43">
        <v>0.016666666666666666</v>
      </c>
      <c r="F55" s="43">
        <v>0.0</v>
      </c>
      <c r="G55" s="43">
        <v>0.0</v>
      </c>
      <c r="H55" s="43">
        <v>16.925</v>
      </c>
      <c r="I55" s="43">
        <v>7.366666666666666</v>
      </c>
      <c r="J55" s="43">
        <v>0.35000000000000003</v>
      </c>
      <c r="K55" s="43">
        <v>0.041666666666666664</v>
      </c>
      <c r="L55" s="43">
        <v>0.0</v>
      </c>
      <c r="M55" s="43">
        <f t="shared" si="1"/>
        <v>4.703333333</v>
      </c>
      <c r="N55" s="43">
        <f t="shared" si="2"/>
        <v>4.936666667</v>
      </c>
      <c r="O55" s="34">
        <f t="shared" si="3"/>
        <v>6.575</v>
      </c>
    </row>
    <row r="56" ht="13.5" customHeight="1">
      <c r="A56" s="38" t="s">
        <v>16</v>
      </c>
      <c r="B56" s="22">
        <v>1949.0</v>
      </c>
      <c r="C56" s="43">
        <v>45.333333333333336</v>
      </c>
      <c r="D56" s="43">
        <v>33.541666666666664</v>
      </c>
      <c r="E56" s="43">
        <v>21.725000000000005</v>
      </c>
      <c r="F56" s="43">
        <v>8.625</v>
      </c>
      <c r="G56" s="43">
        <v>0.27499999999999997</v>
      </c>
      <c r="H56" s="43">
        <v>5.333333333333333</v>
      </c>
      <c r="I56" s="43">
        <v>0.25</v>
      </c>
      <c r="J56" s="43">
        <v>0.0</v>
      </c>
      <c r="K56" s="43">
        <v>0.0</v>
      </c>
      <c r="L56" s="43">
        <v>0.0</v>
      </c>
      <c r="M56" s="43">
        <f t="shared" si="1"/>
        <v>21.9</v>
      </c>
      <c r="N56" s="43">
        <f t="shared" si="2"/>
        <v>1.116666667</v>
      </c>
      <c r="O56" s="34">
        <f t="shared" si="3"/>
        <v>1.166666667</v>
      </c>
    </row>
    <row r="57" ht="13.5" customHeight="1">
      <c r="A57" s="38" t="s">
        <v>16</v>
      </c>
      <c r="B57" s="22">
        <v>1950.0</v>
      </c>
      <c r="C57" s="43">
        <v>78.50833333333333</v>
      </c>
      <c r="D57" s="43">
        <v>53.95000000000001</v>
      </c>
      <c r="E57" s="43">
        <v>20.125</v>
      </c>
      <c r="F57" s="43">
        <v>6.466666666666666</v>
      </c>
      <c r="G57" s="43">
        <v>0.09166666666666667</v>
      </c>
      <c r="H57" s="43">
        <v>0.0</v>
      </c>
      <c r="I57" s="43">
        <v>0.0</v>
      </c>
      <c r="J57" s="43">
        <v>0.0</v>
      </c>
      <c r="K57" s="43">
        <v>0.0</v>
      </c>
      <c r="L57" s="43">
        <v>0.0</v>
      </c>
      <c r="M57" s="43">
        <f t="shared" si="1"/>
        <v>31.82833333</v>
      </c>
      <c r="N57" s="43">
        <f t="shared" si="2"/>
        <v>0</v>
      </c>
      <c r="O57" s="34">
        <f t="shared" si="3"/>
        <v>0</v>
      </c>
    </row>
    <row r="58" ht="13.5" customHeight="1">
      <c r="A58" s="38" t="s">
        <v>16</v>
      </c>
      <c r="B58" s="22">
        <v>1951.0</v>
      </c>
      <c r="C58" s="43">
        <v>2.4000000000000004</v>
      </c>
      <c r="D58" s="43">
        <v>0.15833333333333335</v>
      </c>
      <c r="E58" s="43">
        <v>0.0</v>
      </c>
      <c r="F58" s="43">
        <v>0.0</v>
      </c>
      <c r="G58" s="43">
        <v>0.0</v>
      </c>
      <c r="H58" s="43">
        <v>17.96666666666667</v>
      </c>
      <c r="I58" s="43">
        <v>5.125000000000001</v>
      </c>
      <c r="J58" s="43">
        <v>0.0</v>
      </c>
      <c r="K58" s="43">
        <v>0.0</v>
      </c>
      <c r="L58" s="43">
        <v>0.0</v>
      </c>
      <c r="M58" s="43">
        <f t="shared" si="1"/>
        <v>0.5116666667</v>
      </c>
      <c r="N58" s="43">
        <f t="shared" si="2"/>
        <v>4.618333333</v>
      </c>
      <c r="O58" s="34">
        <f t="shared" si="3"/>
        <v>5.643333333</v>
      </c>
    </row>
    <row r="59" ht="13.5" customHeight="1">
      <c r="A59" s="38" t="s">
        <v>16</v>
      </c>
      <c r="B59" s="22">
        <v>1952.0</v>
      </c>
      <c r="C59" s="43">
        <v>0.27499999999999997</v>
      </c>
      <c r="D59" s="43">
        <v>0.0</v>
      </c>
      <c r="E59" s="43">
        <v>0.0</v>
      </c>
      <c r="F59" s="43">
        <v>0.0</v>
      </c>
      <c r="G59" s="43">
        <v>0.0</v>
      </c>
      <c r="H59" s="43">
        <v>70.65833333333333</v>
      </c>
      <c r="I59" s="43">
        <v>51.13333333333335</v>
      </c>
      <c r="J59" s="43">
        <v>23.349999999999998</v>
      </c>
      <c r="K59" s="43">
        <v>10.291666666666668</v>
      </c>
      <c r="L59" s="43">
        <v>0.3333333333333333</v>
      </c>
      <c r="M59" s="43">
        <f t="shared" si="1"/>
        <v>0.055</v>
      </c>
      <c r="N59" s="43">
        <f t="shared" si="2"/>
        <v>31.15333333</v>
      </c>
      <c r="O59" s="34">
        <f t="shared" si="3"/>
        <v>57.16166667</v>
      </c>
    </row>
    <row r="60" ht="13.5" customHeight="1">
      <c r="A60" s="38" t="s">
        <v>16</v>
      </c>
      <c r="B60" s="22">
        <v>1953.0</v>
      </c>
      <c r="C60" s="43">
        <v>0.075</v>
      </c>
      <c r="D60" s="43">
        <v>0.0</v>
      </c>
      <c r="E60" s="43">
        <v>0.0</v>
      </c>
      <c r="F60" s="43">
        <v>0.0</v>
      </c>
      <c r="G60" s="43">
        <v>0.0</v>
      </c>
      <c r="H60" s="43">
        <v>77.49166666666666</v>
      </c>
      <c r="I60" s="43">
        <v>62.26666666666667</v>
      </c>
      <c r="J60" s="43">
        <v>32.94166666666667</v>
      </c>
      <c r="K60" s="43">
        <v>12.908333333333331</v>
      </c>
      <c r="L60" s="43">
        <v>0.6999999999999998</v>
      </c>
      <c r="M60" s="43">
        <f t="shared" si="1"/>
        <v>0.015</v>
      </c>
      <c r="N60" s="43">
        <f t="shared" si="2"/>
        <v>37.26166667</v>
      </c>
      <c r="O60" s="34">
        <f t="shared" si="3"/>
        <v>71.19666667</v>
      </c>
    </row>
    <row r="61" ht="13.5" customHeight="1">
      <c r="A61" s="38" t="s">
        <v>16</v>
      </c>
      <c r="B61" s="22">
        <v>1954.0</v>
      </c>
      <c r="C61" s="43">
        <v>39.44166666666667</v>
      </c>
      <c r="D61" s="43">
        <v>22.041666666666668</v>
      </c>
      <c r="E61" s="43">
        <v>0.7749999999999999</v>
      </c>
      <c r="F61" s="43">
        <v>0.0</v>
      </c>
      <c r="G61" s="43">
        <v>0.0</v>
      </c>
      <c r="H61" s="43">
        <v>18.0</v>
      </c>
      <c r="I61" s="43">
        <v>8.775</v>
      </c>
      <c r="J61" s="43">
        <v>1.3333333333333333</v>
      </c>
      <c r="K61" s="43">
        <v>0.09166666666666667</v>
      </c>
      <c r="L61" s="43">
        <v>0.0</v>
      </c>
      <c r="M61" s="43">
        <f t="shared" si="1"/>
        <v>12.45166667</v>
      </c>
      <c r="N61" s="43">
        <f t="shared" si="2"/>
        <v>5.64</v>
      </c>
      <c r="O61" s="34">
        <f t="shared" si="3"/>
        <v>7.983333333</v>
      </c>
    </row>
    <row r="62" ht="13.5" customHeight="1">
      <c r="A62" s="38" t="s">
        <v>16</v>
      </c>
      <c r="B62" s="22">
        <v>1955.0</v>
      </c>
      <c r="C62" s="43">
        <v>6.533333333333334</v>
      </c>
      <c r="D62" s="43">
        <v>0.3333333333333333</v>
      </c>
      <c r="E62" s="43">
        <v>0.0</v>
      </c>
      <c r="F62" s="43">
        <v>0.0</v>
      </c>
      <c r="G62" s="43">
        <v>0.0</v>
      </c>
      <c r="H62" s="43">
        <v>61.333333333333336</v>
      </c>
      <c r="I62" s="43">
        <v>47.67499999999999</v>
      </c>
      <c r="J62" s="43">
        <v>28.350000000000005</v>
      </c>
      <c r="K62" s="43">
        <v>22.458333333333332</v>
      </c>
      <c r="L62" s="43">
        <v>16.599999999999998</v>
      </c>
      <c r="M62" s="43">
        <f t="shared" si="1"/>
        <v>1.373333333</v>
      </c>
      <c r="N62" s="43">
        <f t="shared" si="2"/>
        <v>35.28333333</v>
      </c>
      <c r="O62" s="34">
        <f t="shared" si="3"/>
        <v>82.91333333</v>
      </c>
    </row>
    <row r="63" ht="13.5" customHeight="1">
      <c r="A63" s="38" t="s">
        <v>16</v>
      </c>
      <c r="B63" s="22">
        <v>1956.0</v>
      </c>
      <c r="C63" s="43">
        <v>27.54166666666667</v>
      </c>
      <c r="D63" s="43">
        <v>12.16666666666667</v>
      </c>
      <c r="E63" s="43">
        <v>1.5833333333333333</v>
      </c>
      <c r="F63" s="43">
        <v>0.041666666666666664</v>
      </c>
      <c r="G63" s="43">
        <v>0.0</v>
      </c>
      <c r="H63" s="43">
        <v>49.458333333333336</v>
      </c>
      <c r="I63" s="43">
        <v>45.75</v>
      </c>
      <c r="J63" s="43">
        <v>34.09166666666667</v>
      </c>
      <c r="K63" s="43">
        <v>31.46666666666667</v>
      </c>
      <c r="L63" s="43">
        <v>25.10833333333333</v>
      </c>
      <c r="M63" s="43">
        <f t="shared" si="1"/>
        <v>8.266666667</v>
      </c>
      <c r="N63" s="43">
        <f t="shared" si="2"/>
        <v>37.175</v>
      </c>
      <c r="O63" s="34">
        <f t="shared" si="3"/>
        <v>98.92833333</v>
      </c>
    </row>
    <row r="64" ht="13.5" customHeight="1">
      <c r="A64" s="38" t="s">
        <v>16</v>
      </c>
      <c r="B64" s="22">
        <v>1957.0</v>
      </c>
      <c r="C64" s="43">
        <v>96.72500000000001</v>
      </c>
      <c r="D64" s="43">
        <v>83.60833333333333</v>
      </c>
      <c r="E64" s="43">
        <v>52.4</v>
      </c>
      <c r="F64" s="43">
        <v>39.19166666666667</v>
      </c>
      <c r="G64" s="43">
        <v>21.391666666666666</v>
      </c>
      <c r="H64" s="43">
        <v>0.0</v>
      </c>
      <c r="I64" s="43">
        <v>0.0</v>
      </c>
      <c r="J64" s="43">
        <v>0.0</v>
      </c>
      <c r="K64" s="43">
        <v>0.0</v>
      </c>
      <c r="L64" s="43">
        <v>0.0</v>
      </c>
      <c r="M64" s="43">
        <f t="shared" si="1"/>
        <v>58.66333333</v>
      </c>
      <c r="N64" s="43">
        <f t="shared" si="2"/>
        <v>0</v>
      </c>
      <c r="O64" s="34">
        <f t="shared" si="3"/>
        <v>0</v>
      </c>
    </row>
    <row r="65" ht="13.5" customHeight="1">
      <c r="A65" s="38" t="s">
        <v>16</v>
      </c>
      <c r="B65" s="22">
        <v>1958.0</v>
      </c>
      <c r="C65" s="43">
        <v>7.108333333333333</v>
      </c>
      <c r="D65" s="43">
        <v>1.4166666666666667</v>
      </c>
      <c r="E65" s="43">
        <v>0.0</v>
      </c>
      <c r="F65" s="43">
        <v>0.0</v>
      </c>
      <c r="G65" s="43">
        <v>0.0</v>
      </c>
      <c r="H65" s="43">
        <v>57.616666666666674</v>
      </c>
      <c r="I65" s="43">
        <v>38.925000000000004</v>
      </c>
      <c r="J65" s="43">
        <v>9.991666666666667</v>
      </c>
      <c r="K65" s="43">
        <v>3.816666666666667</v>
      </c>
      <c r="L65" s="43">
        <v>1.2833333333333332</v>
      </c>
      <c r="M65" s="43">
        <f t="shared" si="1"/>
        <v>1.705</v>
      </c>
      <c r="N65" s="43">
        <f t="shared" si="2"/>
        <v>22.32666667</v>
      </c>
      <c r="O65" s="34">
        <f t="shared" si="3"/>
        <v>37.425</v>
      </c>
    </row>
    <row r="66" ht="13.5" customHeight="1">
      <c r="A66" s="38" t="s">
        <v>16</v>
      </c>
      <c r="B66" s="22">
        <v>1959.0</v>
      </c>
      <c r="C66" s="43">
        <v>28.316666666666666</v>
      </c>
      <c r="D66" s="43">
        <v>10.775</v>
      </c>
      <c r="E66" s="43">
        <v>1.05</v>
      </c>
      <c r="F66" s="43">
        <v>0.016666666666666666</v>
      </c>
      <c r="G66" s="43">
        <v>0.0</v>
      </c>
      <c r="H66" s="43">
        <v>5.6000000000000005</v>
      </c>
      <c r="I66" s="43">
        <v>0.6666666666666666</v>
      </c>
      <c r="J66" s="43">
        <v>0.0</v>
      </c>
      <c r="K66" s="43">
        <v>0.0</v>
      </c>
      <c r="L66" s="43">
        <v>0.0</v>
      </c>
      <c r="M66" s="43">
        <f t="shared" si="1"/>
        <v>8.031666667</v>
      </c>
      <c r="N66" s="43">
        <f t="shared" si="2"/>
        <v>1.253333333</v>
      </c>
      <c r="O66" s="34">
        <f t="shared" si="3"/>
        <v>1.386666667</v>
      </c>
    </row>
    <row r="67" ht="13.5" customHeight="1">
      <c r="A67" s="38" t="s">
        <v>16</v>
      </c>
      <c r="B67" s="22">
        <v>1960.0</v>
      </c>
      <c r="C67" s="43">
        <v>0.09999999999999999</v>
      </c>
      <c r="D67" s="43">
        <v>0.0</v>
      </c>
      <c r="E67" s="43">
        <v>0.0</v>
      </c>
      <c r="F67" s="43">
        <v>0.0</v>
      </c>
      <c r="G67" s="43">
        <v>0.0</v>
      </c>
      <c r="H67" s="43">
        <v>42.6</v>
      </c>
      <c r="I67" s="43">
        <v>19.158333333333335</v>
      </c>
      <c r="J67" s="43">
        <v>0.875</v>
      </c>
      <c r="K67" s="43">
        <v>0.025000000000000005</v>
      </c>
      <c r="L67" s="43">
        <v>0.0</v>
      </c>
      <c r="M67" s="43">
        <f t="shared" si="1"/>
        <v>0.02</v>
      </c>
      <c r="N67" s="43">
        <f t="shared" si="2"/>
        <v>12.53166667</v>
      </c>
      <c r="O67" s="34">
        <f t="shared" si="3"/>
        <v>16.72833333</v>
      </c>
    </row>
    <row r="68" ht="13.5" customHeight="1">
      <c r="A68" s="38" t="s">
        <v>16</v>
      </c>
      <c r="B68" s="22">
        <v>1961.0</v>
      </c>
      <c r="C68" s="43">
        <v>9.783333333333333</v>
      </c>
      <c r="D68" s="43">
        <v>0.3666666666666667</v>
      </c>
      <c r="E68" s="43">
        <v>0.0</v>
      </c>
      <c r="F68" s="43">
        <v>0.0</v>
      </c>
      <c r="G68" s="43">
        <v>0.0</v>
      </c>
      <c r="H68" s="43">
        <v>6.766666666666667</v>
      </c>
      <c r="I68" s="43">
        <v>0.9916666666666667</v>
      </c>
      <c r="J68" s="43">
        <v>0.0</v>
      </c>
      <c r="K68" s="43">
        <v>0.0</v>
      </c>
      <c r="L68" s="43">
        <v>0.0</v>
      </c>
      <c r="M68" s="43">
        <f t="shared" si="1"/>
        <v>2.03</v>
      </c>
      <c r="N68" s="43">
        <f t="shared" si="2"/>
        <v>1.551666667</v>
      </c>
      <c r="O68" s="34">
        <f t="shared" si="3"/>
        <v>1.75</v>
      </c>
    </row>
    <row r="69" ht="13.5" customHeight="1">
      <c r="A69" s="38" t="s">
        <v>16</v>
      </c>
      <c r="B69" s="22">
        <v>1962.0</v>
      </c>
      <c r="C69" s="43">
        <v>89.90000000000002</v>
      </c>
      <c r="D69" s="43">
        <v>69.88333333333334</v>
      </c>
      <c r="E69" s="43">
        <v>23.958333333333332</v>
      </c>
      <c r="F69" s="43">
        <v>4.199999999999999</v>
      </c>
      <c r="G69" s="43">
        <v>0.041666666666666664</v>
      </c>
      <c r="H69" s="43">
        <v>0.10000000000000002</v>
      </c>
      <c r="I69" s="43">
        <v>0.0</v>
      </c>
      <c r="J69" s="43">
        <v>0.0</v>
      </c>
      <c r="K69" s="43">
        <v>0.0</v>
      </c>
      <c r="L69" s="43">
        <v>0.0</v>
      </c>
      <c r="M69" s="43">
        <f t="shared" si="1"/>
        <v>37.59666667</v>
      </c>
      <c r="N69" s="43">
        <f t="shared" si="2"/>
        <v>0.02</v>
      </c>
      <c r="O69" s="34">
        <f t="shared" si="3"/>
        <v>0.02</v>
      </c>
    </row>
    <row r="70" ht="13.5" customHeight="1">
      <c r="A70" s="38" t="s">
        <v>16</v>
      </c>
      <c r="B70" s="22">
        <v>1963.0</v>
      </c>
      <c r="C70" s="43">
        <v>92.43333333333335</v>
      </c>
      <c r="D70" s="43">
        <v>82.93333333333332</v>
      </c>
      <c r="E70" s="43">
        <v>29.616666666666664</v>
      </c>
      <c r="F70" s="43">
        <v>12.0</v>
      </c>
      <c r="G70" s="43">
        <v>0.7666666666666666</v>
      </c>
      <c r="H70" s="43">
        <v>0.0</v>
      </c>
      <c r="I70" s="43">
        <v>0.0</v>
      </c>
      <c r="J70" s="43">
        <v>0.0</v>
      </c>
      <c r="K70" s="43">
        <v>0.0</v>
      </c>
      <c r="L70" s="43">
        <v>0.0</v>
      </c>
      <c r="M70" s="43">
        <f t="shared" si="1"/>
        <v>43.55</v>
      </c>
      <c r="N70" s="43">
        <f t="shared" si="2"/>
        <v>0</v>
      </c>
      <c r="O70" s="34">
        <f t="shared" si="3"/>
        <v>0</v>
      </c>
    </row>
    <row r="71" ht="13.5" customHeight="1">
      <c r="A71" s="38" t="s">
        <v>16</v>
      </c>
      <c r="B71" s="22">
        <v>1964.0</v>
      </c>
      <c r="C71" s="43">
        <v>87.7</v>
      </c>
      <c r="D71" s="43">
        <v>63.866666666666674</v>
      </c>
      <c r="E71" s="43">
        <v>41.80833333333333</v>
      </c>
      <c r="F71" s="43">
        <v>34.458333333333336</v>
      </c>
      <c r="G71" s="43">
        <v>21.391666666666666</v>
      </c>
      <c r="H71" s="43">
        <v>0.0</v>
      </c>
      <c r="I71" s="43">
        <v>0.0</v>
      </c>
      <c r="J71" s="43">
        <v>0.0</v>
      </c>
      <c r="K71" s="43">
        <v>0.0</v>
      </c>
      <c r="L71" s="43">
        <v>0.0</v>
      </c>
      <c r="M71" s="43">
        <f t="shared" si="1"/>
        <v>49.845</v>
      </c>
      <c r="N71" s="43">
        <f t="shared" si="2"/>
        <v>0</v>
      </c>
      <c r="O71" s="34">
        <f t="shared" si="3"/>
        <v>0</v>
      </c>
    </row>
    <row r="72" ht="13.5" customHeight="1">
      <c r="A72" s="38" t="s">
        <v>16</v>
      </c>
      <c r="B72" s="22">
        <v>1965.0</v>
      </c>
      <c r="C72" s="43">
        <v>100.00833333333333</v>
      </c>
      <c r="D72" s="43">
        <v>100.00833333333333</v>
      </c>
      <c r="E72" s="43">
        <v>99.09166666666665</v>
      </c>
      <c r="F72" s="43">
        <v>94.08333333333333</v>
      </c>
      <c r="G72" s="43">
        <v>62.583333333333336</v>
      </c>
      <c r="H72" s="43">
        <v>0.0</v>
      </c>
      <c r="I72" s="43">
        <v>0.0</v>
      </c>
      <c r="J72" s="43">
        <v>0.0</v>
      </c>
      <c r="K72" s="43">
        <v>0.0</v>
      </c>
      <c r="L72" s="43">
        <v>0.0</v>
      </c>
      <c r="M72" s="43">
        <f t="shared" si="1"/>
        <v>91.155</v>
      </c>
      <c r="N72" s="43">
        <f t="shared" si="2"/>
        <v>0</v>
      </c>
      <c r="O72" s="34">
        <f t="shared" si="3"/>
        <v>0</v>
      </c>
    </row>
    <row r="73" ht="13.5" customHeight="1">
      <c r="A73" s="38" t="s">
        <v>16</v>
      </c>
      <c r="B73" s="22">
        <v>1966.0</v>
      </c>
      <c r="C73" s="43">
        <v>100.02499999999999</v>
      </c>
      <c r="D73" s="43">
        <v>99.8</v>
      </c>
      <c r="E73" s="43">
        <v>88.47500000000001</v>
      </c>
      <c r="F73" s="43">
        <v>72.83333333333333</v>
      </c>
      <c r="G73" s="43">
        <v>46.69166666666667</v>
      </c>
      <c r="H73" s="43">
        <v>0.0</v>
      </c>
      <c r="I73" s="43">
        <v>0.0</v>
      </c>
      <c r="J73" s="43">
        <v>0.0</v>
      </c>
      <c r="K73" s="43">
        <v>0.0</v>
      </c>
      <c r="L73" s="43">
        <v>0.0</v>
      </c>
      <c r="M73" s="43">
        <f t="shared" si="1"/>
        <v>81.565</v>
      </c>
      <c r="N73" s="43">
        <f t="shared" si="2"/>
        <v>0</v>
      </c>
      <c r="O73" s="34">
        <f t="shared" si="3"/>
        <v>0</v>
      </c>
    </row>
    <row r="74" ht="13.5" customHeight="1">
      <c r="A74" s="38" t="s">
        <v>16</v>
      </c>
      <c r="B74" s="22">
        <v>1967.0</v>
      </c>
      <c r="C74" s="43">
        <v>36.525</v>
      </c>
      <c r="D74" s="43">
        <v>21.158333333333335</v>
      </c>
      <c r="E74" s="43">
        <v>8.183333333333332</v>
      </c>
      <c r="F74" s="43">
        <v>1.6166666666666665</v>
      </c>
      <c r="G74" s="43">
        <v>0.0</v>
      </c>
      <c r="H74" s="43">
        <v>2.5083333333333333</v>
      </c>
      <c r="I74" s="43">
        <v>0.09166666666666667</v>
      </c>
      <c r="J74" s="43">
        <v>0.0</v>
      </c>
      <c r="K74" s="43">
        <v>0.0</v>
      </c>
      <c r="L74" s="43">
        <v>0.0</v>
      </c>
      <c r="M74" s="43">
        <f t="shared" si="1"/>
        <v>13.49666667</v>
      </c>
      <c r="N74" s="43">
        <f t="shared" si="2"/>
        <v>0.52</v>
      </c>
      <c r="O74" s="34">
        <f t="shared" si="3"/>
        <v>0.5383333333</v>
      </c>
    </row>
    <row r="75" ht="13.5" customHeight="1">
      <c r="A75" s="38" t="s">
        <v>16</v>
      </c>
      <c r="B75" s="22">
        <v>1968.0</v>
      </c>
      <c r="C75" s="43">
        <v>48.37500000000001</v>
      </c>
      <c r="D75" s="43">
        <v>23.183333333333334</v>
      </c>
      <c r="E75" s="43">
        <v>2.191666666666667</v>
      </c>
      <c r="F75" s="43">
        <v>0.05833333333333333</v>
      </c>
      <c r="G75" s="43">
        <v>0.0</v>
      </c>
      <c r="H75" s="43">
        <v>0.5333333333333333</v>
      </c>
      <c r="I75" s="43">
        <v>0.0</v>
      </c>
      <c r="J75" s="43">
        <v>0.0</v>
      </c>
      <c r="K75" s="43">
        <v>0.0</v>
      </c>
      <c r="L75" s="43">
        <v>0.0</v>
      </c>
      <c r="M75" s="43">
        <f t="shared" si="1"/>
        <v>14.76166667</v>
      </c>
      <c r="N75" s="43">
        <f t="shared" si="2"/>
        <v>0.1066666667</v>
      </c>
      <c r="O75" s="34">
        <f t="shared" si="3"/>
        <v>0.1066666667</v>
      </c>
    </row>
    <row r="76" ht="13.5" customHeight="1">
      <c r="A76" s="38" t="s">
        <v>16</v>
      </c>
      <c r="B76" s="22">
        <v>1969.0</v>
      </c>
      <c r="C76" s="43">
        <v>20.55</v>
      </c>
      <c r="D76" s="43">
        <v>10.1</v>
      </c>
      <c r="E76" s="43">
        <v>3.466666666666667</v>
      </c>
      <c r="F76" s="43">
        <v>0.31666666666666665</v>
      </c>
      <c r="G76" s="43">
        <v>0.0</v>
      </c>
      <c r="H76" s="43">
        <v>12.958333333333334</v>
      </c>
      <c r="I76" s="43">
        <v>6.241666666666667</v>
      </c>
      <c r="J76" s="43">
        <v>0.2333333333333333</v>
      </c>
      <c r="K76" s="43">
        <v>0.0</v>
      </c>
      <c r="L76" s="43">
        <v>0.0</v>
      </c>
      <c r="M76" s="43">
        <f t="shared" si="1"/>
        <v>6.886666667</v>
      </c>
      <c r="N76" s="43">
        <f t="shared" si="2"/>
        <v>3.886666667</v>
      </c>
      <c r="O76" s="34">
        <f t="shared" si="3"/>
        <v>5.228333333</v>
      </c>
    </row>
    <row r="77" ht="13.5" customHeight="1">
      <c r="A77" s="38" t="s">
        <v>16</v>
      </c>
      <c r="B77" s="22">
        <v>1970.0</v>
      </c>
      <c r="C77" s="43">
        <v>34.800000000000004</v>
      </c>
      <c r="D77" s="43">
        <v>24.400000000000002</v>
      </c>
      <c r="E77" s="43">
        <v>7.116666666666667</v>
      </c>
      <c r="F77" s="43">
        <v>1.1</v>
      </c>
      <c r="G77" s="43">
        <v>0.0</v>
      </c>
      <c r="H77" s="43">
        <v>20.275</v>
      </c>
      <c r="I77" s="43">
        <v>5.6499999999999995</v>
      </c>
      <c r="J77" s="43">
        <v>0.041666666666666664</v>
      </c>
      <c r="K77" s="43">
        <v>0.0</v>
      </c>
      <c r="L77" s="43">
        <v>0.0</v>
      </c>
      <c r="M77" s="43">
        <f t="shared" si="1"/>
        <v>13.48333333</v>
      </c>
      <c r="N77" s="43">
        <f t="shared" si="2"/>
        <v>5.193333333</v>
      </c>
      <c r="O77" s="34">
        <f t="shared" si="3"/>
        <v>6.34</v>
      </c>
    </row>
    <row r="78" ht="13.5" customHeight="1">
      <c r="A78" s="38" t="s">
        <v>16</v>
      </c>
      <c r="B78" s="22">
        <v>1971.0</v>
      </c>
      <c r="C78" s="43">
        <v>66.85833333333332</v>
      </c>
      <c r="D78" s="43">
        <v>47.625</v>
      </c>
      <c r="E78" s="43">
        <v>5.541666666666667</v>
      </c>
      <c r="F78" s="43">
        <v>1.2249999999999999</v>
      </c>
      <c r="G78" s="43">
        <v>0.0</v>
      </c>
      <c r="H78" s="43">
        <v>0.8666666666666667</v>
      </c>
      <c r="I78" s="43">
        <v>0.041666666666666664</v>
      </c>
      <c r="J78" s="43">
        <v>0.0</v>
      </c>
      <c r="K78" s="43">
        <v>0.0</v>
      </c>
      <c r="L78" s="43">
        <v>0.0</v>
      </c>
      <c r="M78" s="43">
        <f t="shared" si="1"/>
        <v>24.25</v>
      </c>
      <c r="N78" s="43">
        <f t="shared" si="2"/>
        <v>0.1816666667</v>
      </c>
      <c r="O78" s="34">
        <f t="shared" si="3"/>
        <v>0.19</v>
      </c>
    </row>
    <row r="79" ht="13.5" customHeight="1">
      <c r="A79" s="38" t="s">
        <v>16</v>
      </c>
      <c r="B79" s="22">
        <v>1972.0</v>
      </c>
      <c r="C79" s="43">
        <v>1.4583333333333333</v>
      </c>
      <c r="D79" s="43">
        <v>0.06666666666666667</v>
      </c>
      <c r="E79" s="43">
        <v>0.0</v>
      </c>
      <c r="F79" s="43">
        <v>0.0</v>
      </c>
      <c r="G79" s="43">
        <v>0.0</v>
      </c>
      <c r="H79" s="43">
        <v>77.76666666666667</v>
      </c>
      <c r="I79" s="43">
        <v>64.90833333333333</v>
      </c>
      <c r="J79" s="43">
        <v>48.55833333333334</v>
      </c>
      <c r="K79" s="43">
        <v>31.975000000000005</v>
      </c>
      <c r="L79" s="43">
        <v>8.266666666666667</v>
      </c>
      <c r="M79" s="43">
        <f t="shared" si="1"/>
        <v>0.305</v>
      </c>
      <c r="N79" s="43">
        <f t="shared" si="2"/>
        <v>46.295</v>
      </c>
      <c r="O79" s="34">
        <f t="shared" si="3"/>
        <v>104.4983333</v>
      </c>
    </row>
    <row r="80" ht="13.5" customHeight="1">
      <c r="A80" s="38" t="s">
        <v>16</v>
      </c>
      <c r="B80" s="22">
        <v>1973.0</v>
      </c>
      <c r="C80" s="43">
        <v>0.0</v>
      </c>
      <c r="D80" s="43">
        <v>0.0</v>
      </c>
      <c r="E80" s="43">
        <v>0.0</v>
      </c>
      <c r="F80" s="43">
        <v>0.0</v>
      </c>
      <c r="G80" s="43">
        <v>0.0</v>
      </c>
      <c r="H80" s="43">
        <v>86.55000000000001</v>
      </c>
      <c r="I80" s="43">
        <v>73.70833333333333</v>
      </c>
      <c r="J80" s="43">
        <v>50.93333333333334</v>
      </c>
      <c r="K80" s="43">
        <v>39.69166666666666</v>
      </c>
      <c r="L80" s="43">
        <v>22.46666666666667</v>
      </c>
      <c r="M80" s="43">
        <f t="shared" si="1"/>
        <v>0</v>
      </c>
      <c r="N80" s="43">
        <f t="shared" si="2"/>
        <v>54.67</v>
      </c>
      <c r="O80" s="34">
        <f t="shared" si="3"/>
        <v>131.5733333</v>
      </c>
    </row>
    <row r="81" ht="13.5" customHeight="1">
      <c r="A81" s="38" t="s">
        <v>16</v>
      </c>
      <c r="B81" s="22">
        <v>1974.0</v>
      </c>
      <c r="C81" s="43">
        <v>2.8249999999999997</v>
      </c>
      <c r="D81" s="43">
        <v>0.4666666666666666</v>
      </c>
      <c r="E81" s="43">
        <v>0.0</v>
      </c>
      <c r="F81" s="43">
        <v>0.0</v>
      </c>
      <c r="G81" s="43">
        <v>0.0</v>
      </c>
      <c r="H81" s="43">
        <v>25.708333333333332</v>
      </c>
      <c r="I81" s="43">
        <v>6.108333333333332</v>
      </c>
      <c r="J81" s="43">
        <v>0.049999999999999996</v>
      </c>
      <c r="K81" s="43">
        <v>0.0</v>
      </c>
      <c r="L81" s="43">
        <v>0.0</v>
      </c>
      <c r="M81" s="43">
        <f t="shared" si="1"/>
        <v>0.6583333333</v>
      </c>
      <c r="N81" s="43">
        <f t="shared" si="2"/>
        <v>6.373333333</v>
      </c>
      <c r="O81" s="34">
        <f t="shared" si="3"/>
        <v>7.615</v>
      </c>
    </row>
    <row r="82" ht="13.5" customHeight="1">
      <c r="A82" s="38" t="s">
        <v>16</v>
      </c>
      <c r="B82" s="22">
        <v>1975.0</v>
      </c>
      <c r="C82" s="43">
        <v>0.09166666666666667</v>
      </c>
      <c r="D82" s="43">
        <v>0.0</v>
      </c>
      <c r="E82" s="43">
        <v>0.0</v>
      </c>
      <c r="F82" s="43">
        <v>0.0</v>
      </c>
      <c r="G82" s="43">
        <v>0.0</v>
      </c>
      <c r="H82" s="43">
        <v>48.88333333333333</v>
      </c>
      <c r="I82" s="43">
        <v>29.691666666666674</v>
      </c>
      <c r="J82" s="43">
        <v>10.641666666666667</v>
      </c>
      <c r="K82" s="43">
        <v>2.7083333333333335</v>
      </c>
      <c r="L82" s="43">
        <v>0.0</v>
      </c>
      <c r="M82" s="43">
        <f t="shared" si="1"/>
        <v>0.01833333333</v>
      </c>
      <c r="N82" s="43">
        <f t="shared" si="2"/>
        <v>18.385</v>
      </c>
      <c r="O82" s="34">
        <f t="shared" si="3"/>
        <v>30.205</v>
      </c>
    </row>
    <row r="83" ht="13.5" customHeight="1">
      <c r="A83" s="38" t="s">
        <v>16</v>
      </c>
      <c r="B83" s="22">
        <v>1976.0</v>
      </c>
      <c r="C83" s="43">
        <v>5.016666666666667</v>
      </c>
      <c r="D83" s="43">
        <v>0.6666666666666666</v>
      </c>
      <c r="E83" s="43">
        <v>0.0</v>
      </c>
      <c r="F83" s="43">
        <v>0.0</v>
      </c>
      <c r="G83" s="43">
        <v>0.0</v>
      </c>
      <c r="H83" s="43">
        <v>60.541666666666664</v>
      </c>
      <c r="I83" s="43">
        <v>45.06666666666666</v>
      </c>
      <c r="J83" s="43">
        <v>32.24166666666667</v>
      </c>
      <c r="K83" s="43">
        <v>20.916666666666668</v>
      </c>
      <c r="L83" s="43">
        <v>6.508333333333334</v>
      </c>
      <c r="M83" s="43">
        <f t="shared" si="1"/>
        <v>1.136666667</v>
      </c>
      <c r="N83" s="43">
        <f t="shared" si="2"/>
        <v>33.055</v>
      </c>
      <c r="O83" s="34">
        <f t="shared" si="3"/>
        <v>72.72166667</v>
      </c>
    </row>
    <row r="84" ht="13.5" customHeight="1">
      <c r="A84" s="38" t="s">
        <v>16</v>
      </c>
      <c r="B84" s="22">
        <v>1977.0</v>
      </c>
      <c r="C84" s="43">
        <v>19.958333333333332</v>
      </c>
      <c r="D84" s="43">
        <v>6.266666666666667</v>
      </c>
      <c r="E84" s="43">
        <v>0.7000000000000001</v>
      </c>
      <c r="F84" s="43">
        <v>0.0</v>
      </c>
      <c r="G84" s="43">
        <v>0.0</v>
      </c>
      <c r="H84" s="43">
        <v>32.375</v>
      </c>
      <c r="I84" s="43">
        <v>21.88333333333333</v>
      </c>
      <c r="J84" s="43">
        <v>4.0249999999999995</v>
      </c>
      <c r="K84" s="43">
        <v>0.10833333333333334</v>
      </c>
      <c r="L84" s="43">
        <v>0.0</v>
      </c>
      <c r="M84" s="43">
        <f t="shared" si="1"/>
        <v>5.385</v>
      </c>
      <c r="N84" s="43">
        <f t="shared" si="2"/>
        <v>11.67833333</v>
      </c>
      <c r="O84" s="34">
        <f t="shared" si="3"/>
        <v>17.73</v>
      </c>
    </row>
    <row r="85" ht="13.5" customHeight="1">
      <c r="A85" s="38" t="s">
        <v>16</v>
      </c>
      <c r="B85" s="22">
        <v>1978.0</v>
      </c>
      <c r="C85" s="43">
        <v>15.108333333333334</v>
      </c>
      <c r="D85" s="43">
        <v>9.200000000000001</v>
      </c>
      <c r="E85" s="43">
        <v>3.1666666666666674</v>
      </c>
      <c r="F85" s="43">
        <v>0.15833333333333333</v>
      </c>
      <c r="G85" s="43">
        <v>0.0</v>
      </c>
      <c r="H85" s="43">
        <v>66.14166666666667</v>
      </c>
      <c r="I85" s="43">
        <v>58.800000000000004</v>
      </c>
      <c r="J85" s="43">
        <v>39.358333333333334</v>
      </c>
      <c r="K85" s="43">
        <v>21.733333333333334</v>
      </c>
      <c r="L85" s="43">
        <v>2.091666666666667</v>
      </c>
      <c r="M85" s="43">
        <f t="shared" si="1"/>
        <v>5.526666667</v>
      </c>
      <c r="N85" s="43">
        <f t="shared" si="2"/>
        <v>37.625</v>
      </c>
      <c r="O85" s="34">
        <f t="shared" si="3"/>
        <v>79.84166667</v>
      </c>
    </row>
    <row r="86" ht="13.5" customHeight="1">
      <c r="A86" s="38" t="s">
        <v>16</v>
      </c>
      <c r="B86" s="22">
        <v>1979.0</v>
      </c>
      <c r="C86" s="43">
        <v>0.0</v>
      </c>
      <c r="D86" s="43">
        <v>0.0</v>
      </c>
      <c r="E86" s="43">
        <v>0.0</v>
      </c>
      <c r="F86" s="43">
        <v>0.0</v>
      </c>
      <c r="G86" s="43">
        <v>0.0</v>
      </c>
      <c r="H86" s="43">
        <v>78.63333333333333</v>
      </c>
      <c r="I86" s="43">
        <v>64.58333333333333</v>
      </c>
      <c r="J86" s="43">
        <v>37.608333333333334</v>
      </c>
      <c r="K86" s="43">
        <v>17.01666666666667</v>
      </c>
      <c r="L86" s="43">
        <v>3.966666666666667</v>
      </c>
      <c r="M86" s="43">
        <f t="shared" si="1"/>
        <v>0</v>
      </c>
      <c r="N86" s="43">
        <f t="shared" si="2"/>
        <v>40.36166667</v>
      </c>
      <c r="O86" s="34">
        <f t="shared" si="3"/>
        <v>81.705</v>
      </c>
    </row>
    <row r="87" ht="13.5" customHeight="1">
      <c r="A87" s="38" t="s">
        <v>16</v>
      </c>
      <c r="B87" s="22">
        <v>1980.0</v>
      </c>
      <c r="C87" s="43">
        <v>33.6</v>
      </c>
      <c r="D87" s="43">
        <v>20.241666666666664</v>
      </c>
      <c r="E87" s="43">
        <v>5.125</v>
      </c>
      <c r="F87" s="43">
        <v>0.9583333333333334</v>
      </c>
      <c r="G87" s="43">
        <v>0.016666666666666666</v>
      </c>
      <c r="H87" s="43">
        <v>9.391666666666666</v>
      </c>
      <c r="I87" s="43">
        <v>2.4333333333333336</v>
      </c>
      <c r="J87" s="43">
        <v>0.0</v>
      </c>
      <c r="K87" s="43">
        <v>0.0</v>
      </c>
      <c r="L87" s="43">
        <v>0.0</v>
      </c>
      <c r="M87" s="43">
        <f t="shared" si="1"/>
        <v>11.98833333</v>
      </c>
      <c r="N87" s="43">
        <f t="shared" si="2"/>
        <v>2.365</v>
      </c>
      <c r="O87" s="34">
        <f t="shared" si="3"/>
        <v>2.851666667</v>
      </c>
    </row>
    <row r="88" ht="13.5" customHeight="1">
      <c r="A88" s="38" t="s">
        <v>16</v>
      </c>
      <c r="B88" s="22">
        <v>1981.0</v>
      </c>
      <c r="C88" s="43">
        <v>87.44999999999999</v>
      </c>
      <c r="D88" s="43">
        <v>79.00000000000001</v>
      </c>
      <c r="E88" s="43">
        <v>50.03333333333333</v>
      </c>
      <c r="F88" s="43">
        <v>27.791666666666668</v>
      </c>
      <c r="G88" s="43">
        <v>10.958333333333334</v>
      </c>
      <c r="H88" s="43">
        <v>0.008333333333333333</v>
      </c>
      <c r="I88" s="43">
        <v>0.0</v>
      </c>
      <c r="J88" s="43">
        <v>0.0</v>
      </c>
      <c r="K88" s="43">
        <v>0.0</v>
      </c>
      <c r="L88" s="43">
        <v>0.0</v>
      </c>
      <c r="M88" s="43">
        <f t="shared" si="1"/>
        <v>51.04666667</v>
      </c>
      <c r="N88" s="43">
        <f t="shared" si="2"/>
        <v>0.001666666667</v>
      </c>
      <c r="O88" s="34">
        <f t="shared" si="3"/>
        <v>0.001666666667</v>
      </c>
    </row>
    <row r="89" ht="13.5" customHeight="1">
      <c r="A89" s="38" t="s">
        <v>16</v>
      </c>
      <c r="B89" s="22">
        <v>1982.0</v>
      </c>
      <c r="C89" s="43">
        <v>6.624999999999999</v>
      </c>
      <c r="D89" s="43">
        <v>0.7333333333333334</v>
      </c>
      <c r="E89" s="43">
        <v>0.0</v>
      </c>
      <c r="F89" s="43">
        <v>0.0</v>
      </c>
      <c r="G89" s="43">
        <v>0.0</v>
      </c>
      <c r="H89" s="43">
        <v>37.6</v>
      </c>
      <c r="I89" s="43">
        <v>26.708333333333332</v>
      </c>
      <c r="J89" s="43">
        <v>14.775</v>
      </c>
      <c r="K89" s="43">
        <v>7.075</v>
      </c>
      <c r="L89" s="43">
        <v>0.2333333333333333</v>
      </c>
      <c r="M89" s="43">
        <f t="shared" si="1"/>
        <v>1.471666667</v>
      </c>
      <c r="N89" s="43">
        <f t="shared" si="2"/>
        <v>17.27833333</v>
      </c>
      <c r="O89" s="34">
        <f t="shared" si="3"/>
        <v>32.96166667</v>
      </c>
    </row>
    <row r="90" ht="13.5" customHeight="1">
      <c r="A90" s="38" t="s">
        <v>16</v>
      </c>
      <c r="B90" s="22">
        <v>1983.0</v>
      </c>
      <c r="C90" s="43">
        <v>3.6833333333333336</v>
      </c>
      <c r="D90" s="43">
        <v>0.6666666666666666</v>
      </c>
      <c r="E90" s="43">
        <v>0.05833333333333333</v>
      </c>
      <c r="F90" s="43">
        <v>0.0</v>
      </c>
      <c r="G90" s="43">
        <v>0.0</v>
      </c>
      <c r="H90" s="43">
        <v>79.68333333333334</v>
      </c>
      <c r="I90" s="43">
        <v>73.25</v>
      </c>
      <c r="J90" s="43">
        <v>44.30833333333333</v>
      </c>
      <c r="K90" s="43">
        <v>17.725</v>
      </c>
      <c r="L90" s="43">
        <v>2.6166666666666667</v>
      </c>
      <c r="M90" s="43">
        <f t="shared" si="1"/>
        <v>0.8816666667</v>
      </c>
      <c r="N90" s="43">
        <f t="shared" si="2"/>
        <v>43.51666667</v>
      </c>
      <c r="O90" s="34">
        <f t="shared" si="3"/>
        <v>88.61833333</v>
      </c>
    </row>
    <row r="91" ht="13.5" customHeight="1">
      <c r="A91" s="38" t="s">
        <v>16</v>
      </c>
      <c r="B91" s="22">
        <v>1984.0</v>
      </c>
      <c r="C91" s="43">
        <v>0.0</v>
      </c>
      <c r="D91" s="43">
        <v>0.0</v>
      </c>
      <c r="E91" s="43">
        <v>0.0</v>
      </c>
      <c r="F91" s="43">
        <v>0.0</v>
      </c>
      <c r="G91" s="43">
        <v>0.0</v>
      </c>
      <c r="H91" s="43">
        <v>83.76666666666667</v>
      </c>
      <c r="I91" s="43">
        <v>67.33333333333333</v>
      </c>
      <c r="J91" s="43">
        <v>42.54166666666667</v>
      </c>
      <c r="K91" s="43">
        <v>33.86666666666667</v>
      </c>
      <c r="L91" s="43">
        <v>27.28333333333333</v>
      </c>
      <c r="M91" s="43">
        <f t="shared" si="1"/>
        <v>0</v>
      </c>
      <c r="N91" s="43">
        <f t="shared" si="2"/>
        <v>50.95833333</v>
      </c>
      <c r="O91" s="34">
        <f t="shared" si="3"/>
        <v>123.5883333</v>
      </c>
    </row>
    <row r="92" ht="13.5" customHeight="1">
      <c r="A92" s="38" t="s">
        <v>16</v>
      </c>
      <c r="B92" s="22">
        <v>1985.0</v>
      </c>
      <c r="C92" s="43">
        <v>64.76666666666667</v>
      </c>
      <c r="D92" s="43">
        <v>57.15</v>
      </c>
      <c r="E92" s="43">
        <v>43.10833333333334</v>
      </c>
      <c r="F92" s="43">
        <v>33.675000000000004</v>
      </c>
      <c r="G92" s="43">
        <v>18.633333333333336</v>
      </c>
      <c r="H92" s="43">
        <v>2.5166666666666666</v>
      </c>
      <c r="I92" s="43">
        <v>0.03333333333333333</v>
      </c>
      <c r="J92" s="43">
        <v>0.0</v>
      </c>
      <c r="K92" s="43">
        <v>0.0</v>
      </c>
      <c r="L92" s="43">
        <v>0.0</v>
      </c>
      <c r="M92" s="43">
        <f t="shared" si="1"/>
        <v>43.46666667</v>
      </c>
      <c r="N92" s="43">
        <f t="shared" si="2"/>
        <v>0.51</v>
      </c>
      <c r="O92" s="34">
        <f t="shared" si="3"/>
        <v>0.5166666667</v>
      </c>
    </row>
    <row r="93" ht="13.5" customHeight="1">
      <c r="A93" s="38" t="s">
        <v>16</v>
      </c>
      <c r="B93" s="22">
        <v>1986.0</v>
      </c>
      <c r="C93" s="43">
        <v>42.15833333333334</v>
      </c>
      <c r="D93" s="43">
        <v>25.2</v>
      </c>
      <c r="E93" s="43">
        <v>5.966666666666668</v>
      </c>
      <c r="F93" s="43">
        <v>1.6333333333333335</v>
      </c>
      <c r="G93" s="43">
        <v>0.024999999999999998</v>
      </c>
      <c r="H93" s="43">
        <v>17.916666666666668</v>
      </c>
      <c r="I93" s="43">
        <v>6.433333333333334</v>
      </c>
      <c r="J93" s="43">
        <v>0.08333333333333333</v>
      </c>
      <c r="K93" s="43">
        <v>0.0</v>
      </c>
      <c r="L93" s="43">
        <v>0.0</v>
      </c>
      <c r="M93" s="43">
        <f t="shared" si="1"/>
        <v>14.99666667</v>
      </c>
      <c r="N93" s="43">
        <f t="shared" si="2"/>
        <v>4.886666667</v>
      </c>
      <c r="O93" s="34">
        <f t="shared" si="3"/>
        <v>6.206666667</v>
      </c>
    </row>
    <row r="94" ht="13.5" customHeight="1">
      <c r="A94" s="38" t="s">
        <v>16</v>
      </c>
      <c r="B94" s="22">
        <v>1987.0</v>
      </c>
      <c r="C94" s="43">
        <v>5.591666666666666</v>
      </c>
      <c r="D94" s="43">
        <v>1.7583333333333335</v>
      </c>
      <c r="E94" s="43">
        <v>0.0</v>
      </c>
      <c r="F94" s="43">
        <v>0.0</v>
      </c>
      <c r="G94" s="43">
        <v>0.0</v>
      </c>
      <c r="H94" s="43">
        <v>35.449999999999996</v>
      </c>
      <c r="I94" s="43">
        <v>14.916666666666666</v>
      </c>
      <c r="J94" s="43">
        <v>0.049999999999999996</v>
      </c>
      <c r="K94" s="43">
        <v>0.0</v>
      </c>
      <c r="L94" s="43">
        <v>0.0</v>
      </c>
      <c r="M94" s="43">
        <f t="shared" si="1"/>
        <v>1.47</v>
      </c>
      <c r="N94" s="43">
        <f t="shared" si="2"/>
        <v>10.08333333</v>
      </c>
      <c r="O94" s="34">
        <f t="shared" si="3"/>
        <v>13.08666667</v>
      </c>
    </row>
    <row r="95" ht="13.5" customHeight="1">
      <c r="A95" s="38" t="s">
        <v>16</v>
      </c>
      <c r="B95" s="22">
        <v>1988.0</v>
      </c>
      <c r="C95" s="43">
        <v>77.34999999999998</v>
      </c>
      <c r="D95" s="43">
        <v>49.775</v>
      </c>
      <c r="E95" s="43">
        <v>21.95</v>
      </c>
      <c r="F95" s="43">
        <v>6.925</v>
      </c>
      <c r="G95" s="43">
        <v>0.3833333333333333</v>
      </c>
      <c r="H95" s="43">
        <v>0.06666666666666667</v>
      </c>
      <c r="I95" s="43">
        <v>0.0</v>
      </c>
      <c r="J95" s="43">
        <v>0.0</v>
      </c>
      <c r="K95" s="43">
        <v>0.0</v>
      </c>
      <c r="L95" s="43">
        <v>0.0</v>
      </c>
      <c r="M95" s="43">
        <f t="shared" si="1"/>
        <v>31.27666667</v>
      </c>
      <c r="N95" s="43">
        <f t="shared" si="2"/>
        <v>0.01333333333</v>
      </c>
      <c r="O95" s="34">
        <f t="shared" si="3"/>
        <v>0.01333333333</v>
      </c>
    </row>
    <row r="96" ht="13.5" customHeight="1">
      <c r="A96" s="38" t="s">
        <v>16</v>
      </c>
      <c r="B96" s="22">
        <v>1989.0</v>
      </c>
      <c r="C96" s="43">
        <v>17.833333333333332</v>
      </c>
      <c r="D96" s="43">
        <v>5.075</v>
      </c>
      <c r="E96" s="43">
        <v>0.0</v>
      </c>
      <c r="F96" s="43">
        <v>0.0</v>
      </c>
      <c r="G96" s="43">
        <v>0.0</v>
      </c>
      <c r="H96" s="43">
        <v>60.150000000000006</v>
      </c>
      <c r="I96" s="43">
        <v>56.291666666666664</v>
      </c>
      <c r="J96" s="43">
        <v>38.425</v>
      </c>
      <c r="K96" s="43">
        <v>27.316666666666666</v>
      </c>
      <c r="L96" s="43">
        <v>18.075</v>
      </c>
      <c r="M96" s="43">
        <f t="shared" si="1"/>
        <v>4.581666667</v>
      </c>
      <c r="N96" s="43">
        <f t="shared" si="2"/>
        <v>40.05166667</v>
      </c>
      <c r="O96" s="34">
        <f t="shared" si="3"/>
        <v>97.53</v>
      </c>
    </row>
    <row r="97" ht="13.5" customHeight="1">
      <c r="A97" s="38" t="s">
        <v>16</v>
      </c>
      <c r="B97" s="22">
        <v>1990.0</v>
      </c>
      <c r="C97" s="43">
        <v>0.0</v>
      </c>
      <c r="D97" s="43">
        <v>0.0</v>
      </c>
      <c r="E97" s="43">
        <v>0.0</v>
      </c>
      <c r="F97" s="43">
        <v>0.0</v>
      </c>
      <c r="G97" s="43">
        <v>0.0</v>
      </c>
      <c r="H97" s="43">
        <v>84.77499999999999</v>
      </c>
      <c r="I97" s="43">
        <v>65.15833333333333</v>
      </c>
      <c r="J97" s="43">
        <v>21.11666666666667</v>
      </c>
      <c r="K97" s="43">
        <v>12.674999999999999</v>
      </c>
      <c r="L97" s="43">
        <v>7.550000000000001</v>
      </c>
      <c r="M97" s="43">
        <f t="shared" si="1"/>
        <v>0</v>
      </c>
      <c r="N97" s="43">
        <f t="shared" si="2"/>
        <v>38.255</v>
      </c>
      <c r="O97" s="34">
        <f t="shared" si="3"/>
        <v>73.37833333</v>
      </c>
    </row>
    <row r="98" ht="13.5" customHeight="1">
      <c r="A98" s="38" t="s">
        <v>16</v>
      </c>
      <c r="B98" s="22">
        <v>1991.0</v>
      </c>
      <c r="C98" s="43">
        <v>6.050000000000001</v>
      </c>
      <c r="D98" s="43">
        <v>2.091666666666667</v>
      </c>
      <c r="E98" s="43">
        <v>0.008333333333333333</v>
      </c>
      <c r="F98" s="43">
        <v>0.0</v>
      </c>
      <c r="G98" s="43">
        <v>0.0</v>
      </c>
      <c r="H98" s="43">
        <v>43.48333333333333</v>
      </c>
      <c r="I98" s="43">
        <v>20.266666666666666</v>
      </c>
      <c r="J98" s="43">
        <v>1.9333333333333333</v>
      </c>
      <c r="K98" s="43">
        <v>0.125</v>
      </c>
      <c r="L98" s="43">
        <v>0.0</v>
      </c>
      <c r="M98" s="43">
        <f t="shared" si="1"/>
        <v>1.63</v>
      </c>
      <c r="N98" s="43">
        <f t="shared" si="2"/>
        <v>13.16166667</v>
      </c>
      <c r="O98" s="34">
        <f t="shared" si="3"/>
        <v>18.06333333</v>
      </c>
    </row>
    <row r="99" ht="13.5" customHeight="1">
      <c r="A99" s="38" t="s">
        <v>16</v>
      </c>
      <c r="B99" s="22">
        <v>1992.0</v>
      </c>
      <c r="C99" s="43">
        <v>14.091666666666669</v>
      </c>
      <c r="D99" s="43">
        <v>6.966666666666666</v>
      </c>
      <c r="E99" s="43">
        <v>2.1416666666666666</v>
      </c>
      <c r="F99" s="43">
        <v>0.14166666666666666</v>
      </c>
      <c r="G99" s="43">
        <v>0.0</v>
      </c>
      <c r="H99" s="43">
        <v>16.200000000000003</v>
      </c>
      <c r="I99" s="43">
        <v>5.466666666666666</v>
      </c>
      <c r="J99" s="43">
        <v>0.0</v>
      </c>
      <c r="K99" s="43">
        <v>0.0</v>
      </c>
      <c r="L99" s="43">
        <v>0.0</v>
      </c>
      <c r="M99" s="43">
        <f t="shared" si="1"/>
        <v>4.668333333</v>
      </c>
      <c r="N99" s="43">
        <f t="shared" si="2"/>
        <v>4.333333333</v>
      </c>
      <c r="O99" s="34">
        <f t="shared" si="3"/>
        <v>5.426666667</v>
      </c>
    </row>
    <row r="100" ht="13.5" customHeight="1">
      <c r="A100" s="38" t="s">
        <v>16</v>
      </c>
      <c r="B100" s="22">
        <v>1993.0</v>
      </c>
      <c r="C100" s="43">
        <v>12.683333333333332</v>
      </c>
      <c r="D100" s="43">
        <v>2.341666666666667</v>
      </c>
      <c r="E100" s="43">
        <v>0.0</v>
      </c>
      <c r="F100" s="43">
        <v>0.0</v>
      </c>
      <c r="G100" s="43">
        <v>0.0</v>
      </c>
      <c r="H100" s="43">
        <v>30.308333333333334</v>
      </c>
      <c r="I100" s="43">
        <v>18.650000000000002</v>
      </c>
      <c r="J100" s="43">
        <v>2.4083333333333337</v>
      </c>
      <c r="K100" s="43">
        <v>0.19999999999999998</v>
      </c>
      <c r="L100" s="43">
        <v>0.0</v>
      </c>
      <c r="M100" s="43">
        <f t="shared" si="1"/>
        <v>3.005</v>
      </c>
      <c r="N100" s="43">
        <f t="shared" si="2"/>
        <v>10.31333333</v>
      </c>
      <c r="O100" s="34">
        <f t="shared" si="3"/>
        <v>15.12666667</v>
      </c>
    </row>
    <row r="101" ht="13.5" customHeight="1">
      <c r="A101" s="38" t="s">
        <v>16</v>
      </c>
      <c r="B101" s="22">
        <v>1994.0</v>
      </c>
      <c r="C101" s="43">
        <v>5.016666666666667</v>
      </c>
      <c r="D101" s="43">
        <v>1.8416666666666668</v>
      </c>
      <c r="E101" s="43">
        <v>0.0</v>
      </c>
      <c r="F101" s="43">
        <v>0.0</v>
      </c>
      <c r="G101" s="43">
        <v>0.0</v>
      </c>
      <c r="H101" s="43">
        <v>49.400000000000006</v>
      </c>
      <c r="I101" s="43">
        <v>24.666666666666668</v>
      </c>
      <c r="J101" s="43">
        <v>3.9166666666666665</v>
      </c>
      <c r="K101" s="43">
        <v>0.5916666666666667</v>
      </c>
      <c r="L101" s="43">
        <v>0.0</v>
      </c>
      <c r="M101" s="43">
        <f t="shared" si="1"/>
        <v>1.371666667</v>
      </c>
      <c r="N101" s="43">
        <f t="shared" si="2"/>
        <v>15.715</v>
      </c>
      <c r="O101" s="34">
        <f t="shared" si="3"/>
        <v>22.57</v>
      </c>
    </row>
    <row r="102" ht="13.5" customHeight="1">
      <c r="A102" s="38" t="s">
        <v>16</v>
      </c>
      <c r="B102" s="22">
        <v>1995.0</v>
      </c>
      <c r="C102" s="43">
        <v>56.00833333333333</v>
      </c>
      <c r="D102" s="43">
        <v>40.6</v>
      </c>
      <c r="E102" s="43">
        <v>22.766666666666666</v>
      </c>
      <c r="F102" s="43">
        <v>11.291666666666666</v>
      </c>
      <c r="G102" s="43">
        <v>2.025</v>
      </c>
      <c r="H102" s="43">
        <v>7.474999999999999</v>
      </c>
      <c r="I102" s="43">
        <v>2.4916666666666667</v>
      </c>
      <c r="J102" s="43">
        <v>0.0</v>
      </c>
      <c r="K102" s="43">
        <v>0.0</v>
      </c>
      <c r="L102" s="43">
        <v>0.0</v>
      </c>
      <c r="M102" s="43">
        <f t="shared" si="1"/>
        <v>26.53833333</v>
      </c>
      <c r="N102" s="43">
        <f t="shared" si="2"/>
        <v>1.993333333</v>
      </c>
      <c r="O102" s="34">
        <f t="shared" si="3"/>
        <v>2.491666667</v>
      </c>
    </row>
    <row r="103" ht="13.5" customHeight="1">
      <c r="A103" s="38" t="s">
        <v>16</v>
      </c>
      <c r="B103" s="22">
        <v>1996.0</v>
      </c>
      <c r="C103" s="43">
        <v>0.27499999999999997</v>
      </c>
      <c r="D103" s="43">
        <v>0.0</v>
      </c>
      <c r="E103" s="43">
        <v>0.0</v>
      </c>
      <c r="F103" s="43">
        <v>0.0</v>
      </c>
      <c r="G103" s="43">
        <v>0.0</v>
      </c>
      <c r="H103" s="43">
        <v>77.15833333333332</v>
      </c>
      <c r="I103" s="43">
        <v>59.35833333333334</v>
      </c>
      <c r="J103" s="43">
        <v>27.0</v>
      </c>
      <c r="K103" s="43">
        <v>12.458333333333334</v>
      </c>
      <c r="L103" s="43">
        <v>2.1750000000000003</v>
      </c>
      <c r="M103" s="43">
        <f t="shared" si="1"/>
        <v>0.055</v>
      </c>
      <c r="N103" s="43">
        <f t="shared" si="2"/>
        <v>35.63</v>
      </c>
      <c r="O103" s="34">
        <f t="shared" si="3"/>
        <v>67.51666667</v>
      </c>
    </row>
    <row r="104" ht="13.5" customHeight="1">
      <c r="A104" s="38" t="s">
        <v>16</v>
      </c>
      <c r="B104" s="22">
        <v>1997.0</v>
      </c>
      <c r="C104" s="43">
        <v>22.058333333333334</v>
      </c>
      <c r="D104" s="43">
        <v>13.891666666666666</v>
      </c>
      <c r="E104" s="43">
        <v>3.283333333333333</v>
      </c>
      <c r="F104" s="43">
        <v>0.10833333333333334</v>
      </c>
      <c r="G104" s="43">
        <v>0.0</v>
      </c>
      <c r="H104" s="43">
        <v>50.808333333333344</v>
      </c>
      <c r="I104" s="43">
        <v>43.491666666666674</v>
      </c>
      <c r="J104" s="43">
        <v>22.175</v>
      </c>
      <c r="K104" s="43">
        <v>5.958333333333333</v>
      </c>
      <c r="L104" s="43">
        <v>0.016666666666666666</v>
      </c>
      <c r="M104" s="43">
        <f t="shared" si="1"/>
        <v>7.868333333</v>
      </c>
      <c r="N104" s="43">
        <f t="shared" si="2"/>
        <v>24.49</v>
      </c>
      <c r="O104" s="34">
        <f t="shared" si="3"/>
        <v>45.64666667</v>
      </c>
    </row>
    <row r="105" ht="13.5" customHeight="1">
      <c r="A105" s="38" t="s">
        <v>16</v>
      </c>
      <c r="B105" s="22">
        <v>1998.0</v>
      </c>
      <c r="C105" s="43">
        <v>6.2</v>
      </c>
      <c r="D105" s="43">
        <v>0.9083333333333332</v>
      </c>
      <c r="E105" s="43">
        <v>0.0</v>
      </c>
      <c r="F105" s="43">
        <v>0.0</v>
      </c>
      <c r="G105" s="43">
        <v>0.0</v>
      </c>
      <c r="H105" s="43">
        <v>54.666666666666664</v>
      </c>
      <c r="I105" s="43">
        <v>36.65</v>
      </c>
      <c r="J105" s="43">
        <v>21.474999999999998</v>
      </c>
      <c r="K105" s="43">
        <v>15.091666666666667</v>
      </c>
      <c r="L105" s="43">
        <v>8.358333333333333</v>
      </c>
      <c r="M105" s="43">
        <f t="shared" si="1"/>
        <v>1.421666667</v>
      </c>
      <c r="N105" s="43">
        <f t="shared" si="2"/>
        <v>27.24833333</v>
      </c>
      <c r="O105" s="34">
        <f t="shared" si="3"/>
        <v>58.91</v>
      </c>
    </row>
    <row r="106" ht="13.5" customHeight="1">
      <c r="A106" s="38" t="s">
        <v>16</v>
      </c>
      <c r="B106" s="22">
        <v>1999.0</v>
      </c>
      <c r="C106" s="43">
        <v>33.825</v>
      </c>
      <c r="D106" s="43">
        <v>17.291666666666668</v>
      </c>
      <c r="E106" s="43">
        <v>5.591666666666666</v>
      </c>
      <c r="F106" s="43">
        <v>1.8</v>
      </c>
      <c r="G106" s="43">
        <v>0.11666666666666665</v>
      </c>
      <c r="H106" s="43">
        <v>12.308333333333335</v>
      </c>
      <c r="I106" s="43">
        <v>6.375</v>
      </c>
      <c r="J106" s="43">
        <v>0.6416666666666666</v>
      </c>
      <c r="K106" s="43">
        <v>0.0</v>
      </c>
      <c r="L106" s="43">
        <v>0.0</v>
      </c>
      <c r="M106" s="43">
        <f t="shared" si="1"/>
        <v>11.725</v>
      </c>
      <c r="N106" s="43">
        <f t="shared" si="2"/>
        <v>3.865</v>
      </c>
      <c r="O106" s="34">
        <f t="shared" si="3"/>
        <v>5.396666667</v>
      </c>
    </row>
    <row r="107" ht="13.5" customHeight="1">
      <c r="A107" s="38" t="s">
        <v>16</v>
      </c>
      <c r="B107" s="22">
        <v>2000.0</v>
      </c>
      <c r="C107" s="43">
        <v>1.8250000000000002</v>
      </c>
      <c r="D107" s="43">
        <v>0.049999999999999996</v>
      </c>
      <c r="E107" s="43">
        <v>0.0</v>
      </c>
      <c r="F107" s="43">
        <v>0.0</v>
      </c>
      <c r="G107" s="43">
        <v>0.0</v>
      </c>
      <c r="H107" s="43">
        <v>43.19166666666666</v>
      </c>
      <c r="I107" s="43">
        <v>14.016666666666667</v>
      </c>
      <c r="J107" s="43">
        <v>0.875</v>
      </c>
      <c r="K107" s="43">
        <v>0.10000000000000002</v>
      </c>
      <c r="L107" s="43">
        <v>0.0</v>
      </c>
      <c r="M107" s="43">
        <f t="shared" si="1"/>
        <v>0.375</v>
      </c>
      <c r="N107" s="43">
        <f t="shared" si="2"/>
        <v>11.63666667</v>
      </c>
      <c r="O107" s="34">
        <f t="shared" si="3"/>
        <v>14.85</v>
      </c>
    </row>
    <row r="108" ht="13.5" customHeight="1">
      <c r="A108" s="38" t="s">
        <v>16</v>
      </c>
      <c r="B108" s="22">
        <v>2001.0</v>
      </c>
      <c r="C108" s="43">
        <v>32.65</v>
      </c>
      <c r="D108" s="43">
        <v>17.575</v>
      </c>
      <c r="E108" s="43">
        <v>6.258333333333333</v>
      </c>
      <c r="F108" s="43">
        <v>3.891666666666667</v>
      </c>
      <c r="G108" s="43">
        <v>0.7833333333333333</v>
      </c>
      <c r="H108" s="43">
        <v>6.258333333333334</v>
      </c>
      <c r="I108" s="43">
        <v>1.5416666666666667</v>
      </c>
      <c r="J108" s="43">
        <v>0.0</v>
      </c>
      <c r="K108" s="43">
        <v>0.0</v>
      </c>
      <c r="L108" s="43">
        <v>0.0</v>
      </c>
      <c r="M108" s="43">
        <f t="shared" si="1"/>
        <v>12.23166667</v>
      </c>
      <c r="N108" s="43">
        <f t="shared" si="2"/>
        <v>1.56</v>
      </c>
      <c r="O108" s="34">
        <f t="shared" si="3"/>
        <v>1.868333333</v>
      </c>
    </row>
    <row r="109" ht="13.5" customHeight="1">
      <c r="A109" s="38" t="s">
        <v>16</v>
      </c>
      <c r="B109" s="22">
        <v>2002.0</v>
      </c>
      <c r="C109" s="43">
        <v>69.04166666666667</v>
      </c>
      <c r="D109" s="43">
        <v>62.81666666666666</v>
      </c>
      <c r="E109" s="43">
        <v>49.53333333333334</v>
      </c>
      <c r="F109" s="43">
        <v>36.09166666666666</v>
      </c>
      <c r="G109" s="43">
        <v>17.791666666666664</v>
      </c>
      <c r="H109" s="43">
        <v>9.633333333333333</v>
      </c>
      <c r="I109" s="43">
        <v>1.8083333333333333</v>
      </c>
      <c r="J109" s="43">
        <v>0.0</v>
      </c>
      <c r="K109" s="43">
        <v>0.0</v>
      </c>
      <c r="L109" s="43">
        <v>0.0</v>
      </c>
      <c r="M109" s="43">
        <f t="shared" si="1"/>
        <v>47.055</v>
      </c>
      <c r="N109" s="43">
        <f t="shared" si="2"/>
        <v>2.288333333</v>
      </c>
      <c r="O109" s="34">
        <f t="shared" si="3"/>
        <v>2.65</v>
      </c>
    </row>
    <row r="110" ht="13.5" customHeight="1">
      <c r="A110" s="38" t="s">
        <v>16</v>
      </c>
      <c r="B110" s="22">
        <v>2003.0</v>
      </c>
      <c r="C110" s="43">
        <v>0.041666666666666664</v>
      </c>
      <c r="D110" s="43">
        <v>0.0</v>
      </c>
      <c r="E110" s="43">
        <v>0.0</v>
      </c>
      <c r="F110" s="43">
        <v>0.0</v>
      </c>
      <c r="G110" s="43">
        <v>0.0</v>
      </c>
      <c r="H110" s="43">
        <v>69.98333333333333</v>
      </c>
      <c r="I110" s="43">
        <v>49.541666666666664</v>
      </c>
      <c r="J110" s="43">
        <v>20.308333333333334</v>
      </c>
      <c r="K110" s="43">
        <v>5.641666666666667</v>
      </c>
      <c r="L110" s="43">
        <v>0.0</v>
      </c>
      <c r="M110" s="43">
        <f t="shared" si="1"/>
        <v>0.008333333333</v>
      </c>
      <c r="N110" s="43">
        <f t="shared" si="2"/>
        <v>29.095</v>
      </c>
      <c r="O110" s="34">
        <f t="shared" si="3"/>
        <v>50.51166667</v>
      </c>
    </row>
    <row r="111" ht="13.5" customHeight="1">
      <c r="A111" s="38" t="s">
        <v>16</v>
      </c>
      <c r="B111" s="22">
        <v>2004.0</v>
      </c>
      <c r="C111" s="43">
        <v>3.466666666666667</v>
      </c>
      <c r="D111" s="43">
        <v>0.875</v>
      </c>
      <c r="E111" s="43">
        <v>0.0</v>
      </c>
      <c r="F111" s="43">
        <v>0.0</v>
      </c>
      <c r="G111" s="43">
        <v>0.0</v>
      </c>
      <c r="H111" s="43">
        <v>57.18333333333333</v>
      </c>
      <c r="I111" s="43">
        <v>34.45</v>
      </c>
      <c r="J111" s="43">
        <v>7.891666666666667</v>
      </c>
      <c r="K111" s="43">
        <v>1.7916666666666667</v>
      </c>
      <c r="L111" s="43">
        <v>0.0</v>
      </c>
      <c r="M111" s="43">
        <f t="shared" si="1"/>
        <v>0.8683333333</v>
      </c>
      <c r="N111" s="43">
        <f t="shared" si="2"/>
        <v>20.26333333</v>
      </c>
      <c r="O111" s="34">
        <f t="shared" si="3"/>
        <v>31.385</v>
      </c>
    </row>
    <row r="112" ht="13.5" customHeight="1">
      <c r="A112" s="38" t="s">
        <v>16</v>
      </c>
      <c r="B112" s="22">
        <v>2005.0</v>
      </c>
      <c r="C112" s="43">
        <v>17.224999999999998</v>
      </c>
      <c r="D112" s="43">
        <v>8.408333333333333</v>
      </c>
      <c r="E112" s="43">
        <v>1.5750000000000002</v>
      </c>
      <c r="F112" s="43">
        <v>0.375</v>
      </c>
      <c r="G112" s="43">
        <v>0.0</v>
      </c>
      <c r="H112" s="43">
        <v>55.89166666666667</v>
      </c>
      <c r="I112" s="43">
        <v>33.291666666666664</v>
      </c>
      <c r="J112" s="43">
        <v>6.983333333333334</v>
      </c>
      <c r="K112" s="43">
        <v>1.7166666666666666</v>
      </c>
      <c r="L112" s="43">
        <v>0.0</v>
      </c>
      <c r="M112" s="43">
        <f t="shared" si="1"/>
        <v>5.516666667</v>
      </c>
      <c r="N112" s="43">
        <f t="shared" si="2"/>
        <v>19.57666667</v>
      </c>
      <c r="O112" s="34">
        <f t="shared" si="3"/>
        <v>30.05833333</v>
      </c>
    </row>
    <row r="113" ht="13.5" customHeight="1">
      <c r="A113" s="38" t="s">
        <v>16</v>
      </c>
      <c r="B113" s="22">
        <v>2006.0</v>
      </c>
      <c r="C113" s="43">
        <v>0.0</v>
      </c>
      <c r="D113" s="43">
        <v>0.0</v>
      </c>
      <c r="E113" s="43">
        <v>0.0</v>
      </c>
      <c r="F113" s="43">
        <v>0.0</v>
      </c>
      <c r="G113" s="43">
        <v>0.0</v>
      </c>
      <c r="H113" s="43">
        <v>99.80833333333332</v>
      </c>
      <c r="I113" s="43">
        <v>94.39166666666665</v>
      </c>
      <c r="J113" s="43">
        <v>59.333333333333336</v>
      </c>
      <c r="K113" s="43">
        <v>32.98333333333333</v>
      </c>
      <c r="L113" s="43">
        <v>15.783333333333331</v>
      </c>
      <c r="M113" s="43">
        <f t="shared" si="1"/>
        <v>0</v>
      </c>
      <c r="N113" s="43">
        <f t="shared" si="2"/>
        <v>60.46</v>
      </c>
      <c r="O113" s="34">
        <f t="shared" si="3"/>
        <v>135.4883333</v>
      </c>
    </row>
    <row r="114" ht="13.5" customHeight="1">
      <c r="A114" s="38" t="s">
        <v>16</v>
      </c>
      <c r="B114" s="22">
        <v>2007.0</v>
      </c>
      <c r="C114" s="43">
        <v>6.758333333333333</v>
      </c>
      <c r="D114" s="43">
        <v>0.975</v>
      </c>
      <c r="E114" s="43">
        <v>0.0</v>
      </c>
      <c r="F114" s="43">
        <v>0.0</v>
      </c>
      <c r="G114" s="43">
        <v>0.0</v>
      </c>
      <c r="H114" s="43">
        <v>46.54166666666666</v>
      </c>
      <c r="I114" s="43">
        <v>32.65</v>
      </c>
      <c r="J114" s="43">
        <v>13.325000000000001</v>
      </c>
      <c r="K114" s="43">
        <v>7.033333333333334</v>
      </c>
      <c r="L114" s="43">
        <v>1.8583333333333334</v>
      </c>
      <c r="M114" s="43">
        <f t="shared" si="1"/>
        <v>1.546666667</v>
      </c>
      <c r="N114" s="43">
        <f t="shared" si="2"/>
        <v>20.28166667</v>
      </c>
      <c r="O114" s="34">
        <f t="shared" si="3"/>
        <v>37.84833333</v>
      </c>
    </row>
    <row r="115" ht="13.5" customHeight="1">
      <c r="A115" s="38" t="s">
        <v>16</v>
      </c>
      <c r="B115" s="22">
        <v>2008.0</v>
      </c>
      <c r="C115" s="43">
        <v>8.783333333333333</v>
      </c>
      <c r="D115" s="43">
        <v>7.524999999999999</v>
      </c>
      <c r="E115" s="43">
        <v>2.316666666666667</v>
      </c>
      <c r="F115" s="43">
        <v>0.19999999999999998</v>
      </c>
      <c r="G115" s="43">
        <v>0.0</v>
      </c>
      <c r="H115" s="43">
        <v>59.324999999999996</v>
      </c>
      <c r="I115" s="43">
        <v>45.30833333333334</v>
      </c>
      <c r="J115" s="43">
        <v>25.383333333333336</v>
      </c>
      <c r="K115" s="43">
        <v>14.6</v>
      </c>
      <c r="L115" s="43">
        <v>4.1499999999999995</v>
      </c>
      <c r="M115" s="43">
        <f t="shared" si="1"/>
        <v>3.765</v>
      </c>
      <c r="N115" s="43">
        <f t="shared" si="2"/>
        <v>29.75333333</v>
      </c>
      <c r="O115" s="34">
        <f t="shared" si="3"/>
        <v>61.04833333</v>
      </c>
    </row>
    <row r="116" ht="13.5" customHeight="1">
      <c r="A116" s="38" t="s">
        <v>16</v>
      </c>
      <c r="B116" s="22">
        <v>2009.0</v>
      </c>
      <c r="C116" s="43">
        <v>1.8166666666666667</v>
      </c>
      <c r="D116" s="43">
        <v>0.6916666666666665</v>
      </c>
      <c r="E116" s="43">
        <v>0.05833333333333334</v>
      </c>
      <c r="F116" s="43">
        <v>0.016666666666666666</v>
      </c>
      <c r="G116" s="43">
        <v>0.0</v>
      </c>
      <c r="H116" s="43">
        <v>65.18333333333332</v>
      </c>
      <c r="I116" s="43">
        <v>47.01666666666667</v>
      </c>
      <c r="J116" s="43">
        <v>15.624999999999998</v>
      </c>
      <c r="K116" s="43">
        <v>5.8999999999999995</v>
      </c>
      <c r="L116" s="43">
        <v>0.6166666666666667</v>
      </c>
      <c r="M116" s="43">
        <f t="shared" si="1"/>
        <v>0.5166666667</v>
      </c>
      <c r="N116" s="43">
        <f t="shared" si="2"/>
        <v>26.86833333</v>
      </c>
      <c r="O116" s="34">
        <f t="shared" si="3"/>
        <v>46.555</v>
      </c>
    </row>
    <row r="117" ht="13.5" customHeight="1">
      <c r="A117" s="38" t="s">
        <v>16</v>
      </c>
      <c r="B117" s="22">
        <v>2010.0</v>
      </c>
      <c r="C117" s="43">
        <v>9.975</v>
      </c>
      <c r="D117" s="43">
        <v>5.75</v>
      </c>
      <c r="E117" s="43">
        <v>0.18333333333333335</v>
      </c>
      <c r="F117" s="43">
        <v>0.0</v>
      </c>
      <c r="G117" s="43">
        <v>0.0</v>
      </c>
      <c r="H117" s="43">
        <v>52.01666666666667</v>
      </c>
      <c r="I117" s="43">
        <v>40.44166666666667</v>
      </c>
      <c r="J117" s="43">
        <v>19.941666666666666</v>
      </c>
      <c r="K117" s="43">
        <v>9.35</v>
      </c>
      <c r="L117" s="43">
        <v>3.4333333333333336</v>
      </c>
      <c r="M117" s="43">
        <f t="shared" si="1"/>
        <v>3.181666667</v>
      </c>
      <c r="N117" s="43">
        <f t="shared" si="2"/>
        <v>25.03666667</v>
      </c>
      <c r="O117" s="34">
        <f t="shared" si="3"/>
        <v>49.45833333</v>
      </c>
    </row>
    <row r="118" ht="13.5" customHeight="1">
      <c r="A118" s="38" t="s">
        <v>16</v>
      </c>
      <c r="B118" s="22">
        <v>2011.0</v>
      </c>
      <c r="C118" s="43">
        <v>9.858333333333333</v>
      </c>
      <c r="D118" s="43">
        <v>2.841666666666667</v>
      </c>
      <c r="E118" s="43">
        <v>0.0</v>
      </c>
      <c r="F118" s="43">
        <v>0.0</v>
      </c>
      <c r="G118" s="43">
        <v>0.0</v>
      </c>
      <c r="H118" s="43">
        <v>63.59166666666667</v>
      </c>
      <c r="I118" s="43">
        <v>56.71666666666667</v>
      </c>
      <c r="J118" s="43">
        <v>45.96666666666667</v>
      </c>
      <c r="K118" s="43">
        <v>39.14166666666667</v>
      </c>
      <c r="L118" s="43">
        <v>28.941666666666663</v>
      </c>
      <c r="M118" s="43">
        <f t="shared" si="1"/>
        <v>2.54</v>
      </c>
      <c r="N118" s="43">
        <f t="shared" si="2"/>
        <v>46.87166667</v>
      </c>
      <c r="O118" s="34">
        <f t="shared" si="3"/>
        <v>123.24</v>
      </c>
    </row>
    <row r="119" ht="13.5" customHeight="1">
      <c r="A119" s="38" t="s">
        <v>16</v>
      </c>
      <c r="B119" s="22">
        <v>2012.0</v>
      </c>
      <c r="C119" s="43">
        <v>47.15833333333333</v>
      </c>
      <c r="D119" s="43">
        <v>33.675000000000004</v>
      </c>
      <c r="E119" s="43">
        <v>12.275</v>
      </c>
      <c r="F119" s="43">
        <v>4.991666666666666</v>
      </c>
      <c r="G119" s="43">
        <v>1.1250000000000002</v>
      </c>
      <c r="H119" s="43">
        <v>28.71666666666667</v>
      </c>
      <c r="I119" s="43">
        <v>25.691666666666666</v>
      </c>
      <c r="J119" s="43">
        <v>18.841666666666665</v>
      </c>
      <c r="K119" s="43">
        <v>12.674999999999999</v>
      </c>
      <c r="L119" s="43">
        <v>6.0</v>
      </c>
      <c r="M119" s="43">
        <f t="shared" si="1"/>
        <v>19.845</v>
      </c>
      <c r="N119" s="43">
        <f t="shared" si="2"/>
        <v>18.385</v>
      </c>
      <c r="O119" s="34">
        <f t="shared" si="3"/>
        <v>43.465</v>
      </c>
    </row>
    <row r="120" ht="13.5" customHeight="1">
      <c r="A120" s="38" t="s">
        <v>16</v>
      </c>
      <c r="B120" s="22">
        <v>2013.0</v>
      </c>
      <c r="C120" s="43">
        <v>44.51666666666667</v>
      </c>
      <c r="D120" s="43">
        <v>28.325</v>
      </c>
      <c r="E120" s="43">
        <v>12.15</v>
      </c>
      <c r="F120" s="43">
        <v>6.158333333333334</v>
      </c>
      <c r="G120" s="43">
        <v>2.0416666666666665</v>
      </c>
      <c r="H120" s="43">
        <v>13.375</v>
      </c>
      <c r="I120" s="43">
        <v>6.775000000000001</v>
      </c>
      <c r="J120" s="43">
        <v>1.0083333333333333</v>
      </c>
      <c r="K120" s="43">
        <v>0.375</v>
      </c>
      <c r="L120" s="43">
        <v>0.0</v>
      </c>
      <c r="M120" s="43">
        <f t="shared" si="1"/>
        <v>18.63833333</v>
      </c>
      <c r="N120" s="43">
        <f t="shared" si="2"/>
        <v>4.306666667</v>
      </c>
      <c r="O120" s="34">
        <f t="shared" si="3"/>
        <v>6.29</v>
      </c>
    </row>
    <row r="121" ht="13.5" customHeight="1">
      <c r="A121" s="38" t="s">
        <v>16</v>
      </c>
      <c r="B121" s="22">
        <v>2014.0</v>
      </c>
      <c r="C121" s="43">
        <v>39.825</v>
      </c>
      <c r="D121" s="43">
        <v>26.091666666666665</v>
      </c>
      <c r="E121" s="43">
        <v>11.141666666666666</v>
      </c>
      <c r="F121" s="43">
        <v>5.691666666666666</v>
      </c>
      <c r="G121" s="43">
        <v>1.2416666666666667</v>
      </c>
      <c r="H121" s="43">
        <v>8.208333333333334</v>
      </c>
      <c r="I121" s="43">
        <v>4.216666666666667</v>
      </c>
      <c r="J121" s="43">
        <v>0.8833333333333333</v>
      </c>
      <c r="K121" s="43">
        <v>0.0</v>
      </c>
      <c r="L121" s="43">
        <v>0.0</v>
      </c>
      <c r="M121" s="43">
        <f t="shared" si="1"/>
        <v>16.79833333</v>
      </c>
      <c r="N121" s="43">
        <f t="shared" si="2"/>
        <v>2.661666667</v>
      </c>
      <c r="O121" s="34">
        <f t="shared" si="3"/>
        <v>3.858333333</v>
      </c>
    </row>
    <row r="122" ht="13.5" customHeight="1">
      <c r="A122" s="38" t="s">
        <v>16</v>
      </c>
      <c r="B122" s="22">
        <v>2015.0</v>
      </c>
      <c r="C122" s="43">
        <v>76.7</v>
      </c>
      <c r="D122" s="43">
        <v>63.400000000000006</v>
      </c>
      <c r="E122" s="43">
        <v>28.75</v>
      </c>
      <c r="F122" s="43">
        <v>16.408333333333335</v>
      </c>
      <c r="G122" s="43">
        <v>7.25</v>
      </c>
      <c r="H122" s="43">
        <v>0.25833333333333336</v>
      </c>
      <c r="I122" s="43">
        <v>0.0</v>
      </c>
      <c r="J122" s="43">
        <v>0.0</v>
      </c>
      <c r="K122" s="43">
        <v>0.0</v>
      </c>
      <c r="L122" s="43">
        <v>0.0</v>
      </c>
      <c r="M122" s="43">
        <f t="shared" si="1"/>
        <v>38.50166667</v>
      </c>
      <c r="N122" s="43">
        <f t="shared" si="2"/>
        <v>0.05166666667</v>
      </c>
      <c r="O122" s="34">
        <f t="shared" si="3"/>
        <v>0.05166666667</v>
      </c>
    </row>
    <row r="123" ht="13.5" customHeight="1">
      <c r="A123" s="38" t="s">
        <v>16</v>
      </c>
      <c r="B123" s="22">
        <v>2016.0</v>
      </c>
      <c r="C123" s="43">
        <v>94.09166666666665</v>
      </c>
      <c r="D123" s="43">
        <v>87.21666666666665</v>
      </c>
      <c r="E123" s="43">
        <v>56.408333333333324</v>
      </c>
      <c r="F123" s="43">
        <v>31.091666666666665</v>
      </c>
      <c r="G123" s="43">
        <v>8.466666666666667</v>
      </c>
      <c r="H123" s="43">
        <v>0.0</v>
      </c>
      <c r="I123" s="43">
        <v>0.0</v>
      </c>
      <c r="J123" s="43">
        <v>0.0</v>
      </c>
      <c r="K123" s="43">
        <v>0.0</v>
      </c>
      <c r="L123" s="43">
        <v>0.0</v>
      </c>
      <c r="M123" s="43">
        <f t="shared" si="1"/>
        <v>55.455</v>
      </c>
      <c r="N123" s="43">
        <f t="shared" si="2"/>
        <v>0</v>
      </c>
      <c r="O123" s="34">
        <f t="shared" si="3"/>
        <v>0</v>
      </c>
    </row>
    <row r="124" ht="13.5" customHeight="1">
      <c r="A124" s="38" t="s">
        <v>16</v>
      </c>
      <c r="B124" s="22">
        <v>2017.0</v>
      </c>
      <c r="C124" s="43">
        <v>50.291666666666664</v>
      </c>
      <c r="D124" s="43">
        <v>35.725</v>
      </c>
      <c r="E124" s="43">
        <v>15.775</v>
      </c>
      <c r="F124" s="43">
        <v>5.283333333333334</v>
      </c>
      <c r="G124" s="43">
        <v>0.6666666666666666</v>
      </c>
      <c r="H124" s="43">
        <v>6.3</v>
      </c>
      <c r="I124" s="43">
        <v>1.9416666666666667</v>
      </c>
      <c r="J124" s="43">
        <v>0.08333333333333333</v>
      </c>
      <c r="K124" s="43">
        <v>0.0</v>
      </c>
      <c r="L124" s="43">
        <v>0.0</v>
      </c>
      <c r="M124" s="43">
        <f t="shared" si="1"/>
        <v>21.54833333</v>
      </c>
      <c r="N124" s="43">
        <f t="shared" si="2"/>
        <v>1.665</v>
      </c>
      <c r="O124" s="34">
        <f t="shared" si="3"/>
        <v>2.086666667</v>
      </c>
    </row>
    <row r="125" ht="13.5" customHeight="1">
      <c r="A125" s="38" t="s">
        <v>16</v>
      </c>
      <c r="B125" s="22">
        <v>2018.0</v>
      </c>
      <c r="C125" s="43">
        <v>6.733333333333333</v>
      </c>
      <c r="D125" s="43">
        <v>1.5916666666666668</v>
      </c>
      <c r="E125" s="43">
        <v>0.041666666666666664</v>
      </c>
      <c r="F125" s="43">
        <v>0.0</v>
      </c>
      <c r="G125" s="43">
        <v>0.0</v>
      </c>
      <c r="H125" s="43">
        <v>43.88333333333333</v>
      </c>
      <c r="I125" s="43">
        <v>36.75833333333333</v>
      </c>
      <c r="J125" s="43">
        <v>29.25</v>
      </c>
      <c r="K125" s="43">
        <v>18.425</v>
      </c>
      <c r="L125" s="43">
        <v>5.208333333333333</v>
      </c>
      <c r="M125" s="43">
        <f t="shared" si="1"/>
        <v>1.673333333</v>
      </c>
      <c r="N125" s="43">
        <f t="shared" si="2"/>
        <v>26.705</v>
      </c>
      <c r="O125" s="34">
        <f t="shared" si="3"/>
        <v>60.97833333</v>
      </c>
    </row>
    <row r="126" ht="13.5" customHeight="1">
      <c r="A126" s="38" t="s">
        <v>16</v>
      </c>
      <c r="B126" s="22">
        <v>2019.0</v>
      </c>
      <c r="C126" s="43">
        <v>0.3416666666666666</v>
      </c>
      <c r="D126" s="43">
        <v>0.0</v>
      </c>
      <c r="E126" s="43">
        <v>0.0</v>
      </c>
      <c r="F126" s="43">
        <v>0.0</v>
      </c>
      <c r="G126" s="43">
        <v>0.0</v>
      </c>
      <c r="H126" s="43">
        <v>84.35833333333333</v>
      </c>
      <c r="I126" s="43">
        <v>74.85833333333332</v>
      </c>
      <c r="J126" s="43">
        <v>60.70833333333334</v>
      </c>
      <c r="K126" s="43">
        <v>53.26666666666666</v>
      </c>
      <c r="L126" s="43">
        <v>36.224999999999994</v>
      </c>
      <c r="M126" s="43">
        <f t="shared" si="1"/>
        <v>0.06833333333</v>
      </c>
      <c r="N126" s="43">
        <f t="shared" si="2"/>
        <v>61.88333333</v>
      </c>
      <c r="O126" s="34">
        <f t="shared" si="3"/>
        <v>162.0783333</v>
      </c>
    </row>
    <row r="127" ht="13.5" customHeight="1">
      <c r="A127" s="38" t="s">
        <v>16</v>
      </c>
      <c r="B127" s="22">
        <v>2020.0</v>
      </c>
      <c r="C127" s="43">
        <v>34.59166666666667</v>
      </c>
      <c r="D127" s="43">
        <v>19.85</v>
      </c>
      <c r="E127" s="43">
        <v>6.341666666666668</v>
      </c>
      <c r="F127" s="43">
        <v>3.858333333333333</v>
      </c>
      <c r="G127" s="43">
        <v>0.2833333333333333</v>
      </c>
      <c r="H127" s="43">
        <v>11.833333333333334</v>
      </c>
      <c r="I127" s="43">
        <v>2.183333333333333</v>
      </c>
      <c r="J127" s="43">
        <v>0.1416666666666667</v>
      </c>
      <c r="K127" s="43">
        <v>0.0</v>
      </c>
      <c r="L127" s="43">
        <v>0.0</v>
      </c>
      <c r="M127" s="43">
        <f t="shared" si="1"/>
        <v>12.985</v>
      </c>
      <c r="N127" s="43">
        <f t="shared" si="2"/>
        <v>2.831666667</v>
      </c>
      <c r="O127" s="34">
        <f t="shared" si="3"/>
        <v>3.325</v>
      </c>
    </row>
    <row r="128" ht="13.5" customHeight="1">
      <c r="A128" s="38" t="s">
        <v>16</v>
      </c>
      <c r="B128" s="22">
        <v>2021.0</v>
      </c>
      <c r="C128" s="43">
        <v>27.008333333333326</v>
      </c>
      <c r="D128" s="43">
        <v>9.891666666666667</v>
      </c>
      <c r="E128" s="43">
        <v>0.8666666666666667</v>
      </c>
      <c r="F128" s="43">
        <v>0.09166666666666667</v>
      </c>
      <c r="G128" s="43">
        <v>0.0</v>
      </c>
      <c r="H128" s="43">
        <v>40.699999999999996</v>
      </c>
      <c r="I128" s="43">
        <v>32.391666666666666</v>
      </c>
      <c r="J128" s="43">
        <v>18.866666666666664</v>
      </c>
      <c r="K128" s="43">
        <v>10.591666666666667</v>
      </c>
      <c r="L128" s="43">
        <v>2.766666666666666</v>
      </c>
      <c r="M128" s="43">
        <f t="shared" si="1"/>
        <v>7.571666667</v>
      </c>
      <c r="N128" s="43">
        <f t="shared" si="2"/>
        <v>21.06333333</v>
      </c>
      <c r="O128" s="34">
        <f t="shared" si="3"/>
        <v>43.65666667</v>
      </c>
    </row>
    <row r="129" ht="13.5" customHeight="1">
      <c r="A129" s="38" t="s">
        <v>24</v>
      </c>
      <c r="B129" s="22">
        <v>1895.0</v>
      </c>
      <c r="C129" s="43">
        <v>30.541666666666668</v>
      </c>
      <c r="D129" s="43">
        <v>26.958333333333332</v>
      </c>
      <c r="E129" s="43">
        <v>18.058333333333334</v>
      </c>
      <c r="F129" s="43">
        <v>11.916666666666666</v>
      </c>
      <c r="G129" s="43">
        <v>4.225</v>
      </c>
      <c r="H129" s="43">
        <v>0.041666666666666664</v>
      </c>
      <c r="I129" s="43">
        <v>0.0</v>
      </c>
      <c r="J129" s="43">
        <v>0.0</v>
      </c>
      <c r="K129" s="43">
        <v>0.0</v>
      </c>
      <c r="L129" s="43">
        <v>0.0</v>
      </c>
      <c r="M129" s="43">
        <f t="shared" si="1"/>
        <v>18.34</v>
      </c>
      <c r="N129" s="43">
        <f t="shared" si="2"/>
        <v>0.008333333333</v>
      </c>
      <c r="O129" s="34">
        <f t="shared" si="3"/>
        <v>0.008333333333</v>
      </c>
    </row>
    <row r="130" ht="13.5" customHeight="1">
      <c r="A130" s="38" t="s">
        <v>24</v>
      </c>
      <c r="B130" s="22">
        <v>1896.0</v>
      </c>
      <c r="C130" s="43">
        <v>25.233333333333324</v>
      </c>
      <c r="D130" s="43">
        <v>14.383333333333335</v>
      </c>
      <c r="E130" s="43">
        <v>4.65</v>
      </c>
      <c r="F130" s="43">
        <v>1.25</v>
      </c>
      <c r="G130" s="43">
        <v>0.0</v>
      </c>
      <c r="H130" s="43">
        <v>23.683333333333334</v>
      </c>
      <c r="I130" s="43">
        <v>10.9</v>
      </c>
      <c r="J130" s="43">
        <v>0.625</v>
      </c>
      <c r="K130" s="43">
        <v>0.0</v>
      </c>
      <c r="L130" s="43">
        <v>0.0</v>
      </c>
      <c r="M130" s="43">
        <f t="shared" si="1"/>
        <v>9.103333333</v>
      </c>
      <c r="N130" s="43">
        <f t="shared" si="2"/>
        <v>7.041666667</v>
      </c>
      <c r="O130" s="34">
        <f t="shared" si="3"/>
        <v>9.471666667</v>
      </c>
    </row>
    <row r="131" ht="13.5" customHeight="1">
      <c r="A131" s="38" t="s">
        <v>24</v>
      </c>
      <c r="B131" s="22">
        <v>1897.0</v>
      </c>
      <c r="C131" s="43">
        <v>3.7083333333333326</v>
      </c>
      <c r="D131" s="43">
        <v>0.65</v>
      </c>
      <c r="E131" s="43">
        <v>0.008333333333333333</v>
      </c>
      <c r="F131" s="43">
        <v>0.0</v>
      </c>
      <c r="G131" s="43">
        <v>0.0</v>
      </c>
      <c r="H131" s="43">
        <v>16.666666666666664</v>
      </c>
      <c r="I131" s="43">
        <v>6.675000000000001</v>
      </c>
      <c r="J131" s="43">
        <v>0.15833333333333333</v>
      </c>
      <c r="K131" s="43">
        <v>0.0</v>
      </c>
      <c r="L131" s="43">
        <v>0.0</v>
      </c>
      <c r="M131" s="43">
        <f t="shared" si="1"/>
        <v>0.8733333333</v>
      </c>
      <c r="N131" s="43">
        <f t="shared" si="2"/>
        <v>4.7</v>
      </c>
      <c r="O131" s="34">
        <f t="shared" si="3"/>
        <v>6.098333333</v>
      </c>
    </row>
    <row r="132" ht="13.5" customHeight="1">
      <c r="A132" s="38" t="s">
        <v>24</v>
      </c>
      <c r="B132" s="22">
        <v>1898.0</v>
      </c>
      <c r="C132" s="43">
        <v>4.741666666666666</v>
      </c>
      <c r="D132" s="43">
        <v>1.4416666666666667</v>
      </c>
      <c r="E132" s="43">
        <v>0.041666666666666664</v>
      </c>
      <c r="F132" s="43">
        <v>0.0</v>
      </c>
      <c r="G132" s="43">
        <v>0.0</v>
      </c>
      <c r="H132" s="43">
        <v>51.175000000000004</v>
      </c>
      <c r="I132" s="43">
        <v>31.691666666666674</v>
      </c>
      <c r="J132" s="43">
        <v>7.783333333333334</v>
      </c>
      <c r="K132" s="43">
        <v>1.4500000000000002</v>
      </c>
      <c r="L132" s="43">
        <v>0.05833333333333333</v>
      </c>
      <c r="M132" s="43">
        <f t="shared" si="1"/>
        <v>1.245</v>
      </c>
      <c r="N132" s="43">
        <f t="shared" si="2"/>
        <v>18.43166667</v>
      </c>
      <c r="O132" s="34">
        <f t="shared" si="3"/>
        <v>28.8</v>
      </c>
    </row>
    <row r="133" ht="13.5" customHeight="1">
      <c r="A133" s="38" t="s">
        <v>24</v>
      </c>
      <c r="B133" s="22">
        <v>1899.0</v>
      </c>
      <c r="C133" s="43">
        <v>48.26666666666666</v>
      </c>
      <c r="D133" s="43">
        <v>30.708333333333332</v>
      </c>
      <c r="E133" s="43">
        <v>10.424999999999999</v>
      </c>
      <c r="F133" s="43">
        <v>4.833333333333333</v>
      </c>
      <c r="G133" s="43">
        <v>2.0333333333333337</v>
      </c>
      <c r="H133" s="43">
        <v>8.841666666666667</v>
      </c>
      <c r="I133" s="43">
        <v>0.7333333333333334</v>
      </c>
      <c r="J133" s="43">
        <v>0.075</v>
      </c>
      <c r="K133" s="43">
        <v>0.0</v>
      </c>
      <c r="L133" s="43">
        <v>0.0</v>
      </c>
      <c r="M133" s="43">
        <f t="shared" si="1"/>
        <v>19.25333333</v>
      </c>
      <c r="N133" s="43">
        <f t="shared" si="2"/>
        <v>1.93</v>
      </c>
      <c r="O133" s="34">
        <f t="shared" si="3"/>
        <v>2.106666667</v>
      </c>
    </row>
    <row r="134" ht="13.5" customHeight="1">
      <c r="A134" s="38" t="s">
        <v>24</v>
      </c>
      <c r="B134" s="22">
        <v>1900.0</v>
      </c>
      <c r="C134" s="43">
        <v>9.433333333333334</v>
      </c>
      <c r="D134" s="43">
        <v>6.391666666666667</v>
      </c>
      <c r="E134" s="43">
        <v>1.9333333333333333</v>
      </c>
      <c r="F134" s="43">
        <v>0.9166666666666666</v>
      </c>
      <c r="G134" s="43">
        <v>0.39166666666666666</v>
      </c>
      <c r="H134" s="43">
        <v>59.525000000000006</v>
      </c>
      <c r="I134" s="43">
        <v>50.44166666666666</v>
      </c>
      <c r="J134" s="43">
        <v>28.933333333333334</v>
      </c>
      <c r="K134" s="43">
        <v>16.916666666666664</v>
      </c>
      <c r="L134" s="43">
        <v>2.966666666666667</v>
      </c>
      <c r="M134" s="43">
        <f t="shared" si="1"/>
        <v>3.813333333</v>
      </c>
      <c r="N134" s="43">
        <f t="shared" si="2"/>
        <v>31.75666667</v>
      </c>
      <c r="O134" s="34">
        <f t="shared" si="3"/>
        <v>65.94166667</v>
      </c>
    </row>
    <row r="135" ht="13.5" customHeight="1">
      <c r="A135" s="38" t="s">
        <v>24</v>
      </c>
      <c r="B135" s="22">
        <v>1901.0</v>
      </c>
      <c r="C135" s="43">
        <v>12.033333333333333</v>
      </c>
      <c r="D135" s="43">
        <v>6.55</v>
      </c>
      <c r="E135" s="43">
        <v>2.0166666666666666</v>
      </c>
      <c r="F135" s="43">
        <v>0.7000000000000001</v>
      </c>
      <c r="G135" s="43">
        <v>0.2333333333333333</v>
      </c>
      <c r="H135" s="43">
        <v>24.99166666666667</v>
      </c>
      <c r="I135" s="43">
        <v>4.066666666666667</v>
      </c>
      <c r="J135" s="43">
        <v>0.0</v>
      </c>
      <c r="K135" s="43">
        <v>0.0</v>
      </c>
      <c r="L135" s="43">
        <v>0.0</v>
      </c>
      <c r="M135" s="43">
        <f t="shared" si="1"/>
        <v>4.306666667</v>
      </c>
      <c r="N135" s="43">
        <f t="shared" si="2"/>
        <v>5.811666667</v>
      </c>
      <c r="O135" s="34">
        <f t="shared" si="3"/>
        <v>6.625</v>
      </c>
    </row>
    <row r="136" ht="13.5" customHeight="1">
      <c r="A136" s="38" t="s">
        <v>24</v>
      </c>
      <c r="B136" s="22">
        <v>1902.0</v>
      </c>
      <c r="C136" s="43">
        <v>3.9250000000000003</v>
      </c>
      <c r="D136" s="43">
        <v>1.8916666666666668</v>
      </c>
      <c r="E136" s="43">
        <v>0.3416666666666666</v>
      </c>
      <c r="F136" s="43">
        <v>0.016666666666666666</v>
      </c>
      <c r="G136" s="43">
        <v>0.0</v>
      </c>
      <c r="H136" s="43">
        <v>66.55</v>
      </c>
      <c r="I136" s="43">
        <v>56.833333333333336</v>
      </c>
      <c r="J136" s="43">
        <v>29.34166666666667</v>
      </c>
      <c r="K136" s="43">
        <v>13.04166666666667</v>
      </c>
      <c r="L136" s="43">
        <v>4.55</v>
      </c>
      <c r="M136" s="43">
        <f t="shared" si="1"/>
        <v>1.235</v>
      </c>
      <c r="N136" s="43">
        <f t="shared" si="2"/>
        <v>34.06333333</v>
      </c>
      <c r="O136" s="34">
        <f t="shared" si="3"/>
        <v>68.63166667</v>
      </c>
    </row>
    <row r="137" ht="13.5" customHeight="1">
      <c r="A137" s="38" t="s">
        <v>24</v>
      </c>
      <c r="B137" s="22">
        <v>1903.0</v>
      </c>
      <c r="C137" s="43">
        <v>28.35833333333333</v>
      </c>
      <c r="D137" s="43">
        <v>20.175</v>
      </c>
      <c r="E137" s="43">
        <v>12.549999999999999</v>
      </c>
      <c r="F137" s="43">
        <v>8.466666666666667</v>
      </c>
      <c r="G137" s="43">
        <v>3.658333333333333</v>
      </c>
      <c r="H137" s="43">
        <v>24.825</v>
      </c>
      <c r="I137" s="43">
        <v>9.991666666666667</v>
      </c>
      <c r="J137" s="43">
        <v>0.5750000000000001</v>
      </c>
      <c r="K137" s="43">
        <v>0.25</v>
      </c>
      <c r="L137" s="43">
        <v>0.0</v>
      </c>
      <c r="M137" s="43">
        <f t="shared" si="1"/>
        <v>14.64166667</v>
      </c>
      <c r="N137" s="43">
        <f t="shared" si="2"/>
        <v>7.128333333</v>
      </c>
      <c r="O137" s="34">
        <f t="shared" si="3"/>
        <v>9.506666667</v>
      </c>
    </row>
    <row r="138" ht="13.5" customHeight="1">
      <c r="A138" s="38" t="s">
        <v>24</v>
      </c>
      <c r="B138" s="22">
        <v>1904.0</v>
      </c>
      <c r="C138" s="43">
        <v>42.86666666666667</v>
      </c>
      <c r="D138" s="43">
        <v>35.025</v>
      </c>
      <c r="E138" s="43">
        <v>17.741666666666664</v>
      </c>
      <c r="F138" s="43">
        <v>9.741666666666665</v>
      </c>
      <c r="G138" s="43">
        <v>4.449999999999999</v>
      </c>
      <c r="H138" s="43">
        <v>18.066666666666666</v>
      </c>
      <c r="I138" s="43">
        <v>10.475</v>
      </c>
      <c r="J138" s="43">
        <v>1.6500000000000001</v>
      </c>
      <c r="K138" s="43">
        <v>0.35000000000000003</v>
      </c>
      <c r="L138" s="43">
        <v>0.0</v>
      </c>
      <c r="M138" s="43">
        <f t="shared" si="1"/>
        <v>21.965</v>
      </c>
      <c r="N138" s="43">
        <f t="shared" si="2"/>
        <v>6.108333333</v>
      </c>
      <c r="O138" s="34">
        <f t="shared" si="3"/>
        <v>9.073333333</v>
      </c>
    </row>
    <row r="139" ht="13.5" customHeight="1">
      <c r="A139" s="38" t="s">
        <v>24</v>
      </c>
      <c r="B139" s="22">
        <v>1905.0</v>
      </c>
      <c r="C139" s="43">
        <v>83.39166666666667</v>
      </c>
      <c r="D139" s="43">
        <v>71.725</v>
      </c>
      <c r="E139" s="43">
        <v>46.74166666666667</v>
      </c>
      <c r="F139" s="43">
        <v>32.891666666666666</v>
      </c>
      <c r="G139" s="43">
        <v>18.366666666666667</v>
      </c>
      <c r="H139" s="43">
        <v>1.7249999999999999</v>
      </c>
      <c r="I139" s="43">
        <v>0.9083333333333333</v>
      </c>
      <c r="J139" s="43">
        <v>0.075</v>
      </c>
      <c r="K139" s="43">
        <v>0.0</v>
      </c>
      <c r="L139" s="43">
        <v>0.0</v>
      </c>
      <c r="M139" s="43">
        <f t="shared" si="1"/>
        <v>50.62333333</v>
      </c>
      <c r="N139" s="43">
        <f t="shared" si="2"/>
        <v>0.5416666667</v>
      </c>
      <c r="O139" s="34">
        <f t="shared" si="3"/>
        <v>0.7533333333</v>
      </c>
    </row>
    <row r="140" ht="13.5" customHeight="1">
      <c r="A140" s="38" t="s">
        <v>24</v>
      </c>
      <c r="B140" s="22">
        <v>1906.0</v>
      </c>
      <c r="C140" s="43">
        <v>39.550000000000004</v>
      </c>
      <c r="D140" s="43">
        <v>25.63333333333333</v>
      </c>
      <c r="E140" s="43">
        <v>10.816666666666668</v>
      </c>
      <c r="F140" s="43">
        <v>6.733333333333332</v>
      </c>
      <c r="G140" s="43">
        <v>4.241666666666666</v>
      </c>
      <c r="H140" s="43">
        <v>5.791666666666667</v>
      </c>
      <c r="I140" s="43">
        <v>1.2583333333333335</v>
      </c>
      <c r="J140" s="43">
        <v>0.13333333333333333</v>
      </c>
      <c r="K140" s="43">
        <v>0.0</v>
      </c>
      <c r="L140" s="43">
        <v>0.0</v>
      </c>
      <c r="M140" s="43">
        <f t="shared" si="1"/>
        <v>17.395</v>
      </c>
      <c r="N140" s="43">
        <f t="shared" si="2"/>
        <v>1.436666667</v>
      </c>
      <c r="O140" s="34">
        <f t="shared" si="3"/>
        <v>1.741666667</v>
      </c>
    </row>
    <row r="141" ht="13.5" customHeight="1">
      <c r="A141" s="38" t="s">
        <v>24</v>
      </c>
      <c r="B141" s="22">
        <v>1907.0</v>
      </c>
      <c r="C141" s="43">
        <v>25.433333333333334</v>
      </c>
      <c r="D141" s="43">
        <v>14.825000000000003</v>
      </c>
      <c r="E141" s="43">
        <v>1.5666666666666667</v>
      </c>
      <c r="F141" s="43">
        <v>0.17500000000000002</v>
      </c>
      <c r="G141" s="43">
        <v>0.0</v>
      </c>
      <c r="H141" s="43">
        <v>25.966666666666665</v>
      </c>
      <c r="I141" s="43">
        <v>16.241666666666667</v>
      </c>
      <c r="J141" s="43">
        <v>6.916666666666667</v>
      </c>
      <c r="K141" s="43">
        <v>3.9583333333333335</v>
      </c>
      <c r="L141" s="43">
        <v>1.05</v>
      </c>
      <c r="M141" s="43">
        <f t="shared" si="1"/>
        <v>8.4</v>
      </c>
      <c r="N141" s="43">
        <f t="shared" si="2"/>
        <v>10.82666667</v>
      </c>
      <c r="O141" s="34">
        <f t="shared" si="3"/>
        <v>20.05666667</v>
      </c>
    </row>
    <row r="142" ht="13.5" customHeight="1">
      <c r="A142" s="38" t="s">
        <v>24</v>
      </c>
      <c r="B142" s="22">
        <v>1908.0</v>
      </c>
      <c r="C142" s="43">
        <v>31.466666666666665</v>
      </c>
      <c r="D142" s="43">
        <v>22.058333333333334</v>
      </c>
      <c r="E142" s="43">
        <v>7.25</v>
      </c>
      <c r="F142" s="43">
        <v>3.1750000000000003</v>
      </c>
      <c r="G142" s="43">
        <v>0.375</v>
      </c>
      <c r="H142" s="43">
        <v>32.48333333333333</v>
      </c>
      <c r="I142" s="43">
        <v>20.099999999999998</v>
      </c>
      <c r="J142" s="43">
        <v>7.858333333333333</v>
      </c>
      <c r="K142" s="43">
        <v>3.7166666666666663</v>
      </c>
      <c r="L142" s="43">
        <v>0.7000000000000001</v>
      </c>
      <c r="M142" s="43">
        <f t="shared" si="1"/>
        <v>12.865</v>
      </c>
      <c r="N142" s="43">
        <f t="shared" si="2"/>
        <v>12.97166667</v>
      </c>
      <c r="O142" s="34">
        <f t="shared" si="3"/>
        <v>22.925</v>
      </c>
    </row>
    <row r="143" ht="13.5" customHeight="1">
      <c r="A143" s="38" t="s">
        <v>24</v>
      </c>
      <c r="B143" s="22">
        <v>1909.0</v>
      </c>
      <c r="C143" s="43">
        <v>15.183333333333335</v>
      </c>
      <c r="D143" s="43">
        <v>8.425</v>
      </c>
      <c r="E143" s="43">
        <v>0.9416666666666665</v>
      </c>
      <c r="F143" s="43">
        <v>0.008333333333333333</v>
      </c>
      <c r="G143" s="43">
        <v>0.0</v>
      </c>
      <c r="H143" s="43">
        <v>33.541666666666664</v>
      </c>
      <c r="I143" s="43">
        <v>12.649999999999999</v>
      </c>
      <c r="J143" s="43">
        <v>4.2250000000000005</v>
      </c>
      <c r="K143" s="43">
        <v>2.1750000000000003</v>
      </c>
      <c r="L143" s="43">
        <v>0.0</v>
      </c>
      <c r="M143" s="43">
        <f t="shared" si="1"/>
        <v>4.911666667</v>
      </c>
      <c r="N143" s="43">
        <f t="shared" si="2"/>
        <v>10.51833333</v>
      </c>
      <c r="O143" s="34">
        <f t="shared" si="3"/>
        <v>16.04333333</v>
      </c>
    </row>
    <row r="144" ht="13.5" customHeight="1">
      <c r="A144" s="38" t="s">
        <v>24</v>
      </c>
      <c r="B144" s="22">
        <v>1910.0</v>
      </c>
      <c r="C144" s="43">
        <v>48.550000000000004</v>
      </c>
      <c r="D144" s="43">
        <v>30.516666666666666</v>
      </c>
      <c r="E144" s="43">
        <v>8.016666666666667</v>
      </c>
      <c r="F144" s="43">
        <v>2.4250000000000003</v>
      </c>
      <c r="G144" s="43">
        <v>0.325</v>
      </c>
      <c r="H144" s="43">
        <v>8.666666666666666</v>
      </c>
      <c r="I144" s="43">
        <v>2.7999999999999994</v>
      </c>
      <c r="J144" s="43">
        <v>0.0</v>
      </c>
      <c r="K144" s="43">
        <v>0.0</v>
      </c>
      <c r="L144" s="43">
        <v>0.0</v>
      </c>
      <c r="M144" s="43">
        <f t="shared" si="1"/>
        <v>17.96666667</v>
      </c>
      <c r="N144" s="43">
        <f t="shared" si="2"/>
        <v>2.293333333</v>
      </c>
      <c r="O144" s="34">
        <f t="shared" si="3"/>
        <v>2.853333333</v>
      </c>
    </row>
    <row r="145" ht="13.5" customHeight="1">
      <c r="A145" s="38" t="s">
        <v>24</v>
      </c>
      <c r="B145" s="22">
        <v>1911.0</v>
      </c>
      <c r="C145" s="43">
        <v>98.31666666666668</v>
      </c>
      <c r="D145" s="43">
        <v>86.59166666666665</v>
      </c>
      <c r="E145" s="43">
        <v>54.42500000000001</v>
      </c>
      <c r="F145" s="43">
        <v>32.60833333333333</v>
      </c>
      <c r="G145" s="43">
        <v>12.766666666666667</v>
      </c>
      <c r="H145" s="43">
        <v>0.0</v>
      </c>
      <c r="I145" s="43">
        <v>0.0</v>
      </c>
      <c r="J145" s="43">
        <v>0.0</v>
      </c>
      <c r="K145" s="43">
        <v>0.0</v>
      </c>
      <c r="L145" s="43">
        <v>0.0</v>
      </c>
      <c r="M145" s="43">
        <f t="shared" si="1"/>
        <v>56.94166667</v>
      </c>
      <c r="N145" s="43">
        <f t="shared" si="2"/>
        <v>0</v>
      </c>
      <c r="O145" s="34">
        <f t="shared" si="3"/>
        <v>0</v>
      </c>
    </row>
    <row r="146" ht="13.5" customHeight="1">
      <c r="A146" s="38" t="s">
        <v>24</v>
      </c>
      <c r="B146" s="22">
        <v>1912.0</v>
      </c>
      <c r="C146" s="43">
        <v>15.25</v>
      </c>
      <c r="D146" s="43">
        <v>8.333333333333334</v>
      </c>
      <c r="E146" s="43">
        <v>1.575</v>
      </c>
      <c r="F146" s="43">
        <v>0.325</v>
      </c>
      <c r="G146" s="43">
        <v>0.0</v>
      </c>
      <c r="H146" s="43">
        <v>33.30833333333334</v>
      </c>
      <c r="I146" s="43">
        <v>23.866666666666664</v>
      </c>
      <c r="J146" s="43">
        <v>4.366666666666667</v>
      </c>
      <c r="K146" s="43">
        <v>0.06666666666666667</v>
      </c>
      <c r="L146" s="43">
        <v>0.0</v>
      </c>
      <c r="M146" s="43">
        <f t="shared" si="1"/>
        <v>5.096666667</v>
      </c>
      <c r="N146" s="43">
        <f t="shared" si="2"/>
        <v>12.32166667</v>
      </c>
      <c r="O146" s="34">
        <f t="shared" si="3"/>
        <v>18.88166667</v>
      </c>
    </row>
    <row r="147" ht="13.5" customHeight="1">
      <c r="A147" s="38" t="s">
        <v>24</v>
      </c>
      <c r="B147" s="22">
        <v>1913.0</v>
      </c>
      <c r="C147" s="43">
        <v>23.45</v>
      </c>
      <c r="D147" s="43">
        <v>10.633333333333333</v>
      </c>
      <c r="E147" s="43">
        <v>0.7416666666666666</v>
      </c>
      <c r="F147" s="43">
        <v>0.09166666666666667</v>
      </c>
      <c r="G147" s="43">
        <v>0.0</v>
      </c>
      <c r="H147" s="43">
        <v>27.71666666666667</v>
      </c>
      <c r="I147" s="43">
        <v>18.75</v>
      </c>
      <c r="J147" s="43">
        <v>4.008333333333334</v>
      </c>
      <c r="K147" s="43">
        <v>0.0</v>
      </c>
      <c r="L147" s="43">
        <v>0.0</v>
      </c>
      <c r="M147" s="43">
        <f t="shared" si="1"/>
        <v>6.983333333</v>
      </c>
      <c r="N147" s="43">
        <f t="shared" si="2"/>
        <v>10.095</v>
      </c>
      <c r="O147" s="34">
        <f t="shared" si="3"/>
        <v>15.44833333</v>
      </c>
    </row>
    <row r="148" ht="13.5" customHeight="1">
      <c r="A148" s="38" t="s">
        <v>24</v>
      </c>
      <c r="B148" s="22">
        <v>1914.0</v>
      </c>
      <c r="C148" s="43">
        <v>56.425000000000004</v>
      </c>
      <c r="D148" s="43">
        <v>39.525</v>
      </c>
      <c r="E148" s="43">
        <v>14.033333333333331</v>
      </c>
      <c r="F148" s="43">
        <v>6.125</v>
      </c>
      <c r="G148" s="43">
        <v>0.8583333333333333</v>
      </c>
      <c r="H148" s="43">
        <v>8.425</v>
      </c>
      <c r="I148" s="43">
        <v>3.875</v>
      </c>
      <c r="J148" s="43">
        <v>0.6</v>
      </c>
      <c r="K148" s="43">
        <v>0.11666666666666665</v>
      </c>
      <c r="L148" s="43">
        <v>0.0</v>
      </c>
      <c r="M148" s="43">
        <f t="shared" si="1"/>
        <v>23.39333333</v>
      </c>
      <c r="N148" s="43">
        <f t="shared" si="2"/>
        <v>2.603333333</v>
      </c>
      <c r="O148" s="34">
        <f t="shared" si="3"/>
        <v>3.688333333</v>
      </c>
    </row>
    <row r="149" ht="13.5" customHeight="1">
      <c r="A149" s="38" t="s">
        <v>24</v>
      </c>
      <c r="B149" s="22">
        <v>1915.0</v>
      </c>
      <c r="C149" s="43">
        <v>74.45833333333333</v>
      </c>
      <c r="D149" s="43">
        <v>59.008333333333326</v>
      </c>
      <c r="E149" s="43">
        <v>34.49166666666667</v>
      </c>
      <c r="F149" s="43">
        <v>19.908333333333335</v>
      </c>
      <c r="G149" s="43">
        <v>6.466666666666668</v>
      </c>
      <c r="H149" s="43">
        <v>0.27499999999999997</v>
      </c>
      <c r="I149" s="43">
        <v>0.0</v>
      </c>
      <c r="J149" s="43">
        <v>0.0</v>
      </c>
      <c r="K149" s="43">
        <v>0.0</v>
      </c>
      <c r="L149" s="43">
        <v>0.0</v>
      </c>
      <c r="M149" s="43">
        <f t="shared" si="1"/>
        <v>38.86666667</v>
      </c>
      <c r="N149" s="43">
        <f t="shared" si="2"/>
        <v>0.055</v>
      </c>
      <c r="O149" s="34">
        <f t="shared" si="3"/>
        <v>0.055</v>
      </c>
    </row>
    <row r="150" ht="13.5" customHeight="1">
      <c r="A150" s="38" t="s">
        <v>24</v>
      </c>
      <c r="B150" s="22">
        <v>1916.0</v>
      </c>
      <c r="C150" s="43">
        <v>34.783333333333324</v>
      </c>
      <c r="D150" s="43">
        <v>20.725</v>
      </c>
      <c r="E150" s="43">
        <v>4.725</v>
      </c>
      <c r="F150" s="43">
        <v>0.9916666666666666</v>
      </c>
      <c r="G150" s="43">
        <v>0.2333333333333333</v>
      </c>
      <c r="H150" s="43">
        <v>15.799999999999997</v>
      </c>
      <c r="I150" s="43">
        <v>6.125</v>
      </c>
      <c r="J150" s="43">
        <v>0.13333333333333333</v>
      </c>
      <c r="K150" s="43">
        <v>0.0</v>
      </c>
      <c r="L150" s="43">
        <v>0.0</v>
      </c>
      <c r="M150" s="43">
        <f t="shared" si="1"/>
        <v>12.29166667</v>
      </c>
      <c r="N150" s="43">
        <f t="shared" si="2"/>
        <v>4.411666667</v>
      </c>
      <c r="O150" s="34">
        <f t="shared" si="3"/>
        <v>5.69</v>
      </c>
    </row>
    <row r="151" ht="13.5" customHeight="1">
      <c r="A151" s="38" t="s">
        <v>24</v>
      </c>
      <c r="B151" s="22">
        <v>1917.0</v>
      </c>
      <c r="C151" s="43">
        <v>2.191666666666667</v>
      </c>
      <c r="D151" s="43">
        <v>0.8250000000000001</v>
      </c>
      <c r="E151" s="43">
        <v>0.1416666666666667</v>
      </c>
      <c r="F151" s="43">
        <v>0.008333333333333333</v>
      </c>
      <c r="G151" s="43">
        <v>0.0</v>
      </c>
      <c r="H151" s="43">
        <v>65.54166666666666</v>
      </c>
      <c r="I151" s="43">
        <v>49.75000000000001</v>
      </c>
      <c r="J151" s="43">
        <v>18.14166666666667</v>
      </c>
      <c r="K151" s="43">
        <v>8.575000000000001</v>
      </c>
      <c r="L151" s="43">
        <v>3.158333333333333</v>
      </c>
      <c r="M151" s="43">
        <f t="shared" si="1"/>
        <v>0.6333333333</v>
      </c>
      <c r="N151" s="43">
        <f t="shared" si="2"/>
        <v>29.03333333</v>
      </c>
      <c r="O151" s="34">
        <f t="shared" si="3"/>
        <v>53.91166667</v>
      </c>
    </row>
    <row r="152" ht="13.5" customHeight="1">
      <c r="A152" s="38" t="s">
        <v>24</v>
      </c>
      <c r="B152" s="22">
        <v>1918.0</v>
      </c>
      <c r="C152" s="43">
        <v>29.408333333333328</v>
      </c>
      <c r="D152" s="43">
        <v>17.933333333333334</v>
      </c>
      <c r="E152" s="43">
        <v>6.233333333333334</v>
      </c>
      <c r="F152" s="43">
        <v>2.3249999999999997</v>
      </c>
      <c r="G152" s="43">
        <v>0.575</v>
      </c>
      <c r="H152" s="43">
        <v>30.524999999999995</v>
      </c>
      <c r="I152" s="43">
        <v>18.325</v>
      </c>
      <c r="J152" s="43">
        <v>1.9416666666666667</v>
      </c>
      <c r="K152" s="43">
        <v>0.09166666666666667</v>
      </c>
      <c r="L152" s="43">
        <v>0.0</v>
      </c>
      <c r="M152" s="43">
        <f t="shared" si="1"/>
        <v>11.295</v>
      </c>
      <c r="N152" s="43">
        <f t="shared" si="2"/>
        <v>10.17666667</v>
      </c>
      <c r="O152" s="34">
        <f t="shared" si="3"/>
        <v>14.67333333</v>
      </c>
    </row>
    <row r="153" ht="13.5" customHeight="1">
      <c r="A153" s="38" t="s">
        <v>24</v>
      </c>
      <c r="B153" s="22">
        <v>1919.0</v>
      </c>
      <c r="C153" s="43">
        <v>23.650000000000002</v>
      </c>
      <c r="D153" s="43">
        <v>6.366666666666667</v>
      </c>
      <c r="E153" s="43">
        <v>0.16666666666666666</v>
      </c>
      <c r="F153" s="43">
        <v>0.0</v>
      </c>
      <c r="G153" s="43">
        <v>0.0</v>
      </c>
      <c r="H153" s="43">
        <v>29.941666666666674</v>
      </c>
      <c r="I153" s="43">
        <v>20.05833333333333</v>
      </c>
      <c r="J153" s="43">
        <v>4.375</v>
      </c>
      <c r="K153" s="43">
        <v>0.3666666666666667</v>
      </c>
      <c r="L153" s="43">
        <v>0.0</v>
      </c>
      <c r="M153" s="43">
        <f t="shared" si="1"/>
        <v>6.036666667</v>
      </c>
      <c r="N153" s="43">
        <f t="shared" si="2"/>
        <v>10.94833333</v>
      </c>
      <c r="O153" s="34">
        <f t="shared" si="3"/>
        <v>16.93</v>
      </c>
    </row>
    <row r="154" ht="13.5" customHeight="1">
      <c r="A154" s="38" t="s">
        <v>24</v>
      </c>
      <c r="B154" s="22">
        <v>1920.0</v>
      </c>
      <c r="C154" s="43">
        <v>13.675000000000004</v>
      </c>
      <c r="D154" s="43">
        <v>6.508333333333333</v>
      </c>
      <c r="E154" s="43">
        <v>0.3833333333333333</v>
      </c>
      <c r="F154" s="43">
        <v>0.0</v>
      </c>
      <c r="G154" s="43">
        <v>0.0</v>
      </c>
      <c r="H154" s="43">
        <v>36.56666666666666</v>
      </c>
      <c r="I154" s="43">
        <v>22.2</v>
      </c>
      <c r="J154" s="43">
        <v>5.2749999999999995</v>
      </c>
      <c r="K154" s="43">
        <v>0.525</v>
      </c>
      <c r="L154" s="43">
        <v>0.0</v>
      </c>
      <c r="M154" s="43">
        <f t="shared" si="1"/>
        <v>4.113333333</v>
      </c>
      <c r="N154" s="43">
        <f t="shared" si="2"/>
        <v>12.91333333</v>
      </c>
      <c r="O154" s="34">
        <f t="shared" si="3"/>
        <v>19.77833333</v>
      </c>
    </row>
    <row r="155" ht="13.5" customHeight="1">
      <c r="A155" s="38" t="s">
        <v>24</v>
      </c>
      <c r="B155" s="22">
        <v>1921.0</v>
      </c>
      <c r="C155" s="43">
        <v>56.1</v>
      </c>
      <c r="D155" s="43">
        <v>39.86666666666667</v>
      </c>
      <c r="E155" s="43">
        <v>16.95</v>
      </c>
      <c r="F155" s="43">
        <v>9.958333333333332</v>
      </c>
      <c r="G155" s="43">
        <v>2.85</v>
      </c>
      <c r="H155" s="43">
        <v>15.383333333333333</v>
      </c>
      <c r="I155" s="43">
        <v>8.108333333333333</v>
      </c>
      <c r="J155" s="43">
        <v>0.20000000000000004</v>
      </c>
      <c r="K155" s="43">
        <v>0.0</v>
      </c>
      <c r="L155" s="43">
        <v>0.0</v>
      </c>
      <c r="M155" s="43">
        <f t="shared" si="1"/>
        <v>25.145</v>
      </c>
      <c r="N155" s="43">
        <f t="shared" si="2"/>
        <v>4.738333333</v>
      </c>
      <c r="O155" s="34">
        <f t="shared" si="3"/>
        <v>6.44</v>
      </c>
    </row>
    <row r="156" ht="13.5" customHeight="1">
      <c r="A156" s="38" t="s">
        <v>24</v>
      </c>
      <c r="B156" s="22">
        <v>1922.0</v>
      </c>
      <c r="C156" s="43">
        <v>38.43333333333333</v>
      </c>
      <c r="D156" s="43">
        <v>25.091666666666665</v>
      </c>
      <c r="E156" s="43">
        <v>8.341666666666667</v>
      </c>
      <c r="F156" s="43">
        <v>5.125</v>
      </c>
      <c r="G156" s="43">
        <v>1.5916666666666668</v>
      </c>
      <c r="H156" s="43">
        <v>18.73333333333333</v>
      </c>
      <c r="I156" s="43">
        <v>12.066666666666668</v>
      </c>
      <c r="J156" s="43">
        <v>2.2083333333333335</v>
      </c>
      <c r="K156" s="43">
        <v>0.9249999999999999</v>
      </c>
      <c r="L156" s="43">
        <v>0.05833333333333333</v>
      </c>
      <c r="M156" s="43">
        <f t="shared" si="1"/>
        <v>15.71666667</v>
      </c>
      <c r="N156" s="43">
        <f t="shared" si="2"/>
        <v>6.798333333</v>
      </c>
      <c r="O156" s="34">
        <f t="shared" si="3"/>
        <v>10.69666667</v>
      </c>
    </row>
    <row r="157" ht="13.5" customHeight="1">
      <c r="A157" s="38" t="s">
        <v>24</v>
      </c>
      <c r="B157" s="22">
        <v>1923.0</v>
      </c>
      <c r="C157" s="43">
        <v>43.85833333333334</v>
      </c>
      <c r="D157" s="43">
        <v>23.216666666666665</v>
      </c>
      <c r="E157" s="43">
        <v>6.041666666666668</v>
      </c>
      <c r="F157" s="43">
        <v>2.891666666666666</v>
      </c>
      <c r="G157" s="43">
        <v>1.0166666666666666</v>
      </c>
      <c r="H157" s="43">
        <v>2.816666666666667</v>
      </c>
      <c r="I157" s="43">
        <v>1.0083333333333333</v>
      </c>
      <c r="J157" s="43">
        <v>0.13333333333333333</v>
      </c>
      <c r="K157" s="43">
        <v>0.0</v>
      </c>
      <c r="L157" s="43">
        <v>0.0</v>
      </c>
      <c r="M157" s="43">
        <f t="shared" si="1"/>
        <v>15.405</v>
      </c>
      <c r="N157" s="43">
        <f t="shared" si="2"/>
        <v>0.7916666667</v>
      </c>
      <c r="O157" s="34">
        <f t="shared" si="3"/>
        <v>1.046666667</v>
      </c>
    </row>
    <row r="158" ht="13.5" customHeight="1">
      <c r="A158" s="38" t="s">
        <v>24</v>
      </c>
      <c r="B158" s="22">
        <v>1924.0</v>
      </c>
      <c r="C158" s="43">
        <v>72.64166666666667</v>
      </c>
      <c r="D158" s="43">
        <v>54.633333333333326</v>
      </c>
      <c r="E158" s="43">
        <v>23.53333333333333</v>
      </c>
      <c r="F158" s="43">
        <v>8.183333333333332</v>
      </c>
      <c r="G158" s="43">
        <v>0.4916666666666667</v>
      </c>
      <c r="H158" s="43">
        <v>3.5</v>
      </c>
      <c r="I158" s="43">
        <v>2.35</v>
      </c>
      <c r="J158" s="43">
        <v>1.125</v>
      </c>
      <c r="K158" s="43">
        <v>0.5666666666666665</v>
      </c>
      <c r="L158" s="43">
        <v>0.06666666666666667</v>
      </c>
      <c r="M158" s="43">
        <f t="shared" si="1"/>
        <v>31.89666667</v>
      </c>
      <c r="N158" s="43">
        <f t="shared" si="2"/>
        <v>1.521666667</v>
      </c>
      <c r="O158" s="34">
        <f t="shared" si="3"/>
        <v>2.835</v>
      </c>
    </row>
    <row r="159" ht="13.5" customHeight="1">
      <c r="A159" s="38" t="s">
        <v>24</v>
      </c>
      <c r="B159" s="22">
        <v>1925.0</v>
      </c>
      <c r="C159" s="43">
        <v>55.40833333333333</v>
      </c>
      <c r="D159" s="43">
        <v>44.375</v>
      </c>
      <c r="E159" s="43">
        <v>22.35833333333333</v>
      </c>
      <c r="F159" s="43">
        <v>11.866666666666667</v>
      </c>
      <c r="G159" s="43">
        <v>3.583333333333334</v>
      </c>
      <c r="H159" s="43">
        <v>8.116666666666665</v>
      </c>
      <c r="I159" s="43">
        <v>2.05</v>
      </c>
      <c r="J159" s="43">
        <v>0.008333333333333333</v>
      </c>
      <c r="K159" s="43">
        <v>0.0</v>
      </c>
      <c r="L159" s="43">
        <v>0.0</v>
      </c>
      <c r="M159" s="43">
        <f t="shared" si="1"/>
        <v>27.51833333</v>
      </c>
      <c r="N159" s="43">
        <f t="shared" si="2"/>
        <v>2.035</v>
      </c>
      <c r="O159" s="34">
        <f t="shared" si="3"/>
        <v>2.448333333</v>
      </c>
    </row>
    <row r="160" ht="13.5" customHeight="1">
      <c r="A160" s="38" t="s">
        <v>24</v>
      </c>
      <c r="B160" s="22">
        <v>1926.0</v>
      </c>
      <c r="C160" s="43">
        <v>35.15</v>
      </c>
      <c r="D160" s="43">
        <v>23.024999999999995</v>
      </c>
      <c r="E160" s="43">
        <v>5.625</v>
      </c>
      <c r="F160" s="43">
        <v>1.7333333333333332</v>
      </c>
      <c r="G160" s="43">
        <v>0.03333333333333333</v>
      </c>
      <c r="H160" s="43">
        <v>18.541666666666668</v>
      </c>
      <c r="I160" s="43">
        <v>9.700000000000001</v>
      </c>
      <c r="J160" s="43">
        <v>0.9166666666666666</v>
      </c>
      <c r="K160" s="43">
        <v>0.049999999999999996</v>
      </c>
      <c r="L160" s="43">
        <v>0.0</v>
      </c>
      <c r="M160" s="43">
        <f t="shared" si="1"/>
        <v>13.11333333</v>
      </c>
      <c r="N160" s="43">
        <f t="shared" si="2"/>
        <v>5.841666667</v>
      </c>
      <c r="O160" s="34">
        <f t="shared" si="3"/>
        <v>8.178333333</v>
      </c>
    </row>
    <row r="161" ht="13.5" customHeight="1">
      <c r="A161" s="38" t="s">
        <v>24</v>
      </c>
      <c r="B161" s="22">
        <v>1927.0</v>
      </c>
      <c r="C161" s="43">
        <v>33.54166666666667</v>
      </c>
      <c r="D161" s="43">
        <v>17.583333333333332</v>
      </c>
      <c r="E161" s="43">
        <v>3.1166666666666667</v>
      </c>
      <c r="F161" s="43">
        <v>0.7916666666666666</v>
      </c>
      <c r="G161" s="43">
        <v>0.024999999999999998</v>
      </c>
      <c r="H161" s="43">
        <v>13.025</v>
      </c>
      <c r="I161" s="43">
        <v>5.783333333333332</v>
      </c>
      <c r="J161" s="43">
        <v>0.75</v>
      </c>
      <c r="K161" s="43">
        <v>0.0</v>
      </c>
      <c r="L161" s="43">
        <v>0.0</v>
      </c>
      <c r="M161" s="43">
        <f t="shared" si="1"/>
        <v>11.01166667</v>
      </c>
      <c r="N161" s="43">
        <f t="shared" si="2"/>
        <v>3.911666667</v>
      </c>
      <c r="O161" s="34">
        <f t="shared" si="3"/>
        <v>5.368333333</v>
      </c>
    </row>
    <row r="162" ht="13.5" customHeight="1">
      <c r="A162" s="38" t="s">
        <v>24</v>
      </c>
      <c r="B162" s="22">
        <v>1928.0</v>
      </c>
      <c r="C162" s="43">
        <v>1.075</v>
      </c>
      <c r="D162" s="43">
        <v>0.15</v>
      </c>
      <c r="E162" s="43">
        <v>0.0</v>
      </c>
      <c r="F162" s="43">
        <v>0.0</v>
      </c>
      <c r="G162" s="43">
        <v>0.0</v>
      </c>
      <c r="H162" s="43">
        <v>66.3</v>
      </c>
      <c r="I162" s="43">
        <v>51.525000000000006</v>
      </c>
      <c r="J162" s="43">
        <v>26.90833333333333</v>
      </c>
      <c r="K162" s="43">
        <v>11.991666666666667</v>
      </c>
      <c r="L162" s="43">
        <v>1.9333333333333336</v>
      </c>
      <c r="M162" s="43">
        <f t="shared" si="1"/>
        <v>0.245</v>
      </c>
      <c r="N162" s="43">
        <f t="shared" si="2"/>
        <v>31.73166667</v>
      </c>
      <c r="O162" s="34">
        <f t="shared" si="3"/>
        <v>61.54166667</v>
      </c>
    </row>
    <row r="163" ht="13.5" customHeight="1">
      <c r="A163" s="38" t="s">
        <v>24</v>
      </c>
      <c r="B163" s="22">
        <v>1929.0</v>
      </c>
      <c r="C163" s="43">
        <v>36.63333333333333</v>
      </c>
      <c r="D163" s="43">
        <v>17.058333333333334</v>
      </c>
      <c r="E163" s="43">
        <v>0.45</v>
      </c>
      <c r="F163" s="43">
        <v>0.0</v>
      </c>
      <c r="G163" s="43">
        <v>0.0</v>
      </c>
      <c r="H163" s="43">
        <v>3.641666666666667</v>
      </c>
      <c r="I163" s="43">
        <v>1.1083333333333334</v>
      </c>
      <c r="J163" s="43">
        <v>0.09166666666666667</v>
      </c>
      <c r="K163" s="43">
        <v>0.0</v>
      </c>
      <c r="L163" s="43">
        <v>0.0</v>
      </c>
      <c r="M163" s="43">
        <f t="shared" si="1"/>
        <v>10.82833333</v>
      </c>
      <c r="N163" s="43">
        <f t="shared" si="2"/>
        <v>0.9683333333</v>
      </c>
      <c r="O163" s="34">
        <f t="shared" si="3"/>
        <v>1.226666667</v>
      </c>
    </row>
    <row r="164" ht="13.5" customHeight="1">
      <c r="A164" s="38" t="s">
        <v>24</v>
      </c>
      <c r="B164" s="22">
        <v>1930.0</v>
      </c>
      <c r="C164" s="43">
        <v>56.100000000000016</v>
      </c>
      <c r="D164" s="43">
        <v>37.14166666666667</v>
      </c>
      <c r="E164" s="43">
        <v>17.875</v>
      </c>
      <c r="F164" s="43">
        <v>8.883333333333333</v>
      </c>
      <c r="G164" s="43">
        <v>3.6750000000000007</v>
      </c>
      <c r="H164" s="43">
        <v>4.4</v>
      </c>
      <c r="I164" s="43">
        <v>1.8999999999999997</v>
      </c>
      <c r="J164" s="43">
        <v>0.075</v>
      </c>
      <c r="K164" s="43">
        <v>0.0</v>
      </c>
      <c r="L164" s="43">
        <v>0.0</v>
      </c>
      <c r="M164" s="43">
        <f t="shared" si="1"/>
        <v>24.735</v>
      </c>
      <c r="N164" s="43">
        <f t="shared" si="2"/>
        <v>1.275</v>
      </c>
      <c r="O164" s="34">
        <f t="shared" si="3"/>
        <v>1.685</v>
      </c>
    </row>
    <row r="165" ht="13.5" customHeight="1">
      <c r="A165" s="38" t="s">
        <v>24</v>
      </c>
      <c r="B165" s="22">
        <v>1931.0</v>
      </c>
      <c r="C165" s="43">
        <v>50.76666666666666</v>
      </c>
      <c r="D165" s="43">
        <v>42.88333333333333</v>
      </c>
      <c r="E165" s="43">
        <v>25.558333333333337</v>
      </c>
      <c r="F165" s="43">
        <v>14.383333333333335</v>
      </c>
      <c r="G165" s="43">
        <v>4.8999999999999995</v>
      </c>
      <c r="H165" s="43">
        <v>10.233333333333333</v>
      </c>
      <c r="I165" s="43">
        <v>2.1249999999999996</v>
      </c>
      <c r="J165" s="43">
        <v>0.0</v>
      </c>
      <c r="K165" s="43">
        <v>0.0</v>
      </c>
      <c r="L165" s="43">
        <v>0.0</v>
      </c>
      <c r="M165" s="43">
        <f t="shared" si="1"/>
        <v>27.69833333</v>
      </c>
      <c r="N165" s="43">
        <f t="shared" si="2"/>
        <v>2.471666667</v>
      </c>
      <c r="O165" s="34">
        <f t="shared" si="3"/>
        <v>2.896666667</v>
      </c>
    </row>
    <row r="166" ht="13.5" customHeight="1">
      <c r="A166" s="38" t="s">
        <v>24</v>
      </c>
      <c r="B166" s="22">
        <v>1932.0</v>
      </c>
      <c r="C166" s="43">
        <v>24.416666666666668</v>
      </c>
      <c r="D166" s="43">
        <v>14.008333333333333</v>
      </c>
      <c r="E166" s="43">
        <v>5.075</v>
      </c>
      <c r="F166" s="43">
        <v>0.7000000000000001</v>
      </c>
      <c r="G166" s="43">
        <v>0.075</v>
      </c>
      <c r="H166" s="43">
        <v>18.399999999999995</v>
      </c>
      <c r="I166" s="43">
        <v>7.108333333333333</v>
      </c>
      <c r="J166" s="43">
        <v>0.008333333333333333</v>
      </c>
      <c r="K166" s="43">
        <v>0.0</v>
      </c>
      <c r="L166" s="43">
        <v>0.0</v>
      </c>
      <c r="M166" s="43">
        <f t="shared" si="1"/>
        <v>8.855</v>
      </c>
      <c r="N166" s="43">
        <f t="shared" si="2"/>
        <v>5.103333333</v>
      </c>
      <c r="O166" s="34">
        <f t="shared" si="3"/>
        <v>6.528333333</v>
      </c>
    </row>
    <row r="167" ht="13.5" customHeight="1">
      <c r="A167" s="38" t="s">
        <v>24</v>
      </c>
      <c r="B167" s="22">
        <v>1933.0</v>
      </c>
      <c r="C167" s="43">
        <v>14.825000000000001</v>
      </c>
      <c r="D167" s="43">
        <v>4.766666666666665</v>
      </c>
      <c r="E167" s="43">
        <v>0.049999999999999996</v>
      </c>
      <c r="F167" s="43">
        <v>0.0</v>
      </c>
      <c r="G167" s="43">
        <v>0.0</v>
      </c>
      <c r="H167" s="43">
        <v>21.349999999999998</v>
      </c>
      <c r="I167" s="43">
        <v>6.716666666666668</v>
      </c>
      <c r="J167" s="43">
        <v>0.5416666666666666</v>
      </c>
      <c r="K167" s="43">
        <v>0.016666666666666666</v>
      </c>
      <c r="L167" s="43">
        <v>0.0</v>
      </c>
      <c r="M167" s="43">
        <f t="shared" si="1"/>
        <v>3.928333333</v>
      </c>
      <c r="N167" s="43">
        <f t="shared" si="2"/>
        <v>5.725</v>
      </c>
      <c r="O167" s="34">
        <f t="shared" si="3"/>
        <v>7.295</v>
      </c>
    </row>
    <row r="168" ht="13.5" customHeight="1">
      <c r="A168" s="38" t="s">
        <v>24</v>
      </c>
      <c r="B168" s="22">
        <v>1934.0</v>
      </c>
      <c r="C168" s="43">
        <v>16.6</v>
      </c>
      <c r="D168" s="43">
        <v>6.458333333333333</v>
      </c>
      <c r="E168" s="43">
        <v>0.7666666666666667</v>
      </c>
      <c r="F168" s="43">
        <v>0.06666666666666667</v>
      </c>
      <c r="G168" s="43">
        <v>0.0</v>
      </c>
      <c r="H168" s="43">
        <v>11.25</v>
      </c>
      <c r="I168" s="43">
        <v>1.5083333333333335</v>
      </c>
      <c r="J168" s="43">
        <v>0.03333333333333333</v>
      </c>
      <c r="K168" s="43">
        <v>0.0</v>
      </c>
      <c r="L168" s="43">
        <v>0.0</v>
      </c>
      <c r="M168" s="43">
        <f t="shared" si="1"/>
        <v>4.778333333</v>
      </c>
      <c r="N168" s="43">
        <f t="shared" si="2"/>
        <v>2.558333333</v>
      </c>
      <c r="O168" s="34">
        <f t="shared" si="3"/>
        <v>2.873333333</v>
      </c>
    </row>
    <row r="169" ht="13.5" customHeight="1">
      <c r="A169" s="38" t="s">
        <v>24</v>
      </c>
      <c r="B169" s="22">
        <v>1935.0</v>
      </c>
      <c r="C169" s="43">
        <v>25.183333333333334</v>
      </c>
      <c r="D169" s="43">
        <v>15.799999999999999</v>
      </c>
      <c r="E169" s="43">
        <v>3.058333333333333</v>
      </c>
      <c r="F169" s="43">
        <v>1.0</v>
      </c>
      <c r="G169" s="43">
        <v>0.049999999999999996</v>
      </c>
      <c r="H169" s="43">
        <v>11.533333333333331</v>
      </c>
      <c r="I169" s="43">
        <v>5.083333333333334</v>
      </c>
      <c r="J169" s="43">
        <v>0.6916666666666668</v>
      </c>
      <c r="K169" s="43">
        <v>0.0</v>
      </c>
      <c r="L169" s="43">
        <v>0.0</v>
      </c>
      <c r="M169" s="43">
        <f t="shared" si="1"/>
        <v>9.018333333</v>
      </c>
      <c r="N169" s="43">
        <f t="shared" si="2"/>
        <v>3.461666667</v>
      </c>
      <c r="O169" s="34">
        <f t="shared" si="3"/>
        <v>4.755</v>
      </c>
    </row>
    <row r="170" ht="13.5" customHeight="1">
      <c r="A170" s="38" t="s">
        <v>24</v>
      </c>
      <c r="B170" s="22">
        <v>1936.0</v>
      </c>
      <c r="C170" s="43">
        <v>1.808333333333333</v>
      </c>
      <c r="D170" s="43">
        <v>0.39166666666666666</v>
      </c>
      <c r="E170" s="43">
        <v>0.0</v>
      </c>
      <c r="F170" s="43">
        <v>0.0</v>
      </c>
      <c r="G170" s="43">
        <v>0.0</v>
      </c>
      <c r="H170" s="43">
        <v>64.41666666666667</v>
      </c>
      <c r="I170" s="43">
        <v>50.949999999999996</v>
      </c>
      <c r="J170" s="43">
        <v>25.150000000000002</v>
      </c>
      <c r="K170" s="43">
        <v>9.108333333333333</v>
      </c>
      <c r="L170" s="43">
        <v>0.2416666666666667</v>
      </c>
      <c r="M170" s="43">
        <f t="shared" si="1"/>
        <v>0.44</v>
      </c>
      <c r="N170" s="43">
        <f t="shared" si="2"/>
        <v>29.97333333</v>
      </c>
      <c r="O170" s="34">
        <f t="shared" si="3"/>
        <v>55.88166667</v>
      </c>
    </row>
    <row r="171" ht="13.5" customHeight="1">
      <c r="A171" s="38" t="s">
        <v>24</v>
      </c>
      <c r="B171" s="22">
        <v>1937.0</v>
      </c>
      <c r="C171" s="43">
        <v>9.216666666666667</v>
      </c>
      <c r="D171" s="43">
        <v>2.766666666666666</v>
      </c>
      <c r="E171" s="43">
        <v>0.20833333333333334</v>
      </c>
      <c r="F171" s="43">
        <v>0.0</v>
      </c>
      <c r="G171" s="43">
        <v>0.0</v>
      </c>
      <c r="H171" s="43">
        <v>29.825</v>
      </c>
      <c r="I171" s="43">
        <v>18.058333333333334</v>
      </c>
      <c r="J171" s="43">
        <v>4.583333333333334</v>
      </c>
      <c r="K171" s="43">
        <v>1.1916666666666667</v>
      </c>
      <c r="L171" s="43">
        <v>0.0</v>
      </c>
      <c r="M171" s="43">
        <f t="shared" si="1"/>
        <v>2.438333333</v>
      </c>
      <c r="N171" s="43">
        <f t="shared" si="2"/>
        <v>10.73166667</v>
      </c>
      <c r="O171" s="34">
        <f t="shared" si="3"/>
        <v>16.89166667</v>
      </c>
    </row>
    <row r="172" ht="13.5" customHeight="1">
      <c r="A172" s="38" t="s">
        <v>24</v>
      </c>
      <c r="B172" s="22">
        <v>1938.0</v>
      </c>
      <c r="C172" s="43">
        <v>3.1500000000000004</v>
      </c>
      <c r="D172" s="43">
        <v>0.5833333333333334</v>
      </c>
      <c r="E172" s="43">
        <v>0.03333333333333333</v>
      </c>
      <c r="F172" s="43">
        <v>0.008333333333333333</v>
      </c>
      <c r="G172" s="43">
        <v>0.0</v>
      </c>
      <c r="H172" s="43">
        <v>35.49166666666667</v>
      </c>
      <c r="I172" s="43">
        <v>13.524999999999999</v>
      </c>
      <c r="J172" s="43">
        <v>1.7333333333333334</v>
      </c>
      <c r="K172" s="43">
        <v>0.4749999999999999</v>
      </c>
      <c r="L172" s="43">
        <v>0.025000000000000005</v>
      </c>
      <c r="M172" s="43">
        <f t="shared" si="1"/>
        <v>0.755</v>
      </c>
      <c r="N172" s="43">
        <f t="shared" si="2"/>
        <v>10.25</v>
      </c>
      <c r="O172" s="34">
        <f t="shared" si="3"/>
        <v>13.95333333</v>
      </c>
    </row>
    <row r="173" ht="13.5" customHeight="1">
      <c r="A173" s="38" t="s">
        <v>24</v>
      </c>
      <c r="B173" s="22">
        <v>1939.0</v>
      </c>
      <c r="C173" s="43">
        <v>41.166666666666664</v>
      </c>
      <c r="D173" s="43">
        <v>23.55</v>
      </c>
      <c r="E173" s="43">
        <v>4.3500000000000005</v>
      </c>
      <c r="F173" s="43">
        <v>0.4000000000000001</v>
      </c>
      <c r="G173" s="43">
        <v>0.0</v>
      </c>
      <c r="H173" s="43">
        <v>11.866666666666667</v>
      </c>
      <c r="I173" s="43">
        <v>4.783333333333333</v>
      </c>
      <c r="J173" s="43">
        <v>1.1</v>
      </c>
      <c r="K173" s="43">
        <v>0.31666666666666665</v>
      </c>
      <c r="L173" s="43">
        <v>0.0</v>
      </c>
      <c r="M173" s="43">
        <f t="shared" si="1"/>
        <v>13.89333333</v>
      </c>
      <c r="N173" s="43">
        <f t="shared" si="2"/>
        <v>3.613333333</v>
      </c>
      <c r="O173" s="34">
        <f t="shared" si="3"/>
        <v>5.2</v>
      </c>
    </row>
    <row r="174" ht="13.5" customHeight="1">
      <c r="A174" s="38" t="s">
        <v>24</v>
      </c>
      <c r="B174" s="22">
        <v>1940.0</v>
      </c>
      <c r="C174" s="43">
        <v>35.6</v>
      </c>
      <c r="D174" s="43">
        <v>25.633333333333336</v>
      </c>
      <c r="E174" s="43">
        <v>11.816666666666668</v>
      </c>
      <c r="F174" s="43">
        <v>4.991666666666666</v>
      </c>
      <c r="G174" s="43">
        <v>0.3333333333333333</v>
      </c>
      <c r="H174" s="43">
        <v>10.416666666666666</v>
      </c>
      <c r="I174" s="43">
        <v>2.7916666666666665</v>
      </c>
      <c r="J174" s="43">
        <v>0.0</v>
      </c>
      <c r="K174" s="43">
        <v>0.0</v>
      </c>
      <c r="L174" s="43">
        <v>0.0</v>
      </c>
      <c r="M174" s="43">
        <f t="shared" si="1"/>
        <v>15.675</v>
      </c>
      <c r="N174" s="43">
        <f t="shared" si="2"/>
        <v>2.641666667</v>
      </c>
      <c r="O174" s="34">
        <f t="shared" si="3"/>
        <v>3.2</v>
      </c>
    </row>
    <row r="175" ht="13.5" customHeight="1">
      <c r="A175" s="38" t="s">
        <v>24</v>
      </c>
      <c r="B175" s="22">
        <v>1941.0</v>
      </c>
      <c r="C175" s="43">
        <v>77.40833333333333</v>
      </c>
      <c r="D175" s="43">
        <v>68.04166666666667</v>
      </c>
      <c r="E175" s="43">
        <v>45.28333333333334</v>
      </c>
      <c r="F175" s="43">
        <v>31.025000000000002</v>
      </c>
      <c r="G175" s="43">
        <v>17.216666666666665</v>
      </c>
      <c r="H175" s="43">
        <v>2.8000000000000003</v>
      </c>
      <c r="I175" s="43">
        <v>0.5333333333333333</v>
      </c>
      <c r="J175" s="43">
        <v>0.0</v>
      </c>
      <c r="K175" s="43">
        <v>0.0</v>
      </c>
      <c r="L175" s="43">
        <v>0.0</v>
      </c>
      <c r="M175" s="43">
        <f t="shared" si="1"/>
        <v>47.795</v>
      </c>
      <c r="N175" s="43">
        <f t="shared" si="2"/>
        <v>0.6666666667</v>
      </c>
      <c r="O175" s="34">
        <f t="shared" si="3"/>
        <v>0.7733333333</v>
      </c>
    </row>
    <row r="176" ht="13.5" customHeight="1">
      <c r="A176" s="38" t="s">
        <v>24</v>
      </c>
      <c r="B176" s="22">
        <v>1942.0</v>
      </c>
      <c r="C176" s="43">
        <v>29.958333333333332</v>
      </c>
      <c r="D176" s="43">
        <v>17.1</v>
      </c>
      <c r="E176" s="43">
        <v>6.583333333333333</v>
      </c>
      <c r="F176" s="43">
        <v>4.25</v>
      </c>
      <c r="G176" s="43">
        <v>1.5</v>
      </c>
      <c r="H176" s="43">
        <v>9.833333333333336</v>
      </c>
      <c r="I176" s="43">
        <v>3.2083333333333335</v>
      </c>
      <c r="J176" s="43">
        <v>0.7250000000000001</v>
      </c>
      <c r="K176" s="43">
        <v>0.27499999999999997</v>
      </c>
      <c r="L176" s="43">
        <v>0.03333333333333333</v>
      </c>
      <c r="M176" s="43">
        <f t="shared" si="1"/>
        <v>11.87833333</v>
      </c>
      <c r="N176" s="43">
        <f t="shared" si="2"/>
        <v>2.815</v>
      </c>
      <c r="O176" s="34">
        <f t="shared" si="3"/>
        <v>3.938333333</v>
      </c>
    </row>
    <row r="177" ht="13.5" customHeight="1">
      <c r="A177" s="38" t="s">
        <v>24</v>
      </c>
      <c r="B177" s="22">
        <v>1943.0</v>
      </c>
      <c r="C177" s="43">
        <v>36.06666666666667</v>
      </c>
      <c r="D177" s="43">
        <v>22.841666666666665</v>
      </c>
      <c r="E177" s="43">
        <v>6.825</v>
      </c>
      <c r="F177" s="43">
        <v>2.1583333333333337</v>
      </c>
      <c r="G177" s="43">
        <v>0.30833333333333335</v>
      </c>
      <c r="H177" s="43">
        <v>18.599999999999998</v>
      </c>
      <c r="I177" s="43">
        <v>10.949999999999998</v>
      </c>
      <c r="J177" s="43">
        <v>4.258333333333333</v>
      </c>
      <c r="K177" s="43">
        <v>1.866666666666667</v>
      </c>
      <c r="L177" s="43">
        <v>0.4583333333333333</v>
      </c>
      <c r="M177" s="43">
        <f t="shared" si="1"/>
        <v>13.64</v>
      </c>
      <c r="N177" s="43">
        <f t="shared" si="2"/>
        <v>7.226666667</v>
      </c>
      <c r="O177" s="34">
        <f t="shared" si="3"/>
        <v>12.60666667</v>
      </c>
    </row>
    <row r="178" ht="13.5" customHeight="1">
      <c r="A178" s="38" t="s">
        <v>24</v>
      </c>
      <c r="B178" s="22">
        <v>1944.0</v>
      </c>
      <c r="C178" s="43">
        <v>45.324999999999996</v>
      </c>
      <c r="D178" s="43">
        <v>32.025</v>
      </c>
      <c r="E178" s="43">
        <v>16.625</v>
      </c>
      <c r="F178" s="43">
        <v>10.899999999999999</v>
      </c>
      <c r="G178" s="43">
        <v>5.241666666666666</v>
      </c>
      <c r="H178" s="43">
        <v>12.308333333333332</v>
      </c>
      <c r="I178" s="43">
        <v>6.125</v>
      </c>
      <c r="J178" s="43">
        <v>0.9833333333333333</v>
      </c>
      <c r="K178" s="43">
        <v>0.5750000000000001</v>
      </c>
      <c r="L178" s="43">
        <v>0.20833333333333334</v>
      </c>
      <c r="M178" s="43">
        <f t="shared" si="1"/>
        <v>22.02333333</v>
      </c>
      <c r="N178" s="43">
        <f t="shared" si="2"/>
        <v>4.04</v>
      </c>
      <c r="O178" s="34">
        <f t="shared" si="3"/>
        <v>6.17</v>
      </c>
    </row>
    <row r="179" ht="13.5" customHeight="1">
      <c r="A179" s="38" t="s">
        <v>24</v>
      </c>
      <c r="B179" s="22">
        <v>1945.0</v>
      </c>
      <c r="C179" s="43">
        <v>0.4833333333333334</v>
      </c>
      <c r="D179" s="43">
        <v>0.0</v>
      </c>
      <c r="E179" s="43">
        <v>0.0</v>
      </c>
      <c r="F179" s="43">
        <v>0.0</v>
      </c>
      <c r="G179" s="43">
        <v>0.0</v>
      </c>
      <c r="H179" s="43">
        <v>62.84166666666667</v>
      </c>
      <c r="I179" s="43">
        <v>38.06666666666666</v>
      </c>
      <c r="J179" s="43">
        <v>10.216666666666667</v>
      </c>
      <c r="K179" s="43">
        <v>1.6666666666666663</v>
      </c>
      <c r="L179" s="43">
        <v>0.016666666666666666</v>
      </c>
      <c r="M179" s="43">
        <f t="shared" si="1"/>
        <v>0.09666666667</v>
      </c>
      <c r="N179" s="43">
        <f t="shared" si="2"/>
        <v>22.56166667</v>
      </c>
      <c r="O179" s="34">
        <f t="shared" si="3"/>
        <v>35.275</v>
      </c>
    </row>
    <row r="180" ht="13.5" customHeight="1">
      <c r="A180" s="38" t="s">
        <v>24</v>
      </c>
      <c r="B180" s="22">
        <v>1946.0</v>
      </c>
      <c r="C180" s="43">
        <v>52.60833333333333</v>
      </c>
      <c r="D180" s="43">
        <v>31.624999999999996</v>
      </c>
      <c r="E180" s="43">
        <v>7.941666666666667</v>
      </c>
      <c r="F180" s="43">
        <v>2.433333333333333</v>
      </c>
      <c r="G180" s="43">
        <v>0.3083333333333333</v>
      </c>
      <c r="H180" s="43">
        <v>7.733333333333333</v>
      </c>
      <c r="I180" s="43">
        <v>3.266666666666667</v>
      </c>
      <c r="J180" s="43">
        <v>0.4916666666666667</v>
      </c>
      <c r="K180" s="43">
        <v>0.0</v>
      </c>
      <c r="L180" s="43">
        <v>0.0</v>
      </c>
      <c r="M180" s="43">
        <f t="shared" si="1"/>
        <v>18.98333333</v>
      </c>
      <c r="N180" s="43">
        <f t="shared" si="2"/>
        <v>2.298333333</v>
      </c>
      <c r="O180" s="34">
        <f t="shared" si="3"/>
        <v>3.148333333</v>
      </c>
    </row>
    <row r="181" ht="13.5" customHeight="1">
      <c r="A181" s="38" t="s">
        <v>24</v>
      </c>
      <c r="B181" s="22">
        <v>1947.0</v>
      </c>
      <c r="C181" s="43">
        <v>32.375</v>
      </c>
      <c r="D181" s="43">
        <v>17.941666666666666</v>
      </c>
      <c r="E181" s="43">
        <v>3.3249999999999997</v>
      </c>
      <c r="F181" s="43">
        <v>0.6</v>
      </c>
      <c r="G181" s="43">
        <v>0.03333333333333333</v>
      </c>
      <c r="H181" s="43">
        <v>20.758333333333336</v>
      </c>
      <c r="I181" s="43">
        <v>10.558333333333332</v>
      </c>
      <c r="J181" s="43">
        <v>2.8249999999999997</v>
      </c>
      <c r="K181" s="43">
        <v>0.9499999999999998</v>
      </c>
      <c r="L181" s="43">
        <v>0.09999999999999999</v>
      </c>
      <c r="M181" s="43">
        <f t="shared" si="1"/>
        <v>10.855</v>
      </c>
      <c r="N181" s="43">
        <f t="shared" si="2"/>
        <v>7.038333333</v>
      </c>
      <c r="O181" s="34">
        <f t="shared" si="3"/>
        <v>10.93</v>
      </c>
    </row>
    <row r="182" ht="13.5" customHeight="1">
      <c r="A182" s="38" t="s">
        <v>24</v>
      </c>
      <c r="B182" s="22">
        <v>1948.0</v>
      </c>
      <c r="C182" s="43">
        <v>83.95833333333333</v>
      </c>
      <c r="D182" s="43">
        <v>71.68333333333334</v>
      </c>
      <c r="E182" s="43">
        <v>41.824999999999996</v>
      </c>
      <c r="F182" s="43">
        <v>25.191666666666666</v>
      </c>
      <c r="G182" s="43">
        <v>13.058333333333335</v>
      </c>
      <c r="H182" s="43">
        <v>0.16666666666666666</v>
      </c>
      <c r="I182" s="43">
        <v>0.0</v>
      </c>
      <c r="J182" s="43">
        <v>0.0</v>
      </c>
      <c r="K182" s="43">
        <v>0.0</v>
      </c>
      <c r="L182" s="43">
        <v>0.0</v>
      </c>
      <c r="M182" s="43">
        <f t="shared" si="1"/>
        <v>47.14333333</v>
      </c>
      <c r="N182" s="43">
        <f t="shared" si="2"/>
        <v>0.03333333333</v>
      </c>
      <c r="O182" s="34">
        <f t="shared" si="3"/>
        <v>0.03333333333</v>
      </c>
    </row>
    <row r="183" ht="13.5" customHeight="1">
      <c r="A183" s="38" t="s">
        <v>24</v>
      </c>
      <c r="B183" s="22">
        <v>1949.0</v>
      </c>
      <c r="C183" s="43">
        <v>61.916666666666664</v>
      </c>
      <c r="D183" s="43">
        <v>47.199999999999996</v>
      </c>
      <c r="E183" s="43">
        <v>20.950000000000003</v>
      </c>
      <c r="F183" s="43">
        <v>8.433333333333334</v>
      </c>
      <c r="G183" s="43">
        <v>2.075</v>
      </c>
      <c r="H183" s="43">
        <v>1.2249999999999999</v>
      </c>
      <c r="I183" s="43">
        <v>0.06666666666666667</v>
      </c>
      <c r="J183" s="43">
        <v>0.0</v>
      </c>
      <c r="K183" s="43">
        <v>0.0</v>
      </c>
      <c r="L183" s="43">
        <v>0.0</v>
      </c>
      <c r="M183" s="43">
        <f t="shared" si="1"/>
        <v>28.115</v>
      </c>
      <c r="N183" s="43">
        <f t="shared" si="2"/>
        <v>0.2583333333</v>
      </c>
      <c r="O183" s="34">
        <f t="shared" si="3"/>
        <v>0.2716666667</v>
      </c>
    </row>
    <row r="184" ht="13.5" customHeight="1">
      <c r="A184" s="38" t="s">
        <v>24</v>
      </c>
      <c r="B184" s="22">
        <v>1950.0</v>
      </c>
      <c r="C184" s="43">
        <v>51.449999999999996</v>
      </c>
      <c r="D184" s="43">
        <v>31.29166666666666</v>
      </c>
      <c r="E184" s="43">
        <v>8.358333333333333</v>
      </c>
      <c r="F184" s="43">
        <v>2.858333333333333</v>
      </c>
      <c r="G184" s="43">
        <v>0.4916666666666667</v>
      </c>
      <c r="H184" s="43">
        <v>4.95</v>
      </c>
      <c r="I184" s="43">
        <v>2.2583333333333333</v>
      </c>
      <c r="J184" s="43">
        <v>0.15</v>
      </c>
      <c r="K184" s="43">
        <v>0.0</v>
      </c>
      <c r="L184" s="43">
        <v>0.0</v>
      </c>
      <c r="M184" s="43">
        <f t="shared" si="1"/>
        <v>18.89</v>
      </c>
      <c r="N184" s="43">
        <f t="shared" si="2"/>
        <v>1.471666667</v>
      </c>
      <c r="O184" s="34">
        <f t="shared" si="3"/>
        <v>1.983333333</v>
      </c>
    </row>
    <row r="185" ht="13.5" customHeight="1">
      <c r="A185" s="38" t="s">
        <v>24</v>
      </c>
      <c r="B185" s="22">
        <v>1951.0</v>
      </c>
      <c r="C185" s="43">
        <v>1.758333333333333</v>
      </c>
      <c r="D185" s="43">
        <v>0.725</v>
      </c>
      <c r="E185" s="43">
        <v>0.09166666666666667</v>
      </c>
      <c r="F185" s="43">
        <v>0.008333333333333333</v>
      </c>
      <c r="G185" s="43">
        <v>0.0</v>
      </c>
      <c r="H185" s="43">
        <v>86.15833333333332</v>
      </c>
      <c r="I185" s="43">
        <v>70.39999999999999</v>
      </c>
      <c r="J185" s="43">
        <v>38.93333333333333</v>
      </c>
      <c r="K185" s="43">
        <v>23.79166666666666</v>
      </c>
      <c r="L185" s="43">
        <v>6.600000000000001</v>
      </c>
      <c r="M185" s="43">
        <f t="shared" si="1"/>
        <v>0.5166666667</v>
      </c>
      <c r="N185" s="43">
        <f t="shared" si="2"/>
        <v>45.17666667</v>
      </c>
      <c r="O185" s="34">
        <f t="shared" si="3"/>
        <v>94.385</v>
      </c>
    </row>
    <row r="186" ht="13.5" customHeight="1">
      <c r="A186" s="38" t="s">
        <v>24</v>
      </c>
      <c r="B186" s="22">
        <v>1952.0</v>
      </c>
      <c r="C186" s="43">
        <v>28.191666666666666</v>
      </c>
      <c r="D186" s="43">
        <v>20.025</v>
      </c>
      <c r="E186" s="43">
        <v>8.766666666666667</v>
      </c>
      <c r="F186" s="43">
        <v>5.5</v>
      </c>
      <c r="G186" s="43">
        <v>2.1</v>
      </c>
      <c r="H186" s="43">
        <v>39.583333333333336</v>
      </c>
      <c r="I186" s="43">
        <v>29.116666666666664</v>
      </c>
      <c r="J186" s="43">
        <v>12.200000000000001</v>
      </c>
      <c r="K186" s="43">
        <v>7.666666666666667</v>
      </c>
      <c r="L186" s="43">
        <v>2.5750000000000006</v>
      </c>
      <c r="M186" s="43">
        <f t="shared" si="1"/>
        <v>12.91666667</v>
      </c>
      <c r="N186" s="43">
        <f t="shared" si="2"/>
        <v>18.22833333</v>
      </c>
      <c r="O186" s="34">
        <f t="shared" si="3"/>
        <v>35.59166667</v>
      </c>
    </row>
    <row r="187" ht="13.5" customHeight="1">
      <c r="A187" s="38" t="s">
        <v>24</v>
      </c>
      <c r="B187" s="22">
        <v>1953.0</v>
      </c>
      <c r="C187" s="43">
        <v>17.45</v>
      </c>
      <c r="D187" s="43">
        <v>9.841666666666667</v>
      </c>
      <c r="E187" s="43">
        <v>1.7416666666666665</v>
      </c>
      <c r="F187" s="43">
        <v>0.16666666666666666</v>
      </c>
      <c r="G187" s="43">
        <v>0.0</v>
      </c>
      <c r="H187" s="43">
        <v>42.24166666666667</v>
      </c>
      <c r="I187" s="43">
        <v>27.533333333333328</v>
      </c>
      <c r="J187" s="43">
        <v>10.075</v>
      </c>
      <c r="K187" s="43">
        <v>3.8833333333333333</v>
      </c>
      <c r="L187" s="43">
        <v>0.6083333333333333</v>
      </c>
      <c r="M187" s="43">
        <f t="shared" si="1"/>
        <v>5.84</v>
      </c>
      <c r="N187" s="43">
        <f t="shared" si="2"/>
        <v>16.86833333</v>
      </c>
      <c r="O187" s="34">
        <f t="shared" si="3"/>
        <v>29.22166667</v>
      </c>
    </row>
    <row r="188" ht="13.5" customHeight="1">
      <c r="A188" s="38" t="s">
        <v>24</v>
      </c>
      <c r="B188" s="22">
        <v>1954.0</v>
      </c>
      <c r="C188" s="43">
        <v>8.5</v>
      </c>
      <c r="D188" s="43">
        <v>4.999999999999999</v>
      </c>
      <c r="E188" s="43">
        <v>1.875</v>
      </c>
      <c r="F188" s="43">
        <v>0.9416666666666668</v>
      </c>
      <c r="G188" s="43">
        <v>0.2833333333333334</v>
      </c>
      <c r="H188" s="43">
        <v>75.0</v>
      </c>
      <c r="I188" s="43">
        <v>66.86666666666666</v>
      </c>
      <c r="J188" s="43">
        <v>52.949999999999996</v>
      </c>
      <c r="K188" s="43">
        <v>41.90833333333333</v>
      </c>
      <c r="L188" s="43">
        <v>29.733333333333334</v>
      </c>
      <c r="M188" s="43">
        <f t="shared" si="1"/>
        <v>3.32</v>
      </c>
      <c r="N188" s="43">
        <f t="shared" si="2"/>
        <v>53.29166667</v>
      </c>
      <c r="O188" s="34">
        <f t="shared" si="3"/>
        <v>136.7766667</v>
      </c>
    </row>
    <row r="189" ht="13.5" customHeight="1">
      <c r="A189" s="38" t="s">
        <v>24</v>
      </c>
      <c r="B189" s="22">
        <v>1955.0</v>
      </c>
      <c r="C189" s="43">
        <v>22.933333333333334</v>
      </c>
      <c r="D189" s="43">
        <v>15.841666666666667</v>
      </c>
      <c r="E189" s="43">
        <v>7.741666666666667</v>
      </c>
      <c r="F189" s="43">
        <v>4.608333333333333</v>
      </c>
      <c r="G189" s="43">
        <v>1.6083333333333334</v>
      </c>
      <c r="H189" s="43">
        <v>54.850000000000016</v>
      </c>
      <c r="I189" s="43">
        <v>49.675000000000004</v>
      </c>
      <c r="J189" s="43">
        <v>39.675000000000004</v>
      </c>
      <c r="K189" s="43">
        <v>34.38333333333333</v>
      </c>
      <c r="L189" s="43">
        <v>25.591666666666665</v>
      </c>
      <c r="M189" s="43">
        <f t="shared" si="1"/>
        <v>10.54666667</v>
      </c>
      <c r="N189" s="43">
        <f t="shared" si="2"/>
        <v>40.835</v>
      </c>
      <c r="O189" s="34">
        <f t="shared" si="3"/>
        <v>107.7433333</v>
      </c>
    </row>
    <row r="190" ht="13.5" customHeight="1">
      <c r="A190" s="38" t="s">
        <v>24</v>
      </c>
      <c r="B190" s="22">
        <v>1956.0</v>
      </c>
      <c r="C190" s="43">
        <v>63.13333333333335</v>
      </c>
      <c r="D190" s="43">
        <v>41.24999999999999</v>
      </c>
      <c r="E190" s="43">
        <v>16.358333333333338</v>
      </c>
      <c r="F190" s="43">
        <v>9.625000000000002</v>
      </c>
      <c r="G190" s="43">
        <v>2.3916666666666666</v>
      </c>
      <c r="H190" s="43">
        <v>0.9666666666666665</v>
      </c>
      <c r="I190" s="43">
        <v>0.3333333333333333</v>
      </c>
      <c r="J190" s="43">
        <v>0.06666666666666667</v>
      </c>
      <c r="K190" s="43">
        <v>0.008333333333333333</v>
      </c>
      <c r="L190" s="43">
        <v>0.0</v>
      </c>
      <c r="M190" s="43">
        <f t="shared" si="1"/>
        <v>26.55166667</v>
      </c>
      <c r="N190" s="43">
        <f t="shared" si="2"/>
        <v>0.275</v>
      </c>
      <c r="O190" s="34">
        <f t="shared" si="3"/>
        <v>0.3733333333</v>
      </c>
    </row>
    <row r="191" ht="13.5" customHeight="1">
      <c r="A191" s="38" t="s">
        <v>24</v>
      </c>
      <c r="B191" s="22">
        <v>1957.0</v>
      </c>
      <c r="C191" s="43">
        <v>93.54166666666667</v>
      </c>
      <c r="D191" s="43">
        <v>86.71666666666665</v>
      </c>
      <c r="E191" s="43">
        <v>60.33333333333334</v>
      </c>
      <c r="F191" s="43">
        <v>38.775</v>
      </c>
      <c r="G191" s="43">
        <v>15.35</v>
      </c>
      <c r="H191" s="43">
        <v>0.0</v>
      </c>
      <c r="I191" s="43">
        <v>0.0</v>
      </c>
      <c r="J191" s="43">
        <v>0.0</v>
      </c>
      <c r="K191" s="43">
        <v>0.0</v>
      </c>
      <c r="L191" s="43">
        <v>0.0</v>
      </c>
      <c r="M191" s="43">
        <f t="shared" si="1"/>
        <v>58.94333333</v>
      </c>
      <c r="N191" s="43">
        <f t="shared" si="2"/>
        <v>0</v>
      </c>
      <c r="O191" s="34">
        <f t="shared" si="3"/>
        <v>0</v>
      </c>
    </row>
    <row r="192" ht="13.5" customHeight="1">
      <c r="A192" s="38" t="s">
        <v>24</v>
      </c>
      <c r="B192" s="22">
        <v>1958.0</v>
      </c>
      <c r="C192" s="43">
        <v>2.9333333333333336</v>
      </c>
      <c r="D192" s="43">
        <v>0.3</v>
      </c>
      <c r="E192" s="43">
        <v>0.0</v>
      </c>
      <c r="F192" s="43">
        <v>0.0</v>
      </c>
      <c r="G192" s="43">
        <v>0.0</v>
      </c>
      <c r="H192" s="43">
        <v>62.20833333333332</v>
      </c>
      <c r="I192" s="43">
        <v>43.05833333333333</v>
      </c>
      <c r="J192" s="43">
        <v>16.3</v>
      </c>
      <c r="K192" s="43">
        <v>7.491666666666667</v>
      </c>
      <c r="L192" s="43">
        <v>0.775</v>
      </c>
      <c r="M192" s="43">
        <f t="shared" si="1"/>
        <v>0.6466666667</v>
      </c>
      <c r="N192" s="43">
        <f t="shared" si="2"/>
        <v>25.96666667</v>
      </c>
      <c r="O192" s="34">
        <f t="shared" si="3"/>
        <v>46.21333333</v>
      </c>
    </row>
    <row r="193" ht="13.5" customHeight="1">
      <c r="A193" s="38" t="s">
        <v>24</v>
      </c>
      <c r="B193" s="22">
        <v>1959.0</v>
      </c>
      <c r="C193" s="43">
        <v>29.625</v>
      </c>
      <c r="D193" s="43">
        <v>17.75</v>
      </c>
      <c r="E193" s="43">
        <v>4.758333333333334</v>
      </c>
      <c r="F193" s="43">
        <v>0.8666666666666667</v>
      </c>
      <c r="G193" s="43">
        <v>0.0</v>
      </c>
      <c r="H193" s="43">
        <v>18.741666666666664</v>
      </c>
      <c r="I193" s="43">
        <v>10.666666666666666</v>
      </c>
      <c r="J193" s="43">
        <v>1.7166666666666668</v>
      </c>
      <c r="K193" s="43">
        <v>0.45</v>
      </c>
      <c r="L193" s="43">
        <v>0.05833333333333333</v>
      </c>
      <c r="M193" s="43">
        <f t="shared" si="1"/>
        <v>10.6</v>
      </c>
      <c r="N193" s="43">
        <f t="shared" si="2"/>
        <v>6.326666667</v>
      </c>
      <c r="O193" s="34">
        <f t="shared" si="3"/>
        <v>9.463333333</v>
      </c>
    </row>
    <row r="194" ht="13.5" customHeight="1">
      <c r="A194" s="38" t="s">
        <v>24</v>
      </c>
      <c r="B194" s="22">
        <v>1960.0</v>
      </c>
      <c r="C194" s="43">
        <v>5.883333333333333</v>
      </c>
      <c r="D194" s="43">
        <v>2.891666666666667</v>
      </c>
      <c r="E194" s="43">
        <v>0.39999999999999997</v>
      </c>
      <c r="F194" s="43">
        <v>0.10833333333333334</v>
      </c>
      <c r="G194" s="43">
        <v>0.0</v>
      </c>
      <c r="H194" s="43">
        <v>59.45833333333332</v>
      </c>
      <c r="I194" s="43">
        <v>48.64166666666667</v>
      </c>
      <c r="J194" s="43">
        <v>29.583333333333332</v>
      </c>
      <c r="K194" s="43">
        <v>16.183333333333334</v>
      </c>
      <c r="L194" s="43">
        <v>4.491666666666667</v>
      </c>
      <c r="M194" s="43">
        <f t="shared" si="1"/>
        <v>1.856666667</v>
      </c>
      <c r="N194" s="43">
        <f t="shared" si="2"/>
        <v>31.67166667</v>
      </c>
      <c r="O194" s="34">
        <f t="shared" si="3"/>
        <v>66.53666667</v>
      </c>
    </row>
    <row r="195" ht="13.5" customHeight="1">
      <c r="A195" s="38" t="s">
        <v>24</v>
      </c>
      <c r="B195" s="22">
        <v>1961.0</v>
      </c>
      <c r="C195" s="43">
        <v>15.508333333333335</v>
      </c>
      <c r="D195" s="43">
        <v>6.358333333333334</v>
      </c>
      <c r="E195" s="43">
        <v>0.8666666666666666</v>
      </c>
      <c r="F195" s="43">
        <v>0.10000000000000002</v>
      </c>
      <c r="G195" s="43">
        <v>0.0</v>
      </c>
      <c r="H195" s="43">
        <v>29.71666666666667</v>
      </c>
      <c r="I195" s="43">
        <v>17.8</v>
      </c>
      <c r="J195" s="43">
        <v>5.916666666666667</v>
      </c>
      <c r="K195" s="43">
        <v>2.4416666666666664</v>
      </c>
      <c r="L195" s="43">
        <v>0.25000000000000006</v>
      </c>
      <c r="M195" s="43">
        <f t="shared" si="1"/>
        <v>4.566666667</v>
      </c>
      <c r="N195" s="43">
        <f t="shared" si="2"/>
        <v>11.225</v>
      </c>
      <c r="O195" s="34">
        <f t="shared" si="3"/>
        <v>18.81666667</v>
      </c>
    </row>
    <row r="196" ht="13.5" customHeight="1">
      <c r="A196" s="38" t="s">
        <v>24</v>
      </c>
      <c r="B196" s="22">
        <v>1962.0</v>
      </c>
      <c r="C196" s="43">
        <v>49.41666666666668</v>
      </c>
      <c r="D196" s="43">
        <v>30.758333333333336</v>
      </c>
      <c r="E196" s="43">
        <v>6.824999999999999</v>
      </c>
      <c r="F196" s="43">
        <v>1.55</v>
      </c>
      <c r="G196" s="43">
        <v>0.17500000000000002</v>
      </c>
      <c r="H196" s="43">
        <v>11.200000000000001</v>
      </c>
      <c r="I196" s="43">
        <v>5.066666666666667</v>
      </c>
      <c r="J196" s="43">
        <v>0.625</v>
      </c>
      <c r="K196" s="43">
        <v>0.17500000000000002</v>
      </c>
      <c r="L196" s="43">
        <v>0.0</v>
      </c>
      <c r="M196" s="43">
        <f t="shared" si="1"/>
        <v>17.745</v>
      </c>
      <c r="N196" s="43">
        <f t="shared" si="2"/>
        <v>3.413333333</v>
      </c>
      <c r="O196" s="34">
        <f t="shared" si="3"/>
        <v>4.781666667</v>
      </c>
    </row>
    <row r="197" ht="13.5" customHeight="1">
      <c r="A197" s="38" t="s">
        <v>24</v>
      </c>
      <c r="B197" s="22">
        <v>1963.0</v>
      </c>
      <c r="C197" s="43">
        <v>13.541666666666664</v>
      </c>
      <c r="D197" s="43">
        <v>7.8999999999999995</v>
      </c>
      <c r="E197" s="43">
        <v>2.8000000000000003</v>
      </c>
      <c r="F197" s="43">
        <v>1.3083333333333333</v>
      </c>
      <c r="G197" s="43">
        <v>0.15833333333333333</v>
      </c>
      <c r="H197" s="43">
        <v>37.93333333333334</v>
      </c>
      <c r="I197" s="43">
        <v>20.64166666666667</v>
      </c>
      <c r="J197" s="43">
        <v>4.341666666666666</v>
      </c>
      <c r="K197" s="43">
        <v>0.2833333333333334</v>
      </c>
      <c r="L197" s="43">
        <v>0.0</v>
      </c>
      <c r="M197" s="43">
        <f t="shared" si="1"/>
        <v>5.141666667</v>
      </c>
      <c r="N197" s="43">
        <f t="shared" si="2"/>
        <v>12.64</v>
      </c>
      <c r="O197" s="34">
        <f t="shared" si="3"/>
        <v>18.675</v>
      </c>
    </row>
    <row r="198" ht="13.5" customHeight="1">
      <c r="A198" s="38" t="s">
        <v>24</v>
      </c>
      <c r="B198" s="22">
        <v>1964.0</v>
      </c>
      <c r="C198" s="43">
        <v>47.275</v>
      </c>
      <c r="D198" s="43">
        <v>36.78333333333333</v>
      </c>
      <c r="E198" s="43">
        <v>17.116666666666667</v>
      </c>
      <c r="F198" s="43">
        <v>6.108333333333333</v>
      </c>
      <c r="G198" s="43">
        <v>0.7916666666666666</v>
      </c>
      <c r="H198" s="43">
        <v>10.591666666666665</v>
      </c>
      <c r="I198" s="43">
        <v>5.733333333333333</v>
      </c>
      <c r="J198" s="43">
        <v>0.7833333333333333</v>
      </c>
      <c r="K198" s="43">
        <v>0.15</v>
      </c>
      <c r="L198" s="43">
        <v>0.0</v>
      </c>
      <c r="M198" s="43">
        <f t="shared" si="1"/>
        <v>21.615</v>
      </c>
      <c r="N198" s="43">
        <f t="shared" si="2"/>
        <v>3.451666667</v>
      </c>
      <c r="O198" s="34">
        <f t="shared" si="3"/>
        <v>5.001666667</v>
      </c>
    </row>
    <row r="199" ht="13.5" customHeight="1">
      <c r="A199" s="38" t="s">
        <v>24</v>
      </c>
      <c r="B199" s="22">
        <v>1965.0</v>
      </c>
      <c r="C199" s="43">
        <v>97.90833333333335</v>
      </c>
      <c r="D199" s="43">
        <v>89.88333333333334</v>
      </c>
      <c r="E199" s="43">
        <v>68.35833333333333</v>
      </c>
      <c r="F199" s="43">
        <v>50.80833333333334</v>
      </c>
      <c r="G199" s="43">
        <v>28.466666666666665</v>
      </c>
      <c r="H199" s="43">
        <v>0.0</v>
      </c>
      <c r="I199" s="43">
        <v>0.0</v>
      </c>
      <c r="J199" s="43">
        <v>0.0</v>
      </c>
      <c r="K199" s="43">
        <v>0.0</v>
      </c>
      <c r="L199" s="43">
        <v>0.0</v>
      </c>
      <c r="M199" s="43">
        <f t="shared" si="1"/>
        <v>67.085</v>
      </c>
      <c r="N199" s="43">
        <f t="shared" si="2"/>
        <v>0</v>
      </c>
      <c r="O199" s="34">
        <f t="shared" si="3"/>
        <v>0</v>
      </c>
    </row>
    <row r="200" ht="13.5" customHeight="1">
      <c r="A200" s="38" t="s">
        <v>24</v>
      </c>
      <c r="B200" s="22">
        <v>1966.0</v>
      </c>
      <c r="C200" s="43">
        <v>83.34166666666668</v>
      </c>
      <c r="D200" s="43">
        <v>61.616666666666674</v>
      </c>
      <c r="E200" s="43">
        <v>19.73333333333333</v>
      </c>
      <c r="F200" s="43">
        <v>6.241666666666666</v>
      </c>
      <c r="G200" s="43">
        <v>0.9333333333333332</v>
      </c>
      <c r="H200" s="43">
        <v>0.85</v>
      </c>
      <c r="I200" s="43">
        <v>0.3499999999999999</v>
      </c>
      <c r="J200" s="43">
        <v>0.049999999999999996</v>
      </c>
      <c r="K200" s="43">
        <v>0.0</v>
      </c>
      <c r="L200" s="43">
        <v>0.0</v>
      </c>
      <c r="M200" s="43">
        <f t="shared" si="1"/>
        <v>34.37333333</v>
      </c>
      <c r="N200" s="43">
        <f t="shared" si="2"/>
        <v>0.25</v>
      </c>
      <c r="O200" s="34">
        <f t="shared" si="3"/>
        <v>0.34</v>
      </c>
    </row>
    <row r="201" ht="13.5" customHeight="1">
      <c r="A201" s="38" t="s">
        <v>24</v>
      </c>
      <c r="B201" s="22">
        <v>1967.0</v>
      </c>
      <c r="C201" s="43">
        <v>35.49166666666667</v>
      </c>
      <c r="D201" s="43">
        <v>15.458333333333334</v>
      </c>
      <c r="E201" s="43">
        <v>2.2583333333333333</v>
      </c>
      <c r="F201" s="43">
        <v>0.5416666666666666</v>
      </c>
      <c r="G201" s="43">
        <v>0.008333333333333333</v>
      </c>
      <c r="H201" s="43">
        <v>6.041666666666667</v>
      </c>
      <c r="I201" s="43">
        <v>1.6000000000000003</v>
      </c>
      <c r="J201" s="43">
        <v>0.15833333333333333</v>
      </c>
      <c r="K201" s="43">
        <v>0.008333333333333333</v>
      </c>
      <c r="L201" s="43">
        <v>0.0</v>
      </c>
      <c r="M201" s="43">
        <f t="shared" si="1"/>
        <v>10.75166667</v>
      </c>
      <c r="N201" s="43">
        <f t="shared" si="2"/>
        <v>1.561666667</v>
      </c>
      <c r="O201" s="34">
        <f t="shared" si="3"/>
        <v>1.95</v>
      </c>
    </row>
    <row r="202" ht="13.5" customHeight="1">
      <c r="A202" s="38" t="s">
        <v>24</v>
      </c>
      <c r="B202" s="22">
        <v>1968.0</v>
      </c>
      <c r="C202" s="43">
        <v>53.34166666666667</v>
      </c>
      <c r="D202" s="43">
        <v>38.76666666666667</v>
      </c>
      <c r="E202" s="43">
        <v>19.03333333333333</v>
      </c>
      <c r="F202" s="43">
        <v>11.208333333333334</v>
      </c>
      <c r="G202" s="43">
        <v>4.000000000000001</v>
      </c>
      <c r="H202" s="43">
        <v>13.991666666666667</v>
      </c>
      <c r="I202" s="43">
        <v>7.733333333333333</v>
      </c>
      <c r="J202" s="43">
        <v>1.2916666666666667</v>
      </c>
      <c r="K202" s="43">
        <v>0.3</v>
      </c>
      <c r="L202" s="43">
        <v>0.016666666666666666</v>
      </c>
      <c r="M202" s="43">
        <f t="shared" si="1"/>
        <v>25.27</v>
      </c>
      <c r="N202" s="43">
        <f t="shared" si="2"/>
        <v>4.666666667</v>
      </c>
      <c r="O202" s="34">
        <f t="shared" si="3"/>
        <v>6.923333333</v>
      </c>
    </row>
    <row r="203" ht="13.5" customHeight="1">
      <c r="A203" s="38" t="s">
        <v>24</v>
      </c>
      <c r="B203" s="22">
        <v>1969.0</v>
      </c>
      <c r="C203" s="43">
        <v>11.983333333333334</v>
      </c>
      <c r="D203" s="43">
        <v>6.066666666666667</v>
      </c>
      <c r="E203" s="43">
        <v>1.5416666666666667</v>
      </c>
      <c r="F203" s="43">
        <v>0.49166666666666664</v>
      </c>
      <c r="G203" s="43">
        <v>0.041666666666666664</v>
      </c>
      <c r="H203" s="43">
        <v>37.166666666666664</v>
      </c>
      <c r="I203" s="43">
        <v>21.099999999999998</v>
      </c>
      <c r="J203" s="43">
        <v>6.458333333333333</v>
      </c>
      <c r="K203" s="43">
        <v>1.7083333333333333</v>
      </c>
      <c r="L203" s="43">
        <v>0.125</v>
      </c>
      <c r="M203" s="43">
        <f t="shared" si="1"/>
        <v>4.025</v>
      </c>
      <c r="N203" s="43">
        <f t="shared" si="2"/>
        <v>13.31166667</v>
      </c>
      <c r="O203" s="34">
        <f t="shared" si="3"/>
        <v>21.24</v>
      </c>
    </row>
    <row r="204" ht="13.5" customHeight="1">
      <c r="A204" s="38" t="s">
        <v>24</v>
      </c>
      <c r="B204" s="22">
        <v>1970.0</v>
      </c>
      <c r="C204" s="43">
        <v>8.6</v>
      </c>
      <c r="D204" s="43">
        <v>1.7083333333333333</v>
      </c>
      <c r="E204" s="43">
        <v>0.0</v>
      </c>
      <c r="F204" s="43">
        <v>0.0</v>
      </c>
      <c r="G204" s="43">
        <v>0.0</v>
      </c>
      <c r="H204" s="43">
        <v>57.19166666666666</v>
      </c>
      <c r="I204" s="43">
        <v>45.99166666666667</v>
      </c>
      <c r="J204" s="43">
        <v>24.45</v>
      </c>
      <c r="K204" s="43">
        <v>12.966666666666667</v>
      </c>
      <c r="L204" s="43">
        <v>2.5333333333333337</v>
      </c>
      <c r="M204" s="43">
        <f t="shared" si="1"/>
        <v>2.061666667</v>
      </c>
      <c r="N204" s="43">
        <f t="shared" si="2"/>
        <v>28.62666667</v>
      </c>
      <c r="O204" s="34">
        <f t="shared" si="3"/>
        <v>57.41166667</v>
      </c>
    </row>
    <row r="205" ht="13.5" customHeight="1">
      <c r="A205" s="38" t="s">
        <v>24</v>
      </c>
      <c r="B205" s="22">
        <v>1971.0</v>
      </c>
      <c r="C205" s="43">
        <v>41.075</v>
      </c>
      <c r="D205" s="43">
        <v>18.958333333333332</v>
      </c>
      <c r="E205" s="43">
        <v>4.033333333333333</v>
      </c>
      <c r="F205" s="43">
        <v>0.85</v>
      </c>
      <c r="G205" s="43">
        <v>0.0</v>
      </c>
      <c r="H205" s="43">
        <v>5.45</v>
      </c>
      <c r="I205" s="43">
        <v>1.1166666666666667</v>
      </c>
      <c r="J205" s="43">
        <v>0.024999999999999998</v>
      </c>
      <c r="K205" s="43">
        <v>0.0</v>
      </c>
      <c r="L205" s="43">
        <v>0.0</v>
      </c>
      <c r="M205" s="43">
        <f t="shared" si="1"/>
        <v>12.98333333</v>
      </c>
      <c r="N205" s="43">
        <f t="shared" si="2"/>
        <v>1.318333333</v>
      </c>
      <c r="O205" s="34">
        <f t="shared" si="3"/>
        <v>1.551666667</v>
      </c>
    </row>
    <row r="206" ht="13.5" customHeight="1">
      <c r="A206" s="38" t="s">
        <v>24</v>
      </c>
      <c r="B206" s="22">
        <v>1972.0</v>
      </c>
      <c r="C206" s="43">
        <v>21.608333333333334</v>
      </c>
      <c r="D206" s="43">
        <v>11.841666666666667</v>
      </c>
      <c r="E206" s="43">
        <v>4.325</v>
      </c>
      <c r="F206" s="43">
        <v>1.375</v>
      </c>
      <c r="G206" s="43">
        <v>0.0</v>
      </c>
      <c r="H206" s="43">
        <v>38.466666666666676</v>
      </c>
      <c r="I206" s="43">
        <v>20.375</v>
      </c>
      <c r="J206" s="43">
        <v>2.483333333333333</v>
      </c>
      <c r="K206" s="43">
        <v>0.2416666666666667</v>
      </c>
      <c r="L206" s="43">
        <v>0.0</v>
      </c>
      <c r="M206" s="43">
        <f t="shared" si="1"/>
        <v>7.83</v>
      </c>
      <c r="N206" s="43">
        <f t="shared" si="2"/>
        <v>12.31333333</v>
      </c>
      <c r="O206" s="34">
        <f t="shared" si="3"/>
        <v>17.52666667</v>
      </c>
    </row>
    <row r="207" ht="13.5" customHeight="1">
      <c r="A207" s="38" t="s">
        <v>24</v>
      </c>
      <c r="B207" s="22">
        <v>1973.0</v>
      </c>
      <c r="C207" s="43">
        <v>0.10833333333333334</v>
      </c>
      <c r="D207" s="43">
        <v>0.0</v>
      </c>
      <c r="E207" s="43">
        <v>0.0</v>
      </c>
      <c r="F207" s="43">
        <v>0.0</v>
      </c>
      <c r="G207" s="43">
        <v>0.0</v>
      </c>
      <c r="H207" s="43">
        <v>92.02499999999999</v>
      </c>
      <c r="I207" s="43">
        <v>81.59166666666667</v>
      </c>
      <c r="J207" s="43">
        <v>49.958333333333336</v>
      </c>
      <c r="K207" s="43">
        <v>29.5</v>
      </c>
      <c r="L207" s="43">
        <v>8.691666666666668</v>
      </c>
      <c r="M207" s="43">
        <f t="shared" si="1"/>
        <v>0.02166666667</v>
      </c>
      <c r="N207" s="43">
        <f t="shared" si="2"/>
        <v>52.35333333</v>
      </c>
      <c r="O207" s="34">
        <f t="shared" si="3"/>
        <v>113.3083333</v>
      </c>
    </row>
    <row r="208" ht="13.5" customHeight="1">
      <c r="A208" s="38" t="s">
        <v>24</v>
      </c>
      <c r="B208" s="22">
        <v>1974.0</v>
      </c>
      <c r="C208" s="43">
        <v>0.7166666666666667</v>
      </c>
      <c r="D208" s="43">
        <v>0.016666666666666666</v>
      </c>
      <c r="E208" s="43">
        <v>0.0</v>
      </c>
      <c r="F208" s="43">
        <v>0.0</v>
      </c>
      <c r="G208" s="43">
        <v>0.0</v>
      </c>
      <c r="H208" s="43">
        <v>74.35000000000001</v>
      </c>
      <c r="I208" s="43">
        <v>59.31666666666667</v>
      </c>
      <c r="J208" s="43">
        <v>36.29166666666667</v>
      </c>
      <c r="K208" s="43">
        <v>23.73333333333333</v>
      </c>
      <c r="L208" s="43">
        <v>10.674999999999999</v>
      </c>
      <c r="M208" s="43">
        <f t="shared" si="1"/>
        <v>0.1466666667</v>
      </c>
      <c r="N208" s="43">
        <f t="shared" si="2"/>
        <v>40.87333333</v>
      </c>
      <c r="O208" s="34">
        <f t="shared" si="3"/>
        <v>90.03333333</v>
      </c>
    </row>
    <row r="209" ht="13.5" customHeight="1">
      <c r="A209" s="38" t="s">
        <v>24</v>
      </c>
      <c r="B209" s="22">
        <v>1975.0</v>
      </c>
      <c r="C209" s="43">
        <v>57.383333333333326</v>
      </c>
      <c r="D209" s="43">
        <v>35.84166666666667</v>
      </c>
      <c r="E209" s="43">
        <v>6.699999999999999</v>
      </c>
      <c r="F209" s="43">
        <v>1.6583333333333332</v>
      </c>
      <c r="G209" s="43">
        <v>0.0</v>
      </c>
      <c r="H209" s="43">
        <v>2.9583333333333335</v>
      </c>
      <c r="I209" s="43">
        <v>0.8083333333333332</v>
      </c>
      <c r="J209" s="43">
        <v>0.024999999999999998</v>
      </c>
      <c r="K209" s="43">
        <v>0.0</v>
      </c>
      <c r="L209" s="43">
        <v>0.0</v>
      </c>
      <c r="M209" s="43">
        <f t="shared" si="1"/>
        <v>20.31666667</v>
      </c>
      <c r="N209" s="43">
        <f t="shared" si="2"/>
        <v>0.7583333333</v>
      </c>
      <c r="O209" s="34">
        <f t="shared" si="3"/>
        <v>0.93</v>
      </c>
    </row>
    <row r="210" ht="13.5" customHeight="1">
      <c r="A210" s="38" t="s">
        <v>24</v>
      </c>
      <c r="B210" s="22">
        <v>1976.0</v>
      </c>
      <c r="C210" s="43">
        <v>0.8749999999999999</v>
      </c>
      <c r="D210" s="43">
        <v>0.125</v>
      </c>
      <c r="E210" s="43">
        <v>0.0</v>
      </c>
      <c r="F210" s="43">
        <v>0.0</v>
      </c>
      <c r="G210" s="43">
        <v>0.0</v>
      </c>
      <c r="H210" s="43">
        <v>79.39999999999999</v>
      </c>
      <c r="I210" s="43">
        <v>67.40833333333333</v>
      </c>
      <c r="J210" s="43">
        <v>42.59166666666666</v>
      </c>
      <c r="K210" s="43">
        <v>28.750000000000004</v>
      </c>
      <c r="L210" s="43">
        <v>15.733333333333334</v>
      </c>
      <c r="M210" s="43">
        <f t="shared" si="1"/>
        <v>0.2</v>
      </c>
      <c r="N210" s="43">
        <f t="shared" si="2"/>
        <v>46.77666667</v>
      </c>
      <c r="O210" s="34">
        <f t="shared" si="3"/>
        <v>107.1316667</v>
      </c>
    </row>
    <row r="211" ht="13.5" customHeight="1">
      <c r="A211" s="38" t="s">
        <v>24</v>
      </c>
      <c r="B211" s="22">
        <v>1977.0</v>
      </c>
      <c r="C211" s="43">
        <v>5.175</v>
      </c>
      <c r="D211" s="43">
        <v>1.9500000000000002</v>
      </c>
      <c r="E211" s="43">
        <v>0.024999999999999998</v>
      </c>
      <c r="F211" s="43">
        <v>0.0</v>
      </c>
      <c r="G211" s="43">
        <v>0.0</v>
      </c>
      <c r="H211" s="43">
        <v>58.775000000000006</v>
      </c>
      <c r="I211" s="43">
        <v>44.800000000000004</v>
      </c>
      <c r="J211" s="43">
        <v>17.91666666666666</v>
      </c>
      <c r="K211" s="43">
        <v>8.883333333333335</v>
      </c>
      <c r="L211" s="43">
        <v>3.4500000000000006</v>
      </c>
      <c r="M211" s="43">
        <f t="shared" si="1"/>
        <v>1.43</v>
      </c>
      <c r="N211" s="43">
        <f t="shared" si="2"/>
        <v>26.765</v>
      </c>
      <c r="O211" s="34">
        <f t="shared" si="3"/>
        <v>50.98166667</v>
      </c>
    </row>
    <row r="212" ht="13.5" customHeight="1">
      <c r="A212" s="38" t="s">
        <v>24</v>
      </c>
      <c r="B212" s="22">
        <v>1978.0</v>
      </c>
      <c r="C212" s="43">
        <v>32.300000000000004</v>
      </c>
      <c r="D212" s="43">
        <v>28.875</v>
      </c>
      <c r="E212" s="43">
        <v>18.241666666666667</v>
      </c>
      <c r="F212" s="43">
        <v>12.083333333333334</v>
      </c>
      <c r="G212" s="43">
        <v>2.2583333333333333</v>
      </c>
      <c r="H212" s="43">
        <v>48.583333333333336</v>
      </c>
      <c r="I212" s="43">
        <v>40.625</v>
      </c>
      <c r="J212" s="43">
        <v>27.875</v>
      </c>
      <c r="K212" s="43">
        <v>19.34166666666667</v>
      </c>
      <c r="L212" s="43">
        <v>8.499999999999998</v>
      </c>
      <c r="M212" s="43">
        <f t="shared" si="1"/>
        <v>18.75166667</v>
      </c>
      <c r="N212" s="43">
        <f t="shared" si="2"/>
        <v>28.985</v>
      </c>
      <c r="O212" s="34">
        <f t="shared" si="3"/>
        <v>66.665</v>
      </c>
    </row>
    <row r="213" ht="13.5" customHeight="1">
      <c r="A213" s="38" t="s">
        <v>24</v>
      </c>
      <c r="B213" s="22">
        <v>1979.0</v>
      </c>
      <c r="C213" s="43">
        <v>14.658333333333333</v>
      </c>
      <c r="D213" s="43">
        <v>6.683333333333334</v>
      </c>
      <c r="E213" s="43">
        <v>0.3833333333333333</v>
      </c>
      <c r="F213" s="43">
        <v>0.008333333333333333</v>
      </c>
      <c r="G213" s="43">
        <v>0.0</v>
      </c>
      <c r="H213" s="43">
        <v>54.51666666666666</v>
      </c>
      <c r="I213" s="43">
        <v>41.083333333333336</v>
      </c>
      <c r="J213" s="43">
        <v>21.858333333333334</v>
      </c>
      <c r="K213" s="43">
        <v>11.808333333333332</v>
      </c>
      <c r="L213" s="43">
        <v>4.883333333333334</v>
      </c>
      <c r="M213" s="43">
        <f t="shared" si="1"/>
        <v>4.346666667</v>
      </c>
      <c r="N213" s="43">
        <f t="shared" si="2"/>
        <v>26.83</v>
      </c>
      <c r="O213" s="34">
        <f t="shared" si="3"/>
        <v>54.78166667</v>
      </c>
    </row>
    <row r="214" ht="13.5" customHeight="1">
      <c r="A214" s="38" t="s">
        <v>24</v>
      </c>
      <c r="B214" s="22">
        <v>1980.0</v>
      </c>
      <c r="C214" s="43">
        <v>56.449999999999996</v>
      </c>
      <c r="D214" s="43">
        <v>36.63333333333333</v>
      </c>
      <c r="E214" s="43">
        <v>18.40833333333333</v>
      </c>
      <c r="F214" s="43">
        <v>10.325</v>
      </c>
      <c r="G214" s="43">
        <v>2.8000000000000003</v>
      </c>
      <c r="H214" s="43">
        <v>4.058333333333333</v>
      </c>
      <c r="I214" s="43">
        <v>1.4750000000000003</v>
      </c>
      <c r="J214" s="43">
        <v>0.0</v>
      </c>
      <c r="K214" s="43">
        <v>0.0</v>
      </c>
      <c r="L214" s="43">
        <v>0.0</v>
      </c>
      <c r="M214" s="43">
        <f t="shared" si="1"/>
        <v>24.92333333</v>
      </c>
      <c r="N214" s="43">
        <f t="shared" si="2"/>
        <v>1.106666667</v>
      </c>
      <c r="O214" s="34">
        <f t="shared" si="3"/>
        <v>1.401666667</v>
      </c>
    </row>
    <row r="215" ht="13.5" customHeight="1">
      <c r="A215" s="38" t="s">
        <v>24</v>
      </c>
      <c r="B215" s="22">
        <v>1981.0</v>
      </c>
      <c r="C215" s="43">
        <v>33.55</v>
      </c>
      <c r="D215" s="43">
        <v>23.791666666666668</v>
      </c>
      <c r="E215" s="43">
        <v>7.125</v>
      </c>
      <c r="F215" s="43">
        <v>2.1666666666666665</v>
      </c>
      <c r="G215" s="43">
        <v>0.425</v>
      </c>
      <c r="H215" s="43">
        <v>34.5</v>
      </c>
      <c r="I215" s="43">
        <v>25.358333333333334</v>
      </c>
      <c r="J215" s="43">
        <v>15.691666666666668</v>
      </c>
      <c r="K215" s="43">
        <v>10.183333333333334</v>
      </c>
      <c r="L215" s="43">
        <v>4.208333333333333</v>
      </c>
      <c r="M215" s="43">
        <f t="shared" si="1"/>
        <v>13.41166667</v>
      </c>
      <c r="N215" s="43">
        <f t="shared" si="2"/>
        <v>17.98833333</v>
      </c>
      <c r="O215" s="34">
        <f t="shared" si="3"/>
        <v>38.81333333</v>
      </c>
    </row>
    <row r="216" ht="13.5" customHeight="1">
      <c r="A216" s="38" t="s">
        <v>24</v>
      </c>
      <c r="B216" s="22">
        <v>1982.0</v>
      </c>
      <c r="C216" s="43">
        <v>28.641666666666666</v>
      </c>
      <c r="D216" s="43">
        <v>18.483333333333334</v>
      </c>
      <c r="E216" s="43">
        <v>2.9416666666666664</v>
      </c>
      <c r="F216" s="43">
        <v>0.39166666666666666</v>
      </c>
      <c r="G216" s="43">
        <v>0.0</v>
      </c>
      <c r="H216" s="43">
        <v>42.6</v>
      </c>
      <c r="I216" s="43">
        <v>35.108333333333334</v>
      </c>
      <c r="J216" s="43">
        <v>21.308333333333334</v>
      </c>
      <c r="K216" s="43">
        <v>15.308333333333337</v>
      </c>
      <c r="L216" s="43">
        <v>7.408333333333332</v>
      </c>
      <c r="M216" s="43">
        <f t="shared" si="1"/>
        <v>10.09166667</v>
      </c>
      <c r="N216" s="43">
        <f t="shared" si="2"/>
        <v>24.34666667</v>
      </c>
      <c r="O216" s="34">
        <f t="shared" si="3"/>
        <v>55.00333333</v>
      </c>
    </row>
    <row r="217" ht="13.5" customHeight="1">
      <c r="A217" s="38" t="s">
        <v>24</v>
      </c>
      <c r="B217" s="22">
        <v>1983.0</v>
      </c>
      <c r="C217" s="43">
        <v>13.300000000000002</v>
      </c>
      <c r="D217" s="43">
        <v>6.583333333333333</v>
      </c>
      <c r="E217" s="43">
        <v>0.6166666666666667</v>
      </c>
      <c r="F217" s="43">
        <v>0.0</v>
      </c>
      <c r="G217" s="43">
        <v>0.0</v>
      </c>
      <c r="H217" s="43">
        <v>69.14166666666667</v>
      </c>
      <c r="I217" s="43">
        <v>59.98333333333333</v>
      </c>
      <c r="J217" s="43">
        <v>32.81666666666667</v>
      </c>
      <c r="K217" s="43">
        <v>17.741666666666664</v>
      </c>
      <c r="L217" s="43">
        <v>5.75</v>
      </c>
      <c r="M217" s="43">
        <f t="shared" si="1"/>
        <v>4.1</v>
      </c>
      <c r="N217" s="43">
        <f t="shared" si="2"/>
        <v>37.08666667</v>
      </c>
      <c r="O217" s="34">
        <f t="shared" si="3"/>
        <v>77.455</v>
      </c>
    </row>
    <row r="218" ht="13.5" customHeight="1">
      <c r="A218" s="38" t="s">
        <v>24</v>
      </c>
      <c r="B218" s="22">
        <v>1984.0</v>
      </c>
      <c r="C218" s="43">
        <v>0.2583333333333333</v>
      </c>
      <c r="D218" s="43">
        <v>0.0</v>
      </c>
      <c r="E218" s="43">
        <v>0.0</v>
      </c>
      <c r="F218" s="43">
        <v>0.0</v>
      </c>
      <c r="G218" s="43">
        <v>0.0</v>
      </c>
      <c r="H218" s="43">
        <v>77.95833333333333</v>
      </c>
      <c r="I218" s="43">
        <v>67.28333333333335</v>
      </c>
      <c r="J218" s="43">
        <v>46.800000000000004</v>
      </c>
      <c r="K218" s="43">
        <v>35.94166666666666</v>
      </c>
      <c r="L218" s="43">
        <v>23.533333333333335</v>
      </c>
      <c r="M218" s="43">
        <f t="shared" si="1"/>
        <v>0.05166666667</v>
      </c>
      <c r="N218" s="43">
        <f t="shared" si="2"/>
        <v>50.30333333</v>
      </c>
      <c r="O218" s="34">
        <f t="shared" si="3"/>
        <v>122.8716667</v>
      </c>
    </row>
    <row r="219" ht="13.5" customHeight="1">
      <c r="A219" s="38" t="s">
        <v>24</v>
      </c>
      <c r="B219" s="22">
        <v>1985.0</v>
      </c>
      <c r="C219" s="43">
        <v>79.43333333333334</v>
      </c>
      <c r="D219" s="43">
        <v>66.19999999999999</v>
      </c>
      <c r="E219" s="43">
        <v>41.24166666666667</v>
      </c>
      <c r="F219" s="43">
        <v>31.099999999999998</v>
      </c>
      <c r="G219" s="43">
        <v>18.49166666666667</v>
      </c>
      <c r="H219" s="43">
        <v>0.20000000000000004</v>
      </c>
      <c r="I219" s="43">
        <v>0.03333333333333333</v>
      </c>
      <c r="J219" s="43">
        <v>0.0</v>
      </c>
      <c r="K219" s="43">
        <v>0.0</v>
      </c>
      <c r="L219" s="43">
        <v>0.0</v>
      </c>
      <c r="M219" s="43">
        <f t="shared" si="1"/>
        <v>47.29333333</v>
      </c>
      <c r="N219" s="43">
        <f t="shared" si="2"/>
        <v>0.04666666667</v>
      </c>
      <c r="O219" s="34">
        <f t="shared" si="3"/>
        <v>0.05333333333</v>
      </c>
    </row>
    <row r="220" ht="13.5" customHeight="1">
      <c r="A220" s="38" t="s">
        <v>24</v>
      </c>
      <c r="B220" s="22">
        <v>1986.0</v>
      </c>
      <c r="C220" s="43">
        <v>17.28333333333333</v>
      </c>
      <c r="D220" s="43">
        <v>5.249999999999999</v>
      </c>
      <c r="E220" s="43">
        <v>0.26666666666666666</v>
      </c>
      <c r="F220" s="43">
        <v>0.0</v>
      </c>
      <c r="G220" s="43">
        <v>0.0</v>
      </c>
      <c r="H220" s="43">
        <v>15.125</v>
      </c>
      <c r="I220" s="43">
        <v>7.158333333333332</v>
      </c>
      <c r="J220" s="43">
        <v>1.325</v>
      </c>
      <c r="K220" s="43">
        <v>0.39166666666666666</v>
      </c>
      <c r="L220" s="43">
        <v>0.041666666666666664</v>
      </c>
      <c r="M220" s="43">
        <f t="shared" si="1"/>
        <v>4.56</v>
      </c>
      <c r="N220" s="43">
        <f t="shared" si="2"/>
        <v>4.808333333</v>
      </c>
      <c r="O220" s="34">
        <f t="shared" si="3"/>
        <v>7.038333333</v>
      </c>
    </row>
    <row r="221" ht="13.5" customHeight="1">
      <c r="A221" s="38" t="s">
        <v>24</v>
      </c>
      <c r="B221" s="22">
        <v>1987.0</v>
      </c>
      <c r="C221" s="43">
        <v>55.491666666666674</v>
      </c>
      <c r="D221" s="43">
        <v>34.041666666666664</v>
      </c>
      <c r="E221" s="43">
        <v>9.225000000000001</v>
      </c>
      <c r="F221" s="43">
        <v>3.4666666666666663</v>
      </c>
      <c r="G221" s="43">
        <v>0.6916666666666665</v>
      </c>
      <c r="H221" s="43">
        <v>2.633333333333333</v>
      </c>
      <c r="I221" s="43">
        <v>1.2999999999999998</v>
      </c>
      <c r="J221" s="43">
        <v>0.25</v>
      </c>
      <c r="K221" s="43">
        <v>0.03333333333333333</v>
      </c>
      <c r="L221" s="43">
        <v>0.0</v>
      </c>
      <c r="M221" s="43">
        <f t="shared" si="1"/>
        <v>20.58333333</v>
      </c>
      <c r="N221" s="43">
        <f t="shared" si="2"/>
        <v>0.8433333333</v>
      </c>
      <c r="O221" s="34">
        <f t="shared" si="3"/>
        <v>1.223333333</v>
      </c>
    </row>
    <row r="222" ht="13.5" customHeight="1">
      <c r="A222" s="38" t="s">
        <v>24</v>
      </c>
      <c r="B222" s="22">
        <v>1988.0</v>
      </c>
      <c r="C222" s="43">
        <v>65.12500000000001</v>
      </c>
      <c r="D222" s="43">
        <v>41.90833333333334</v>
      </c>
      <c r="E222" s="43">
        <v>13.166666666666666</v>
      </c>
      <c r="F222" s="43">
        <v>5.075</v>
      </c>
      <c r="G222" s="43">
        <v>0.4583333333333333</v>
      </c>
      <c r="H222" s="43">
        <v>1.5666666666666667</v>
      </c>
      <c r="I222" s="43">
        <v>0.5916666666666667</v>
      </c>
      <c r="J222" s="43">
        <v>0.0</v>
      </c>
      <c r="K222" s="43">
        <v>0.0</v>
      </c>
      <c r="L222" s="43">
        <v>0.0</v>
      </c>
      <c r="M222" s="43">
        <f t="shared" si="1"/>
        <v>25.14666667</v>
      </c>
      <c r="N222" s="43">
        <f t="shared" si="2"/>
        <v>0.4316666667</v>
      </c>
      <c r="O222" s="34">
        <f t="shared" si="3"/>
        <v>0.55</v>
      </c>
    </row>
    <row r="223" ht="13.5" customHeight="1">
      <c r="A223" s="38" t="s">
        <v>24</v>
      </c>
      <c r="B223" s="22">
        <v>1989.0</v>
      </c>
      <c r="C223" s="43">
        <v>24.84166666666667</v>
      </c>
      <c r="D223" s="43">
        <v>10.124999999999998</v>
      </c>
      <c r="E223" s="43">
        <v>1.6166666666666665</v>
      </c>
      <c r="F223" s="43">
        <v>0.6833333333333335</v>
      </c>
      <c r="G223" s="43">
        <v>0.13333333333333333</v>
      </c>
      <c r="H223" s="43">
        <v>18.716666666666665</v>
      </c>
      <c r="I223" s="43">
        <v>8.058333333333334</v>
      </c>
      <c r="J223" s="43">
        <v>0.225</v>
      </c>
      <c r="K223" s="43">
        <v>0.0</v>
      </c>
      <c r="L223" s="43">
        <v>0.0</v>
      </c>
      <c r="M223" s="43">
        <f t="shared" si="1"/>
        <v>7.48</v>
      </c>
      <c r="N223" s="43">
        <f t="shared" si="2"/>
        <v>5.4</v>
      </c>
      <c r="O223" s="34">
        <f t="shared" si="3"/>
        <v>7.101666667</v>
      </c>
    </row>
    <row r="224" ht="13.5" customHeight="1">
      <c r="A224" s="38" t="s">
        <v>24</v>
      </c>
      <c r="B224" s="22">
        <v>1990.0</v>
      </c>
      <c r="C224" s="43">
        <v>7.1499999999999995</v>
      </c>
      <c r="D224" s="43">
        <v>2.6333333333333333</v>
      </c>
      <c r="E224" s="43">
        <v>0.4083333333333334</v>
      </c>
      <c r="F224" s="43">
        <v>0.03333333333333333</v>
      </c>
      <c r="G224" s="43">
        <v>0.0</v>
      </c>
      <c r="H224" s="43">
        <v>43.275</v>
      </c>
      <c r="I224" s="43">
        <v>30.366666666666664</v>
      </c>
      <c r="J224" s="43">
        <v>13.15</v>
      </c>
      <c r="K224" s="43">
        <v>6.325</v>
      </c>
      <c r="L224" s="43">
        <v>1.1916666666666667</v>
      </c>
      <c r="M224" s="43">
        <f t="shared" si="1"/>
        <v>2.045</v>
      </c>
      <c r="N224" s="43">
        <f t="shared" si="2"/>
        <v>18.86166667</v>
      </c>
      <c r="O224" s="34">
        <f t="shared" si="3"/>
        <v>34.94333333</v>
      </c>
    </row>
    <row r="225" ht="13.5" customHeight="1">
      <c r="A225" s="38" t="s">
        <v>24</v>
      </c>
      <c r="B225" s="22">
        <v>1991.0</v>
      </c>
      <c r="C225" s="43">
        <v>1.0833333333333333</v>
      </c>
      <c r="D225" s="43">
        <v>0.11666666666666668</v>
      </c>
      <c r="E225" s="43">
        <v>0.0</v>
      </c>
      <c r="F225" s="43">
        <v>0.0</v>
      </c>
      <c r="G225" s="43">
        <v>0.0</v>
      </c>
      <c r="H225" s="43">
        <v>76.86666666666667</v>
      </c>
      <c r="I225" s="43">
        <v>60.68333333333334</v>
      </c>
      <c r="J225" s="43">
        <v>29.849999999999998</v>
      </c>
      <c r="K225" s="43">
        <v>16.333333333333332</v>
      </c>
      <c r="L225" s="43">
        <v>6.158333333333334</v>
      </c>
      <c r="M225" s="43">
        <f t="shared" si="1"/>
        <v>0.24</v>
      </c>
      <c r="N225" s="43">
        <f t="shared" si="2"/>
        <v>37.97833333</v>
      </c>
      <c r="O225" s="34">
        <f t="shared" si="3"/>
        <v>76.78166667</v>
      </c>
    </row>
    <row r="226" ht="13.5" customHeight="1">
      <c r="A226" s="38" t="s">
        <v>24</v>
      </c>
      <c r="B226" s="22">
        <v>1992.0</v>
      </c>
      <c r="C226" s="43">
        <v>37.93333333333333</v>
      </c>
      <c r="D226" s="43">
        <v>18.3</v>
      </c>
      <c r="E226" s="43">
        <v>5.491666666666667</v>
      </c>
      <c r="F226" s="43">
        <v>2.3833333333333333</v>
      </c>
      <c r="G226" s="43">
        <v>0.5333333333333333</v>
      </c>
      <c r="H226" s="43">
        <v>26.033333333333328</v>
      </c>
      <c r="I226" s="43">
        <v>16.175</v>
      </c>
      <c r="J226" s="43">
        <v>1.4000000000000001</v>
      </c>
      <c r="K226" s="43">
        <v>0.008333333333333333</v>
      </c>
      <c r="L226" s="43">
        <v>0.0</v>
      </c>
      <c r="M226" s="43">
        <f t="shared" si="1"/>
        <v>12.92833333</v>
      </c>
      <c r="N226" s="43">
        <f t="shared" si="2"/>
        <v>8.723333333</v>
      </c>
      <c r="O226" s="34">
        <f t="shared" si="3"/>
        <v>12.52333333</v>
      </c>
    </row>
    <row r="227" ht="13.5" customHeight="1">
      <c r="A227" s="38" t="s">
        <v>24</v>
      </c>
      <c r="B227" s="22">
        <v>1993.0</v>
      </c>
      <c r="C227" s="43">
        <v>43.44166666666667</v>
      </c>
      <c r="D227" s="43">
        <v>20.724999999999998</v>
      </c>
      <c r="E227" s="43">
        <v>5.683333333333334</v>
      </c>
      <c r="F227" s="43">
        <v>2.466666666666667</v>
      </c>
      <c r="G227" s="43">
        <v>0.6416666666666667</v>
      </c>
      <c r="H227" s="43">
        <v>10.299999999999999</v>
      </c>
      <c r="I227" s="43">
        <v>4.7</v>
      </c>
      <c r="J227" s="43">
        <v>0.8000000000000002</v>
      </c>
      <c r="K227" s="43">
        <v>0.09166666666666667</v>
      </c>
      <c r="L227" s="43">
        <v>0.0</v>
      </c>
      <c r="M227" s="43">
        <f t="shared" si="1"/>
        <v>14.59166667</v>
      </c>
      <c r="N227" s="43">
        <f t="shared" si="2"/>
        <v>3.178333333</v>
      </c>
      <c r="O227" s="34">
        <f t="shared" si="3"/>
        <v>4.493333333</v>
      </c>
    </row>
    <row r="228" ht="13.5" customHeight="1">
      <c r="A228" s="38" t="s">
        <v>24</v>
      </c>
      <c r="B228" s="22">
        <v>1994.0</v>
      </c>
      <c r="C228" s="43">
        <v>7.841666666666666</v>
      </c>
      <c r="D228" s="43">
        <v>1.8499999999999999</v>
      </c>
      <c r="E228" s="43">
        <v>0.0</v>
      </c>
      <c r="F228" s="43">
        <v>0.0</v>
      </c>
      <c r="G228" s="43">
        <v>0.0</v>
      </c>
      <c r="H228" s="43">
        <v>43.541666666666664</v>
      </c>
      <c r="I228" s="43">
        <v>26.566666666666674</v>
      </c>
      <c r="J228" s="43">
        <v>11.600000000000001</v>
      </c>
      <c r="K228" s="43">
        <v>4.833333333333334</v>
      </c>
      <c r="L228" s="43">
        <v>0.4750000000000001</v>
      </c>
      <c r="M228" s="43">
        <f t="shared" si="1"/>
        <v>1.938333333</v>
      </c>
      <c r="N228" s="43">
        <f t="shared" si="2"/>
        <v>17.40333333</v>
      </c>
      <c r="O228" s="34">
        <f t="shared" si="3"/>
        <v>30.63666667</v>
      </c>
    </row>
    <row r="229" ht="13.5" customHeight="1">
      <c r="A229" s="38" t="s">
        <v>24</v>
      </c>
      <c r="B229" s="22">
        <v>1995.0</v>
      </c>
      <c r="C229" s="43">
        <v>49.708333333333336</v>
      </c>
      <c r="D229" s="43">
        <v>31.241666666666664</v>
      </c>
      <c r="E229" s="43">
        <v>8.450000000000001</v>
      </c>
      <c r="F229" s="43">
        <v>2.1666666666666665</v>
      </c>
      <c r="G229" s="43">
        <v>0.2416666666666667</v>
      </c>
      <c r="H229" s="43">
        <v>5.325</v>
      </c>
      <c r="I229" s="43">
        <v>1.275</v>
      </c>
      <c r="J229" s="43">
        <v>0.10833333333333334</v>
      </c>
      <c r="K229" s="43">
        <v>0.0</v>
      </c>
      <c r="L229" s="43">
        <v>0.0</v>
      </c>
      <c r="M229" s="43">
        <f t="shared" si="1"/>
        <v>18.36166667</v>
      </c>
      <c r="N229" s="43">
        <f t="shared" si="2"/>
        <v>1.341666667</v>
      </c>
      <c r="O229" s="34">
        <f t="shared" si="3"/>
        <v>1.64</v>
      </c>
    </row>
    <row r="230" ht="13.5" customHeight="1">
      <c r="A230" s="38" t="s">
        <v>24</v>
      </c>
      <c r="B230" s="22">
        <v>1996.0</v>
      </c>
      <c r="C230" s="43">
        <v>0.008333333333333333</v>
      </c>
      <c r="D230" s="43">
        <v>0.0</v>
      </c>
      <c r="E230" s="43">
        <v>0.0</v>
      </c>
      <c r="F230" s="43">
        <v>0.0</v>
      </c>
      <c r="G230" s="43">
        <v>0.0</v>
      </c>
      <c r="H230" s="43">
        <v>85.97500000000001</v>
      </c>
      <c r="I230" s="43">
        <v>73.01666666666667</v>
      </c>
      <c r="J230" s="43">
        <v>45.10833333333333</v>
      </c>
      <c r="K230" s="43">
        <v>27.45</v>
      </c>
      <c r="L230" s="43">
        <v>11.983333333333334</v>
      </c>
      <c r="M230" s="43">
        <f t="shared" si="1"/>
        <v>0.001666666667</v>
      </c>
      <c r="N230" s="43">
        <f t="shared" si="2"/>
        <v>48.70666667</v>
      </c>
      <c r="O230" s="34">
        <f t="shared" si="3"/>
        <v>107.41</v>
      </c>
    </row>
    <row r="231" ht="13.5" customHeight="1">
      <c r="A231" s="38" t="s">
        <v>24</v>
      </c>
      <c r="B231" s="22">
        <v>1997.0</v>
      </c>
      <c r="C231" s="43">
        <v>14.691666666666668</v>
      </c>
      <c r="D231" s="43">
        <v>6.583333333333333</v>
      </c>
      <c r="E231" s="43">
        <v>0.1416666666666667</v>
      </c>
      <c r="F231" s="43">
        <v>0.0</v>
      </c>
      <c r="G231" s="43">
        <v>0.0</v>
      </c>
      <c r="H231" s="43">
        <v>42.15</v>
      </c>
      <c r="I231" s="43">
        <v>28.74166666666667</v>
      </c>
      <c r="J231" s="43">
        <v>9.633333333333333</v>
      </c>
      <c r="K231" s="43">
        <v>2.725</v>
      </c>
      <c r="L231" s="43">
        <v>0.03333333333333333</v>
      </c>
      <c r="M231" s="43">
        <f t="shared" si="1"/>
        <v>4.283333333</v>
      </c>
      <c r="N231" s="43">
        <f t="shared" si="2"/>
        <v>16.65666667</v>
      </c>
      <c r="O231" s="34">
        <f t="shared" si="3"/>
        <v>27.92</v>
      </c>
    </row>
    <row r="232" ht="13.5" customHeight="1">
      <c r="A232" s="38" t="s">
        <v>24</v>
      </c>
      <c r="B232" s="22">
        <v>1998.0</v>
      </c>
      <c r="C232" s="43">
        <v>7.05</v>
      </c>
      <c r="D232" s="43">
        <v>1.3666666666666665</v>
      </c>
      <c r="E232" s="43">
        <v>0.0</v>
      </c>
      <c r="F232" s="43">
        <v>0.0</v>
      </c>
      <c r="G232" s="43">
        <v>0.0</v>
      </c>
      <c r="H232" s="43">
        <v>37.69166666666667</v>
      </c>
      <c r="I232" s="43">
        <v>23.46666666666667</v>
      </c>
      <c r="J232" s="43">
        <v>9.516666666666667</v>
      </c>
      <c r="K232" s="43">
        <v>3.9999999999999996</v>
      </c>
      <c r="L232" s="43">
        <v>0.5750000000000001</v>
      </c>
      <c r="M232" s="43">
        <f t="shared" si="1"/>
        <v>1.683333333</v>
      </c>
      <c r="N232" s="43">
        <f t="shared" si="2"/>
        <v>15.05</v>
      </c>
      <c r="O232" s="34">
        <f t="shared" si="3"/>
        <v>26.41</v>
      </c>
    </row>
    <row r="233" ht="13.5" customHeight="1">
      <c r="A233" s="38" t="s">
        <v>24</v>
      </c>
      <c r="B233" s="22">
        <v>1999.0</v>
      </c>
      <c r="C233" s="43">
        <v>16.65833333333333</v>
      </c>
      <c r="D233" s="43">
        <v>4.883333333333334</v>
      </c>
      <c r="E233" s="43">
        <v>0.025000000000000005</v>
      </c>
      <c r="F233" s="43">
        <v>0.0</v>
      </c>
      <c r="G233" s="43">
        <v>0.0</v>
      </c>
      <c r="H233" s="43">
        <v>25.483333333333334</v>
      </c>
      <c r="I233" s="43">
        <v>14.266666666666667</v>
      </c>
      <c r="J233" s="43">
        <v>3.5333333333333337</v>
      </c>
      <c r="K233" s="43">
        <v>1.0</v>
      </c>
      <c r="L233" s="43">
        <v>0.0</v>
      </c>
      <c r="M233" s="43">
        <f t="shared" si="1"/>
        <v>4.313333333</v>
      </c>
      <c r="N233" s="43">
        <f t="shared" si="2"/>
        <v>8.856666667</v>
      </c>
      <c r="O233" s="34">
        <f t="shared" si="3"/>
        <v>13.72333333</v>
      </c>
    </row>
    <row r="234" ht="13.5" customHeight="1">
      <c r="A234" s="38" t="s">
        <v>24</v>
      </c>
      <c r="B234" s="22">
        <v>2000.0</v>
      </c>
      <c r="C234" s="43">
        <v>1.2666666666666666</v>
      </c>
      <c r="D234" s="43">
        <v>0.016666666666666666</v>
      </c>
      <c r="E234" s="43">
        <v>0.0</v>
      </c>
      <c r="F234" s="43">
        <v>0.0</v>
      </c>
      <c r="G234" s="43">
        <v>0.0</v>
      </c>
      <c r="H234" s="43">
        <v>55.699999999999996</v>
      </c>
      <c r="I234" s="43">
        <v>39.46666666666666</v>
      </c>
      <c r="J234" s="43">
        <v>17.750000000000004</v>
      </c>
      <c r="K234" s="43">
        <v>10.241666666666665</v>
      </c>
      <c r="L234" s="43">
        <v>3.6999999999999997</v>
      </c>
      <c r="M234" s="43">
        <f t="shared" si="1"/>
        <v>0.2566666667</v>
      </c>
      <c r="N234" s="43">
        <f t="shared" si="2"/>
        <v>25.37166667</v>
      </c>
      <c r="O234" s="34">
        <f t="shared" si="3"/>
        <v>49.47</v>
      </c>
    </row>
    <row r="235" ht="13.5" customHeight="1">
      <c r="A235" s="38" t="s">
        <v>24</v>
      </c>
      <c r="B235" s="22">
        <v>2001.0</v>
      </c>
      <c r="C235" s="43">
        <v>88.29166666666667</v>
      </c>
      <c r="D235" s="43">
        <v>79.09166666666667</v>
      </c>
      <c r="E235" s="43">
        <v>52.900000000000006</v>
      </c>
      <c r="F235" s="43">
        <v>37.225</v>
      </c>
      <c r="G235" s="43">
        <v>19.400000000000002</v>
      </c>
      <c r="H235" s="43">
        <v>0.325</v>
      </c>
      <c r="I235" s="43">
        <v>0.15833333333333333</v>
      </c>
      <c r="J235" s="43">
        <v>0.0</v>
      </c>
      <c r="K235" s="43">
        <v>0.0</v>
      </c>
      <c r="L235" s="43">
        <v>0.0</v>
      </c>
      <c r="M235" s="43">
        <f t="shared" si="1"/>
        <v>55.38166667</v>
      </c>
      <c r="N235" s="43">
        <f t="shared" si="2"/>
        <v>0.09666666667</v>
      </c>
      <c r="O235" s="34">
        <f t="shared" si="3"/>
        <v>0.1283333333</v>
      </c>
    </row>
    <row r="236" ht="13.5" customHeight="1">
      <c r="A236" s="38" t="s">
        <v>24</v>
      </c>
      <c r="B236" s="22">
        <v>2002.0</v>
      </c>
      <c r="C236" s="43">
        <v>57.65</v>
      </c>
      <c r="D236" s="43">
        <v>42.791666666666664</v>
      </c>
      <c r="E236" s="43">
        <v>21.749999999999996</v>
      </c>
      <c r="F236" s="43">
        <v>14.40833333333333</v>
      </c>
      <c r="G236" s="43">
        <v>5.733333333333333</v>
      </c>
      <c r="H236" s="43">
        <v>3.358333333333334</v>
      </c>
      <c r="I236" s="43">
        <v>0.775</v>
      </c>
      <c r="J236" s="43">
        <v>0.008333333333333333</v>
      </c>
      <c r="K236" s="43">
        <v>0.0</v>
      </c>
      <c r="L236" s="43">
        <v>0.0</v>
      </c>
      <c r="M236" s="43">
        <f t="shared" si="1"/>
        <v>28.46666667</v>
      </c>
      <c r="N236" s="43">
        <f t="shared" si="2"/>
        <v>0.8283333333</v>
      </c>
      <c r="O236" s="34">
        <f t="shared" si="3"/>
        <v>0.9866666667</v>
      </c>
    </row>
    <row r="237" ht="13.5" customHeight="1">
      <c r="A237" s="38" t="s">
        <v>24</v>
      </c>
      <c r="B237" s="22">
        <v>2003.0</v>
      </c>
      <c r="C237" s="43">
        <v>55.07500000000001</v>
      </c>
      <c r="D237" s="43">
        <v>44.00833333333333</v>
      </c>
      <c r="E237" s="43">
        <v>22.13333333333333</v>
      </c>
      <c r="F237" s="43">
        <v>11.366666666666667</v>
      </c>
      <c r="G237" s="43">
        <v>3.7583333333333333</v>
      </c>
      <c r="H237" s="43">
        <v>16.95</v>
      </c>
      <c r="I237" s="43">
        <v>11.116666666666665</v>
      </c>
      <c r="J237" s="43">
        <v>2.0083333333333333</v>
      </c>
      <c r="K237" s="43">
        <v>0.7000000000000001</v>
      </c>
      <c r="L237" s="43">
        <v>0.325</v>
      </c>
      <c r="M237" s="43">
        <f t="shared" si="1"/>
        <v>27.26833333</v>
      </c>
      <c r="N237" s="43">
        <f t="shared" si="2"/>
        <v>6.22</v>
      </c>
      <c r="O237" s="34">
        <f t="shared" si="3"/>
        <v>9.926666667</v>
      </c>
    </row>
    <row r="238" ht="13.5" customHeight="1">
      <c r="A238" s="38" t="s">
        <v>24</v>
      </c>
      <c r="B238" s="22">
        <v>2004.0</v>
      </c>
      <c r="C238" s="43">
        <v>18.991666666666664</v>
      </c>
      <c r="D238" s="43">
        <v>8.666666666666666</v>
      </c>
      <c r="E238" s="43">
        <v>0.7916666666666666</v>
      </c>
      <c r="F238" s="43">
        <v>0.21666666666666667</v>
      </c>
      <c r="G238" s="43">
        <v>0.0</v>
      </c>
      <c r="H238" s="43">
        <v>39.300000000000004</v>
      </c>
      <c r="I238" s="43">
        <v>24.0</v>
      </c>
      <c r="J238" s="43">
        <v>5.983333333333334</v>
      </c>
      <c r="K238" s="43">
        <v>2.525</v>
      </c>
      <c r="L238" s="43">
        <v>0.6583333333333333</v>
      </c>
      <c r="M238" s="43">
        <f t="shared" si="1"/>
        <v>5.733333333</v>
      </c>
      <c r="N238" s="43">
        <f t="shared" si="2"/>
        <v>14.49333333</v>
      </c>
      <c r="O238" s="34">
        <f t="shared" si="3"/>
        <v>23.72833333</v>
      </c>
    </row>
    <row r="239" ht="13.5" customHeight="1">
      <c r="A239" s="38" t="s">
        <v>24</v>
      </c>
      <c r="B239" s="22">
        <v>2005.0</v>
      </c>
      <c r="C239" s="43">
        <v>0.4749999999999999</v>
      </c>
      <c r="D239" s="43">
        <v>0.025000000000000005</v>
      </c>
      <c r="E239" s="43">
        <v>0.0</v>
      </c>
      <c r="F239" s="43">
        <v>0.0</v>
      </c>
      <c r="G239" s="43">
        <v>0.0</v>
      </c>
      <c r="H239" s="43">
        <v>79.925</v>
      </c>
      <c r="I239" s="43">
        <v>72.775</v>
      </c>
      <c r="J239" s="43">
        <v>48.15833333333333</v>
      </c>
      <c r="K239" s="43">
        <v>34.75833333333333</v>
      </c>
      <c r="L239" s="43">
        <v>25.491666666666664</v>
      </c>
      <c r="M239" s="43">
        <f t="shared" si="1"/>
        <v>0.1</v>
      </c>
      <c r="N239" s="43">
        <f t="shared" si="2"/>
        <v>52.22166667</v>
      </c>
      <c r="O239" s="34">
        <f t="shared" si="3"/>
        <v>127.2883333</v>
      </c>
    </row>
    <row r="240" ht="13.5" customHeight="1">
      <c r="A240" s="38" t="s">
        <v>24</v>
      </c>
      <c r="B240" s="22">
        <v>2006.0</v>
      </c>
      <c r="C240" s="43">
        <v>0.0</v>
      </c>
      <c r="D240" s="43">
        <v>0.0</v>
      </c>
      <c r="E240" s="43">
        <v>0.0</v>
      </c>
      <c r="F240" s="43">
        <v>0.0</v>
      </c>
      <c r="G240" s="43">
        <v>0.0</v>
      </c>
      <c r="H240" s="43">
        <v>98.74166666666667</v>
      </c>
      <c r="I240" s="43">
        <v>96.05833333333332</v>
      </c>
      <c r="J240" s="43">
        <v>80.59166666666668</v>
      </c>
      <c r="K240" s="43">
        <v>64.75833333333334</v>
      </c>
      <c r="L240" s="43">
        <v>46.050000000000004</v>
      </c>
      <c r="M240" s="43">
        <f t="shared" si="1"/>
        <v>0</v>
      </c>
      <c r="N240" s="43">
        <f t="shared" si="2"/>
        <v>77.24</v>
      </c>
      <c r="O240" s="34">
        <f t="shared" si="3"/>
        <v>204.3833333</v>
      </c>
    </row>
    <row r="241" ht="13.5" customHeight="1">
      <c r="A241" s="38" t="s">
        <v>24</v>
      </c>
      <c r="B241" s="22">
        <v>2007.0</v>
      </c>
      <c r="C241" s="43">
        <v>0.9750000000000001</v>
      </c>
      <c r="D241" s="43">
        <v>0.16666666666666666</v>
      </c>
      <c r="E241" s="43">
        <v>0.0</v>
      </c>
      <c r="F241" s="43">
        <v>0.0</v>
      </c>
      <c r="G241" s="43">
        <v>0.0</v>
      </c>
      <c r="H241" s="43">
        <v>77.21666666666667</v>
      </c>
      <c r="I241" s="43">
        <v>63.93333333333334</v>
      </c>
      <c r="J241" s="43">
        <v>29.691666666666666</v>
      </c>
      <c r="K241" s="43">
        <v>14.349999999999996</v>
      </c>
      <c r="L241" s="43">
        <v>4.075</v>
      </c>
      <c r="M241" s="43">
        <f t="shared" si="1"/>
        <v>0.2283333333</v>
      </c>
      <c r="N241" s="43">
        <f t="shared" si="2"/>
        <v>37.85333333</v>
      </c>
      <c r="O241" s="34">
        <f t="shared" si="3"/>
        <v>74.38666667</v>
      </c>
    </row>
    <row r="242" ht="13.5" customHeight="1">
      <c r="A242" s="38" t="s">
        <v>24</v>
      </c>
      <c r="B242" s="22">
        <v>2008.0</v>
      </c>
      <c r="C242" s="43">
        <v>0.016666666666666666</v>
      </c>
      <c r="D242" s="43">
        <v>0.0</v>
      </c>
      <c r="E242" s="43">
        <v>0.0</v>
      </c>
      <c r="F242" s="43">
        <v>0.0</v>
      </c>
      <c r="G242" s="43">
        <v>0.0</v>
      </c>
      <c r="H242" s="43">
        <v>94.33333333333331</v>
      </c>
      <c r="I242" s="43">
        <v>89.10000000000001</v>
      </c>
      <c r="J242" s="43">
        <v>67.43333333333334</v>
      </c>
      <c r="K242" s="43">
        <v>46.26666666666667</v>
      </c>
      <c r="L242" s="43">
        <v>22.533333333333335</v>
      </c>
      <c r="M242" s="43">
        <f t="shared" si="1"/>
        <v>0.003333333333</v>
      </c>
      <c r="N242" s="43">
        <f t="shared" si="2"/>
        <v>63.93333333</v>
      </c>
      <c r="O242" s="34">
        <f t="shared" si="3"/>
        <v>154.5133333</v>
      </c>
    </row>
    <row r="243" ht="13.5" customHeight="1">
      <c r="A243" s="38" t="s">
        <v>24</v>
      </c>
      <c r="B243" s="22">
        <v>2009.0</v>
      </c>
      <c r="C243" s="43">
        <v>0.0</v>
      </c>
      <c r="D243" s="43">
        <v>0.0</v>
      </c>
      <c r="E243" s="43">
        <v>0.0</v>
      </c>
      <c r="F243" s="43">
        <v>0.0</v>
      </c>
      <c r="G243" s="43">
        <v>0.0</v>
      </c>
      <c r="H243" s="43">
        <v>93.90833333333332</v>
      </c>
      <c r="I243" s="43">
        <v>83.73333333333333</v>
      </c>
      <c r="J243" s="43">
        <v>47.90833333333334</v>
      </c>
      <c r="K243" s="43">
        <v>27.70833333333333</v>
      </c>
      <c r="L243" s="43">
        <v>11.466666666666663</v>
      </c>
      <c r="M243" s="43">
        <f t="shared" si="1"/>
        <v>0</v>
      </c>
      <c r="N243" s="43">
        <f t="shared" si="2"/>
        <v>52.945</v>
      </c>
      <c r="O243" s="34">
        <f t="shared" si="3"/>
        <v>114.6533333</v>
      </c>
    </row>
    <row r="244" ht="13.5" customHeight="1">
      <c r="A244" s="38" t="s">
        <v>24</v>
      </c>
      <c r="B244" s="22">
        <v>2010.0</v>
      </c>
      <c r="C244" s="43">
        <v>3.158333333333333</v>
      </c>
      <c r="D244" s="43">
        <v>0.7416666666666667</v>
      </c>
      <c r="E244" s="43">
        <v>0.075</v>
      </c>
      <c r="F244" s="43">
        <v>0.0</v>
      </c>
      <c r="G244" s="43">
        <v>0.0</v>
      </c>
      <c r="H244" s="43">
        <v>59.724999999999994</v>
      </c>
      <c r="I244" s="43">
        <v>43.550000000000004</v>
      </c>
      <c r="J244" s="43">
        <v>17.866666666666664</v>
      </c>
      <c r="K244" s="43">
        <v>10.300000000000002</v>
      </c>
      <c r="L244" s="43">
        <v>6.083333333333332</v>
      </c>
      <c r="M244" s="43">
        <f t="shared" si="1"/>
        <v>0.795</v>
      </c>
      <c r="N244" s="43">
        <f t="shared" si="2"/>
        <v>27.505</v>
      </c>
      <c r="O244" s="34">
        <f t="shared" si="3"/>
        <v>54.40833333</v>
      </c>
    </row>
    <row r="245" ht="13.5" customHeight="1">
      <c r="A245" s="38" t="s">
        <v>24</v>
      </c>
      <c r="B245" s="22">
        <v>2011.0</v>
      </c>
      <c r="C245" s="43">
        <v>0.0</v>
      </c>
      <c r="D245" s="43">
        <v>0.0</v>
      </c>
      <c r="E245" s="43">
        <v>0.0</v>
      </c>
      <c r="F245" s="43">
        <v>0.0</v>
      </c>
      <c r="G245" s="43">
        <v>0.0</v>
      </c>
      <c r="H245" s="43">
        <v>96.075</v>
      </c>
      <c r="I245" s="43">
        <v>86.58333333333336</v>
      </c>
      <c r="J245" s="43">
        <v>61.091666666666676</v>
      </c>
      <c r="K245" s="43">
        <v>43.56666666666667</v>
      </c>
      <c r="L245" s="43">
        <v>26.766666666666666</v>
      </c>
      <c r="M245" s="43">
        <f t="shared" si="1"/>
        <v>0</v>
      </c>
      <c r="N245" s="43">
        <f t="shared" si="2"/>
        <v>62.81666667</v>
      </c>
      <c r="O245" s="34">
        <f t="shared" si="3"/>
        <v>152.1233333</v>
      </c>
    </row>
    <row r="246" ht="13.5" customHeight="1">
      <c r="A246" s="38" t="s">
        <v>24</v>
      </c>
      <c r="B246" s="22">
        <v>2012.0</v>
      </c>
      <c r="C246" s="43">
        <v>2.6750000000000003</v>
      </c>
      <c r="D246" s="43">
        <v>0.19999999999999998</v>
      </c>
      <c r="E246" s="43">
        <v>0.03333333333333333</v>
      </c>
      <c r="F246" s="43">
        <v>0.008333333333333333</v>
      </c>
      <c r="G246" s="43">
        <v>0.0</v>
      </c>
      <c r="H246" s="43">
        <v>57.40833333333333</v>
      </c>
      <c r="I246" s="43">
        <v>39.85833333333333</v>
      </c>
      <c r="J246" s="43">
        <v>12.708333333333334</v>
      </c>
      <c r="K246" s="43">
        <v>5.891666666666668</v>
      </c>
      <c r="L246" s="43">
        <v>1.866666666666667</v>
      </c>
      <c r="M246" s="43">
        <f t="shared" si="1"/>
        <v>0.5833333333</v>
      </c>
      <c r="N246" s="43">
        <f t="shared" si="2"/>
        <v>23.54666667</v>
      </c>
      <c r="O246" s="34">
        <f t="shared" si="3"/>
        <v>41.63</v>
      </c>
    </row>
    <row r="247" ht="13.5" customHeight="1">
      <c r="A247" s="38" t="s">
        <v>24</v>
      </c>
      <c r="B247" s="22">
        <v>2013.0</v>
      </c>
      <c r="C247" s="43">
        <v>5.383333333333333</v>
      </c>
      <c r="D247" s="43">
        <v>0.7916666666666665</v>
      </c>
      <c r="E247" s="43">
        <v>0.008333333333333333</v>
      </c>
      <c r="F247" s="43">
        <v>0.0</v>
      </c>
      <c r="G247" s="43">
        <v>0.0</v>
      </c>
      <c r="H247" s="43">
        <v>60.81666666666667</v>
      </c>
      <c r="I247" s="43">
        <v>40.59166666666667</v>
      </c>
      <c r="J247" s="43">
        <v>16.825</v>
      </c>
      <c r="K247" s="43">
        <v>7.175000000000001</v>
      </c>
      <c r="L247" s="43">
        <v>1.7</v>
      </c>
      <c r="M247" s="43">
        <f t="shared" si="1"/>
        <v>1.236666667</v>
      </c>
      <c r="N247" s="43">
        <f t="shared" si="2"/>
        <v>25.42166667</v>
      </c>
      <c r="O247" s="34">
        <f t="shared" si="3"/>
        <v>45.935</v>
      </c>
    </row>
    <row r="248" ht="13.5" customHeight="1">
      <c r="A248" s="38" t="s">
        <v>24</v>
      </c>
      <c r="B248" s="22">
        <v>2014.0</v>
      </c>
      <c r="C248" s="43">
        <v>1.0499999999999998</v>
      </c>
      <c r="D248" s="43">
        <v>0.225</v>
      </c>
      <c r="E248" s="43">
        <v>0.0</v>
      </c>
      <c r="F248" s="43">
        <v>0.0</v>
      </c>
      <c r="G248" s="43">
        <v>0.0</v>
      </c>
      <c r="H248" s="43">
        <v>64.27499999999999</v>
      </c>
      <c r="I248" s="43">
        <v>46.833333333333336</v>
      </c>
      <c r="J248" s="43">
        <v>19.091666666666665</v>
      </c>
      <c r="K248" s="43">
        <v>9.108333333333333</v>
      </c>
      <c r="L248" s="43">
        <v>2.9333333333333336</v>
      </c>
      <c r="M248" s="43">
        <f t="shared" si="1"/>
        <v>0.255</v>
      </c>
      <c r="N248" s="43">
        <f t="shared" si="2"/>
        <v>28.44833333</v>
      </c>
      <c r="O248" s="34">
        <f t="shared" si="3"/>
        <v>53.26333333</v>
      </c>
    </row>
    <row r="249" ht="13.5" customHeight="1">
      <c r="A249" s="38" t="s">
        <v>24</v>
      </c>
      <c r="B249" s="22">
        <v>2015.0</v>
      </c>
      <c r="C249" s="43">
        <v>5.699999999999999</v>
      </c>
      <c r="D249" s="43">
        <v>1.4333333333333333</v>
      </c>
      <c r="E249" s="43">
        <v>0.13333333333333333</v>
      </c>
      <c r="F249" s="43">
        <v>0.0</v>
      </c>
      <c r="G249" s="43">
        <v>0.0</v>
      </c>
      <c r="H249" s="43">
        <v>37.208333333333336</v>
      </c>
      <c r="I249" s="43">
        <v>19.58333333333334</v>
      </c>
      <c r="J249" s="43">
        <v>6.800000000000001</v>
      </c>
      <c r="K249" s="43">
        <v>3.3083333333333336</v>
      </c>
      <c r="L249" s="43">
        <v>1.25</v>
      </c>
      <c r="M249" s="43">
        <f t="shared" si="1"/>
        <v>1.453333333</v>
      </c>
      <c r="N249" s="43">
        <f t="shared" si="2"/>
        <v>13.63</v>
      </c>
      <c r="O249" s="34">
        <f t="shared" si="3"/>
        <v>23.25166667</v>
      </c>
    </row>
    <row r="250" ht="13.5" customHeight="1">
      <c r="A250" s="38" t="s">
        <v>24</v>
      </c>
      <c r="B250" s="22">
        <v>2016.0</v>
      </c>
      <c r="C250" s="43">
        <v>18.583333333333332</v>
      </c>
      <c r="D250" s="43">
        <v>8.058333333333332</v>
      </c>
      <c r="E250" s="43">
        <v>0.2333333333333333</v>
      </c>
      <c r="F250" s="43">
        <v>0.0</v>
      </c>
      <c r="G250" s="43">
        <v>0.0</v>
      </c>
      <c r="H250" s="43">
        <v>39.033333333333324</v>
      </c>
      <c r="I250" s="43">
        <v>25.175</v>
      </c>
      <c r="J250" s="43">
        <v>6.191666666666666</v>
      </c>
      <c r="K250" s="43">
        <v>1.3333333333333333</v>
      </c>
      <c r="L250" s="43">
        <v>0.0</v>
      </c>
      <c r="M250" s="43">
        <f t="shared" si="1"/>
        <v>5.375</v>
      </c>
      <c r="N250" s="43">
        <f t="shared" si="2"/>
        <v>14.34666667</v>
      </c>
      <c r="O250" s="34">
        <f t="shared" si="3"/>
        <v>22.65833333</v>
      </c>
    </row>
    <row r="251" ht="13.5" customHeight="1">
      <c r="A251" s="38" t="s">
        <v>24</v>
      </c>
      <c r="B251" s="22">
        <v>2017.0</v>
      </c>
      <c r="C251" s="43">
        <v>4.508333333333333</v>
      </c>
      <c r="D251" s="43">
        <v>1.1916666666666667</v>
      </c>
      <c r="E251" s="43">
        <v>0.008333333333333333</v>
      </c>
      <c r="F251" s="43">
        <v>0.0</v>
      </c>
      <c r="G251" s="43">
        <v>0.0</v>
      </c>
      <c r="H251" s="43">
        <v>40.84166666666667</v>
      </c>
      <c r="I251" s="43">
        <v>21.516666666666666</v>
      </c>
      <c r="J251" s="43">
        <v>4.058333333333333</v>
      </c>
      <c r="K251" s="43">
        <v>0.8583333333333334</v>
      </c>
      <c r="L251" s="43">
        <v>0.0</v>
      </c>
      <c r="M251" s="43">
        <f t="shared" si="1"/>
        <v>1.141666667</v>
      </c>
      <c r="N251" s="43">
        <f t="shared" si="2"/>
        <v>13.455</v>
      </c>
      <c r="O251" s="34">
        <f t="shared" si="3"/>
        <v>19.89666667</v>
      </c>
    </row>
    <row r="252" ht="13.5" customHeight="1">
      <c r="A252" s="38" t="s">
        <v>24</v>
      </c>
      <c r="B252" s="22">
        <v>2018.0</v>
      </c>
      <c r="C252" s="43">
        <v>2.683333333333333</v>
      </c>
      <c r="D252" s="43">
        <v>0.7416666666666667</v>
      </c>
      <c r="E252" s="43">
        <v>0.0</v>
      </c>
      <c r="F252" s="43">
        <v>0.0</v>
      </c>
      <c r="G252" s="43">
        <v>0.0</v>
      </c>
      <c r="H252" s="43">
        <v>43.32500000000001</v>
      </c>
      <c r="I252" s="43">
        <v>21.374999999999996</v>
      </c>
      <c r="J252" s="43">
        <v>5.8166666666666655</v>
      </c>
      <c r="K252" s="43">
        <v>3.158333333333333</v>
      </c>
      <c r="L252" s="43">
        <v>0.21666666666666667</v>
      </c>
      <c r="M252" s="43">
        <f t="shared" si="1"/>
        <v>0.685</v>
      </c>
      <c r="N252" s="43">
        <f t="shared" si="2"/>
        <v>14.77833333</v>
      </c>
      <c r="O252" s="34">
        <f t="shared" si="3"/>
        <v>23.44833333</v>
      </c>
    </row>
    <row r="253" ht="13.5" customHeight="1">
      <c r="A253" s="38" t="s">
        <v>24</v>
      </c>
      <c r="B253" s="22">
        <v>2019.0</v>
      </c>
      <c r="C253" s="43">
        <v>0.03333333333333333</v>
      </c>
      <c r="D253" s="43">
        <v>0.0</v>
      </c>
      <c r="E253" s="43">
        <v>0.0</v>
      </c>
      <c r="F253" s="43">
        <v>0.0</v>
      </c>
      <c r="G253" s="43">
        <v>0.0</v>
      </c>
      <c r="H253" s="43">
        <v>91.50833333333334</v>
      </c>
      <c r="I253" s="43">
        <v>71.19166666666666</v>
      </c>
      <c r="J253" s="43">
        <v>32.25833333333333</v>
      </c>
      <c r="K253" s="43">
        <v>16.208333333333332</v>
      </c>
      <c r="L253" s="43">
        <v>2.783333333333333</v>
      </c>
      <c r="M253" s="43">
        <f t="shared" si="1"/>
        <v>0.006666666667</v>
      </c>
      <c r="N253" s="43">
        <f t="shared" si="2"/>
        <v>42.79</v>
      </c>
      <c r="O253" s="34">
        <f t="shared" si="3"/>
        <v>81.88333333</v>
      </c>
    </row>
    <row r="254" ht="13.5" customHeight="1">
      <c r="A254" s="38" t="s">
        <v>24</v>
      </c>
      <c r="B254" s="22">
        <v>2020.0</v>
      </c>
      <c r="C254" s="43">
        <v>28.233333333333338</v>
      </c>
      <c r="D254" s="43">
        <v>15.116666666666667</v>
      </c>
      <c r="E254" s="43">
        <v>5.45</v>
      </c>
      <c r="F254" s="43">
        <v>1.7750000000000001</v>
      </c>
      <c r="G254" s="43">
        <v>0.08333333333333333</v>
      </c>
      <c r="H254" s="43">
        <v>26.083333333333332</v>
      </c>
      <c r="I254" s="43">
        <v>12.300000000000002</v>
      </c>
      <c r="J254" s="43">
        <v>2.8833333333333333</v>
      </c>
      <c r="K254" s="43">
        <v>0.5833333333333334</v>
      </c>
      <c r="L254" s="43">
        <v>0.008333333333333333</v>
      </c>
      <c r="M254" s="43">
        <f t="shared" si="1"/>
        <v>10.13166667</v>
      </c>
      <c r="N254" s="43">
        <f t="shared" si="2"/>
        <v>8.371666667</v>
      </c>
      <c r="O254" s="34">
        <f t="shared" si="3"/>
        <v>12.34166667</v>
      </c>
    </row>
    <row r="255" ht="13.5" customHeight="1">
      <c r="A255" s="38" t="s">
        <v>24</v>
      </c>
      <c r="B255" s="22">
        <v>2021.0</v>
      </c>
      <c r="C255" s="43">
        <v>39.416666666666664</v>
      </c>
      <c r="D255" s="43">
        <v>20.61666666666667</v>
      </c>
      <c r="E255" s="43">
        <v>6.941666666666666</v>
      </c>
      <c r="F255" s="43">
        <v>3.9916666666666667</v>
      </c>
      <c r="G255" s="43">
        <v>1.4666666666666668</v>
      </c>
      <c r="H255" s="43">
        <v>7.716666666666668</v>
      </c>
      <c r="I255" s="43">
        <v>1.9166666666666667</v>
      </c>
      <c r="J255" s="43">
        <v>0.14166666666666666</v>
      </c>
      <c r="K255" s="43">
        <v>0.0</v>
      </c>
      <c r="L255" s="43">
        <v>0.0</v>
      </c>
      <c r="M255" s="43">
        <f t="shared" si="1"/>
        <v>14.48666667</v>
      </c>
      <c r="N255" s="43">
        <f t="shared" si="2"/>
        <v>1.955</v>
      </c>
      <c r="O255" s="34">
        <f t="shared" si="3"/>
        <v>2.395</v>
      </c>
    </row>
    <row r="256" ht="13.5" customHeight="1">
      <c r="A256" s="39" t="s">
        <v>25</v>
      </c>
      <c r="B256" s="22">
        <v>1895.0</v>
      </c>
      <c r="C256" s="43">
        <v>14.683333333333335</v>
      </c>
      <c r="D256" s="43">
        <v>11.775</v>
      </c>
      <c r="E256" s="43">
        <v>4.266666666666667</v>
      </c>
      <c r="F256" s="43">
        <v>0.05833333333333333</v>
      </c>
      <c r="G256" s="43">
        <v>0.0</v>
      </c>
      <c r="H256" s="43">
        <v>5.758333333333333</v>
      </c>
      <c r="I256" s="43">
        <v>2.0166666666666666</v>
      </c>
      <c r="J256" s="43">
        <v>0.0</v>
      </c>
      <c r="K256" s="43">
        <v>0.0</v>
      </c>
      <c r="L256" s="43">
        <v>0.0</v>
      </c>
      <c r="M256" s="43">
        <f t="shared" si="1"/>
        <v>6.156666667</v>
      </c>
      <c r="N256" s="43">
        <f t="shared" si="2"/>
        <v>1.555</v>
      </c>
      <c r="O256" s="34">
        <f t="shared" si="3"/>
        <v>1.958333333</v>
      </c>
    </row>
    <row r="257" ht="13.5" customHeight="1">
      <c r="A257" s="39" t="s">
        <v>25</v>
      </c>
      <c r="B257" s="22">
        <v>1896.0</v>
      </c>
      <c r="C257" s="43">
        <v>22.841666666666665</v>
      </c>
      <c r="D257" s="43">
        <v>11.1</v>
      </c>
      <c r="E257" s="43">
        <v>2.475</v>
      </c>
      <c r="F257" s="43">
        <v>0.48333333333333334</v>
      </c>
      <c r="G257" s="43">
        <v>0.0</v>
      </c>
      <c r="H257" s="43">
        <v>23.925</v>
      </c>
      <c r="I257" s="43">
        <v>13.35</v>
      </c>
      <c r="J257" s="43">
        <v>2.5583333333333336</v>
      </c>
      <c r="K257" s="43">
        <v>0.7666666666666666</v>
      </c>
      <c r="L257" s="43">
        <v>0.0</v>
      </c>
      <c r="M257" s="43">
        <f t="shared" si="1"/>
        <v>7.38</v>
      </c>
      <c r="N257" s="43">
        <f t="shared" si="2"/>
        <v>8.12</v>
      </c>
      <c r="O257" s="34">
        <f t="shared" si="3"/>
        <v>12.27333333</v>
      </c>
    </row>
    <row r="258" ht="13.5" customHeight="1">
      <c r="A258" s="39" t="s">
        <v>25</v>
      </c>
      <c r="B258" s="22">
        <v>1897.0</v>
      </c>
      <c r="C258" s="43">
        <v>15.933333333333335</v>
      </c>
      <c r="D258" s="43">
        <v>4.208333333333333</v>
      </c>
      <c r="E258" s="43">
        <v>0.14166666666666666</v>
      </c>
      <c r="F258" s="43">
        <v>0.0</v>
      </c>
      <c r="G258" s="43">
        <v>0.0</v>
      </c>
      <c r="H258" s="43">
        <v>25.925</v>
      </c>
      <c r="I258" s="43">
        <v>18.416666666666668</v>
      </c>
      <c r="J258" s="43">
        <v>7.033333333333334</v>
      </c>
      <c r="K258" s="43">
        <v>1.125</v>
      </c>
      <c r="L258" s="43">
        <v>0.0</v>
      </c>
      <c r="M258" s="43">
        <f t="shared" si="1"/>
        <v>4.056666667</v>
      </c>
      <c r="N258" s="43">
        <f t="shared" si="2"/>
        <v>10.5</v>
      </c>
      <c r="O258" s="34">
        <f t="shared" si="3"/>
        <v>17.67166667</v>
      </c>
    </row>
    <row r="259" ht="13.5" customHeight="1">
      <c r="A259" s="39" t="s">
        <v>25</v>
      </c>
      <c r="B259" s="22">
        <v>1898.0</v>
      </c>
      <c r="C259" s="43">
        <v>0.0</v>
      </c>
      <c r="D259" s="43">
        <v>0.0</v>
      </c>
      <c r="E259" s="43">
        <v>0.0</v>
      </c>
      <c r="F259" s="43">
        <v>0.0</v>
      </c>
      <c r="G259" s="43">
        <v>0.0</v>
      </c>
      <c r="H259" s="43">
        <v>78.75000000000001</v>
      </c>
      <c r="I259" s="43">
        <v>57.69166666666667</v>
      </c>
      <c r="J259" s="43">
        <v>29.566666666666674</v>
      </c>
      <c r="K259" s="43">
        <v>17.025</v>
      </c>
      <c r="L259" s="43">
        <v>4.6000000000000005</v>
      </c>
      <c r="M259" s="43">
        <f t="shared" si="1"/>
        <v>0</v>
      </c>
      <c r="N259" s="43">
        <f t="shared" si="2"/>
        <v>37.52666667</v>
      </c>
      <c r="O259" s="34">
        <f t="shared" si="3"/>
        <v>74.78666667</v>
      </c>
    </row>
    <row r="260" ht="13.5" customHeight="1">
      <c r="A260" s="39" t="s">
        <v>25</v>
      </c>
      <c r="B260" s="22">
        <v>1899.0</v>
      </c>
      <c r="C260" s="43">
        <v>17.208333333333332</v>
      </c>
      <c r="D260" s="43">
        <v>10.275</v>
      </c>
      <c r="E260" s="43">
        <v>7.716666666666666</v>
      </c>
      <c r="F260" s="43">
        <v>4.483333333333333</v>
      </c>
      <c r="G260" s="43">
        <v>0.15</v>
      </c>
      <c r="H260" s="43">
        <v>50.68333333333333</v>
      </c>
      <c r="I260" s="43">
        <v>37.09166666666666</v>
      </c>
      <c r="J260" s="43">
        <v>22.03333333333333</v>
      </c>
      <c r="K260" s="43">
        <v>14.125</v>
      </c>
      <c r="L260" s="43">
        <v>5.941666666666667</v>
      </c>
      <c r="M260" s="43">
        <f t="shared" si="1"/>
        <v>7.966666667</v>
      </c>
      <c r="N260" s="43">
        <f t="shared" si="2"/>
        <v>25.975</v>
      </c>
      <c r="O260" s="34">
        <f t="shared" si="3"/>
        <v>55.435</v>
      </c>
    </row>
    <row r="261" ht="13.5" customHeight="1">
      <c r="A261" s="39" t="s">
        <v>25</v>
      </c>
      <c r="B261" s="22">
        <v>1900.0</v>
      </c>
      <c r="C261" s="43">
        <v>20.61666666666667</v>
      </c>
      <c r="D261" s="43">
        <v>12.741666666666667</v>
      </c>
      <c r="E261" s="43">
        <v>2.1750000000000003</v>
      </c>
      <c r="F261" s="43">
        <v>0.39999999999999997</v>
      </c>
      <c r="G261" s="43">
        <v>0.14166666666666666</v>
      </c>
      <c r="H261" s="43">
        <v>15.983333333333334</v>
      </c>
      <c r="I261" s="43">
        <v>2.8250000000000006</v>
      </c>
      <c r="J261" s="43">
        <v>0.0</v>
      </c>
      <c r="K261" s="43">
        <v>0.0</v>
      </c>
      <c r="L261" s="43">
        <v>0.0</v>
      </c>
      <c r="M261" s="43">
        <f t="shared" si="1"/>
        <v>7.215</v>
      </c>
      <c r="N261" s="43">
        <f t="shared" si="2"/>
        <v>3.761666667</v>
      </c>
      <c r="O261" s="34">
        <f t="shared" si="3"/>
        <v>4.326666667</v>
      </c>
    </row>
    <row r="262" ht="13.5" customHeight="1">
      <c r="A262" s="39" t="s">
        <v>25</v>
      </c>
      <c r="B262" s="22">
        <v>1901.0</v>
      </c>
      <c r="C262" s="43">
        <v>17.658333333333335</v>
      </c>
      <c r="D262" s="43">
        <v>10.25</v>
      </c>
      <c r="E262" s="43">
        <v>4.191666666666667</v>
      </c>
      <c r="F262" s="43">
        <v>1.15</v>
      </c>
      <c r="G262" s="43">
        <v>0.575</v>
      </c>
      <c r="H262" s="43">
        <v>54.025</v>
      </c>
      <c r="I262" s="43">
        <v>37.725</v>
      </c>
      <c r="J262" s="43">
        <v>6.916666666666667</v>
      </c>
      <c r="K262" s="43">
        <v>0.6166666666666667</v>
      </c>
      <c r="L262" s="43">
        <v>0.0</v>
      </c>
      <c r="M262" s="43">
        <f t="shared" si="1"/>
        <v>6.765</v>
      </c>
      <c r="N262" s="43">
        <f t="shared" si="2"/>
        <v>19.85666667</v>
      </c>
      <c r="O262" s="34">
        <f t="shared" si="3"/>
        <v>30.53833333</v>
      </c>
    </row>
    <row r="263" ht="13.5" customHeight="1">
      <c r="A263" s="39" t="s">
        <v>25</v>
      </c>
      <c r="B263" s="22">
        <v>1902.0</v>
      </c>
      <c r="C263" s="43">
        <v>6.483333333333333</v>
      </c>
      <c r="D263" s="43">
        <v>1.375</v>
      </c>
      <c r="E263" s="43">
        <v>0.0</v>
      </c>
      <c r="F263" s="43">
        <v>0.0</v>
      </c>
      <c r="G263" s="43">
        <v>0.0</v>
      </c>
      <c r="H263" s="43">
        <v>47.75833333333333</v>
      </c>
      <c r="I263" s="43">
        <v>20.83333333333333</v>
      </c>
      <c r="J263" s="43">
        <v>3.708333333333332</v>
      </c>
      <c r="K263" s="43">
        <v>1.2083333333333333</v>
      </c>
      <c r="L263" s="43">
        <v>0.19999999999999998</v>
      </c>
      <c r="M263" s="43">
        <f t="shared" si="1"/>
        <v>1.571666667</v>
      </c>
      <c r="N263" s="43">
        <f t="shared" si="2"/>
        <v>14.74166667</v>
      </c>
      <c r="O263" s="34">
        <f t="shared" si="3"/>
        <v>21.27666667</v>
      </c>
    </row>
    <row r="264" ht="13.5" customHeight="1">
      <c r="A264" s="39" t="s">
        <v>25</v>
      </c>
      <c r="B264" s="22">
        <v>1903.0</v>
      </c>
      <c r="C264" s="43">
        <v>7.283333333333334</v>
      </c>
      <c r="D264" s="43">
        <v>1.7333333333333334</v>
      </c>
      <c r="E264" s="43">
        <v>0.0</v>
      </c>
      <c r="F264" s="43">
        <v>0.0</v>
      </c>
      <c r="G264" s="43">
        <v>0.0</v>
      </c>
      <c r="H264" s="43">
        <v>49.04166666666666</v>
      </c>
      <c r="I264" s="43">
        <v>26.76666666666667</v>
      </c>
      <c r="J264" s="43">
        <v>4.941666666666667</v>
      </c>
      <c r="K264" s="43">
        <v>1.3666666666666665</v>
      </c>
      <c r="L264" s="43">
        <v>0.008333333333333333</v>
      </c>
      <c r="M264" s="43">
        <f t="shared" si="1"/>
        <v>1.803333333</v>
      </c>
      <c r="N264" s="43">
        <f t="shared" si="2"/>
        <v>16.425</v>
      </c>
      <c r="O264" s="34">
        <f t="shared" si="3"/>
        <v>24.58166667</v>
      </c>
    </row>
    <row r="265" ht="13.5" customHeight="1">
      <c r="A265" s="39" t="s">
        <v>25</v>
      </c>
      <c r="B265" s="22">
        <v>1904.0</v>
      </c>
      <c r="C265" s="43">
        <v>26.64166666666667</v>
      </c>
      <c r="D265" s="43">
        <v>11.966666666666667</v>
      </c>
      <c r="E265" s="43">
        <v>0.9333333333333332</v>
      </c>
      <c r="F265" s="43">
        <v>0.18333333333333335</v>
      </c>
      <c r="G265" s="43">
        <v>0.0</v>
      </c>
      <c r="H265" s="43">
        <v>7.125</v>
      </c>
      <c r="I265" s="43">
        <v>2.1666666666666665</v>
      </c>
      <c r="J265" s="43">
        <v>0.06666666666666667</v>
      </c>
      <c r="K265" s="43">
        <v>0.0</v>
      </c>
      <c r="L265" s="43">
        <v>0.0</v>
      </c>
      <c r="M265" s="43">
        <f t="shared" si="1"/>
        <v>7.945</v>
      </c>
      <c r="N265" s="43">
        <f t="shared" si="2"/>
        <v>1.871666667</v>
      </c>
      <c r="O265" s="34">
        <f t="shared" si="3"/>
        <v>2.331666667</v>
      </c>
    </row>
    <row r="266" ht="13.5" customHeight="1">
      <c r="A266" s="39" t="s">
        <v>25</v>
      </c>
      <c r="B266" s="22">
        <v>1905.0</v>
      </c>
      <c r="C266" s="43">
        <v>90.68333333333332</v>
      </c>
      <c r="D266" s="43">
        <v>68.99999999999999</v>
      </c>
      <c r="E266" s="43">
        <v>28.391666666666666</v>
      </c>
      <c r="F266" s="43">
        <v>16.166666666666668</v>
      </c>
      <c r="G266" s="43">
        <v>5.916666666666667</v>
      </c>
      <c r="H266" s="43">
        <v>0.0</v>
      </c>
      <c r="I266" s="43">
        <v>0.0</v>
      </c>
      <c r="J266" s="43">
        <v>0.0</v>
      </c>
      <c r="K266" s="43">
        <v>0.0</v>
      </c>
      <c r="L266" s="43">
        <v>0.0</v>
      </c>
      <c r="M266" s="43">
        <f t="shared" si="1"/>
        <v>42.03166667</v>
      </c>
      <c r="N266" s="43">
        <f t="shared" si="2"/>
        <v>0</v>
      </c>
      <c r="O266" s="34">
        <f t="shared" si="3"/>
        <v>0</v>
      </c>
    </row>
    <row r="267" ht="13.5" customHeight="1">
      <c r="A267" s="39" t="s">
        <v>25</v>
      </c>
      <c r="B267" s="22">
        <v>1906.0</v>
      </c>
      <c r="C267" s="43">
        <v>10.533333333333333</v>
      </c>
      <c r="D267" s="43">
        <v>0.9916666666666667</v>
      </c>
      <c r="E267" s="43">
        <v>0.0</v>
      </c>
      <c r="F267" s="43">
        <v>0.0</v>
      </c>
      <c r="G267" s="43">
        <v>0.0</v>
      </c>
      <c r="H267" s="43">
        <v>7.933333333333334</v>
      </c>
      <c r="I267" s="43">
        <v>1.5166666666666666</v>
      </c>
      <c r="J267" s="43">
        <v>0.03333333333333333</v>
      </c>
      <c r="K267" s="43">
        <v>0.0</v>
      </c>
      <c r="L267" s="43">
        <v>0.0</v>
      </c>
      <c r="M267" s="43">
        <f t="shared" si="1"/>
        <v>2.305</v>
      </c>
      <c r="N267" s="43">
        <f t="shared" si="2"/>
        <v>1.896666667</v>
      </c>
      <c r="O267" s="34">
        <f t="shared" si="3"/>
        <v>2.213333333</v>
      </c>
    </row>
    <row r="268" ht="13.5" customHeight="1">
      <c r="A268" s="39" t="s">
        <v>25</v>
      </c>
      <c r="B268" s="22">
        <v>1907.0</v>
      </c>
      <c r="C268" s="43">
        <v>64.3</v>
      </c>
      <c r="D268" s="43">
        <v>47.041666666666664</v>
      </c>
      <c r="E268" s="43">
        <v>22.808333333333334</v>
      </c>
      <c r="F268" s="43">
        <v>10.775</v>
      </c>
      <c r="G268" s="43">
        <v>1.5916666666666668</v>
      </c>
      <c r="H268" s="43">
        <v>4.441666666666666</v>
      </c>
      <c r="I268" s="43">
        <v>1.05</v>
      </c>
      <c r="J268" s="43">
        <v>0.0</v>
      </c>
      <c r="K268" s="43">
        <v>0.0</v>
      </c>
      <c r="L268" s="43">
        <v>0.0</v>
      </c>
      <c r="M268" s="43">
        <f t="shared" si="1"/>
        <v>29.30333333</v>
      </c>
      <c r="N268" s="43">
        <f t="shared" si="2"/>
        <v>1.098333333</v>
      </c>
      <c r="O268" s="34">
        <f t="shared" si="3"/>
        <v>1.308333333</v>
      </c>
    </row>
    <row r="269" ht="13.5" customHeight="1">
      <c r="A269" s="39" t="s">
        <v>25</v>
      </c>
      <c r="B269" s="22">
        <v>1908.0</v>
      </c>
      <c r="C269" s="43">
        <v>30.46666666666667</v>
      </c>
      <c r="D269" s="43">
        <v>22.941666666666663</v>
      </c>
      <c r="E269" s="43">
        <v>11.466666666666667</v>
      </c>
      <c r="F269" s="43">
        <v>4.166666666666667</v>
      </c>
      <c r="G269" s="43">
        <v>0.0</v>
      </c>
      <c r="H269" s="43">
        <v>34.06666666666666</v>
      </c>
      <c r="I269" s="43">
        <v>20.599999999999998</v>
      </c>
      <c r="J269" s="43">
        <v>4.441666666666667</v>
      </c>
      <c r="K269" s="43">
        <v>1.3583333333333334</v>
      </c>
      <c r="L269" s="43">
        <v>0.15833333333333333</v>
      </c>
      <c r="M269" s="43">
        <f t="shared" si="1"/>
        <v>13.80833333</v>
      </c>
      <c r="N269" s="43">
        <f t="shared" si="2"/>
        <v>12.125</v>
      </c>
      <c r="O269" s="34">
        <f t="shared" si="3"/>
        <v>18.96333333</v>
      </c>
    </row>
    <row r="270" ht="13.5" customHeight="1">
      <c r="A270" s="39" t="s">
        <v>25</v>
      </c>
      <c r="B270" s="22">
        <v>1909.0</v>
      </c>
      <c r="C270" s="43">
        <v>51.35</v>
      </c>
      <c r="D270" s="43">
        <v>29.358333333333334</v>
      </c>
      <c r="E270" s="43">
        <v>2.65</v>
      </c>
      <c r="F270" s="43">
        <v>0.21666666666666667</v>
      </c>
      <c r="G270" s="43">
        <v>0.0</v>
      </c>
      <c r="H270" s="43">
        <v>3.483333333333333</v>
      </c>
      <c r="I270" s="43">
        <v>0.5083333333333332</v>
      </c>
      <c r="J270" s="43">
        <v>0.0</v>
      </c>
      <c r="K270" s="43">
        <v>0.0</v>
      </c>
      <c r="L270" s="43">
        <v>0.0</v>
      </c>
      <c r="M270" s="43">
        <f t="shared" si="1"/>
        <v>16.715</v>
      </c>
      <c r="N270" s="43">
        <f t="shared" si="2"/>
        <v>0.7983333333</v>
      </c>
      <c r="O270" s="34">
        <f t="shared" si="3"/>
        <v>0.9</v>
      </c>
    </row>
    <row r="271" ht="13.5" customHeight="1">
      <c r="A271" s="39" t="s">
        <v>25</v>
      </c>
      <c r="B271" s="22">
        <v>1910.0</v>
      </c>
      <c r="C271" s="43">
        <v>83.98333333333333</v>
      </c>
      <c r="D271" s="43">
        <v>64.3</v>
      </c>
      <c r="E271" s="43">
        <v>25.75</v>
      </c>
      <c r="F271" s="43">
        <v>17.675</v>
      </c>
      <c r="G271" s="43">
        <v>5.8</v>
      </c>
      <c r="H271" s="43">
        <v>0.016666666666666666</v>
      </c>
      <c r="I271" s="43">
        <v>0.0</v>
      </c>
      <c r="J271" s="43">
        <v>0.0</v>
      </c>
      <c r="K271" s="43">
        <v>0.0</v>
      </c>
      <c r="L271" s="43">
        <v>0.0</v>
      </c>
      <c r="M271" s="43">
        <f t="shared" si="1"/>
        <v>39.50166667</v>
      </c>
      <c r="N271" s="43">
        <f t="shared" si="2"/>
        <v>0.003333333333</v>
      </c>
      <c r="O271" s="34">
        <f t="shared" si="3"/>
        <v>0.003333333333</v>
      </c>
    </row>
    <row r="272" ht="13.5" customHeight="1">
      <c r="A272" s="39" t="s">
        <v>25</v>
      </c>
      <c r="B272" s="22">
        <v>1911.0</v>
      </c>
      <c r="C272" s="43">
        <v>82.40000000000002</v>
      </c>
      <c r="D272" s="43">
        <v>73.10833333333333</v>
      </c>
      <c r="E272" s="43">
        <v>55.083333333333336</v>
      </c>
      <c r="F272" s="43">
        <v>41.425000000000004</v>
      </c>
      <c r="G272" s="43">
        <v>16.475</v>
      </c>
      <c r="H272" s="43">
        <v>1.7750000000000001</v>
      </c>
      <c r="I272" s="43">
        <v>0.25833333333333336</v>
      </c>
      <c r="J272" s="43">
        <v>0.0</v>
      </c>
      <c r="K272" s="43">
        <v>0.0</v>
      </c>
      <c r="L272" s="43">
        <v>0.0</v>
      </c>
      <c r="M272" s="43">
        <f t="shared" si="1"/>
        <v>53.69833333</v>
      </c>
      <c r="N272" s="43">
        <f t="shared" si="2"/>
        <v>0.4066666667</v>
      </c>
      <c r="O272" s="34">
        <f t="shared" si="3"/>
        <v>0.4583333333</v>
      </c>
    </row>
    <row r="273" ht="13.5" customHeight="1">
      <c r="A273" s="39" t="s">
        <v>25</v>
      </c>
      <c r="B273" s="22">
        <v>1912.0</v>
      </c>
      <c r="C273" s="43">
        <v>30.916666666666668</v>
      </c>
      <c r="D273" s="43">
        <v>14.475</v>
      </c>
      <c r="E273" s="43">
        <v>0.0</v>
      </c>
      <c r="F273" s="43">
        <v>0.0</v>
      </c>
      <c r="G273" s="43">
        <v>0.0</v>
      </c>
      <c r="H273" s="43">
        <v>21.63333333333333</v>
      </c>
      <c r="I273" s="43">
        <v>13.191666666666668</v>
      </c>
      <c r="J273" s="43">
        <v>4.533333333333334</v>
      </c>
      <c r="K273" s="43">
        <v>1.3</v>
      </c>
      <c r="L273" s="43">
        <v>0.0</v>
      </c>
      <c r="M273" s="43">
        <f t="shared" si="1"/>
        <v>9.078333333</v>
      </c>
      <c r="N273" s="43">
        <f t="shared" si="2"/>
        <v>8.131666667</v>
      </c>
      <c r="O273" s="34">
        <f t="shared" si="3"/>
        <v>13.36333333</v>
      </c>
    </row>
    <row r="274" ht="13.5" customHeight="1">
      <c r="A274" s="39" t="s">
        <v>25</v>
      </c>
      <c r="B274" s="22">
        <v>1913.0</v>
      </c>
      <c r="C274" s="43">
        <v>53.383333333333326</v>
      </c>
      <c r="D274" s="43">
        <v>30.666666666666668</v>
      </c>
      <c r="E274" s="43">
        <v>8.316666666666668</v>
      </c>
      <c r="F274" s="43">
        <v>1.5666666666666667</v>
      </c>
      <c r="G274" s="43">
        <v>0.125</v>
      </c>
      <c r="H274" s="43">
        <v>0.7999999999999999</v>
      </c>
      <c r="I274" s="43">
        <v>0.0</v>
      </c>
      <c r="J274" s="43">
        <v>0.0</v>
      </c>
      <c r="K274" s="43">
        <v>0.0</v>
      </c>
      <c r="L274" s="43">
        <v>0.0</v>
      </c>
      <c r="M274" s="43">
        <f t="shared" si="1"/>
        <v>18.81166667</v>
      </c>
      <c r="N274" s="43">
        <f t="shared" si="2"/>
        <v>0.16</v>
      </c>
      <c r="O274" s="34">
        <f t="shared" si="3"/>
        <v>0.16</v>
      </c>
    </row>
    <row r="275" ht="13.5" customHeight="1">
      <c r="A275" s="39" t="s">
        <v>25</v>
      </c>
      <c r="B275" s="22">
        <v>1914.0</v>
      </c>
      <c r="C275" s="43">
        <v>62.98333333333334</v>
      </c>
      <c r="D275" s="43">
        <v>49.025</v>
      </c>
      <c r="E275" s="43">
        <v>23.599999999999998</v>
      </c>
      <c r="F275" s="43">
        <v>11.241666666666665</v>
      </c>
      <c r="G275" s="43">
        <v>1.075</v>
      </c>
      <c r="H275" s="43">
        <v>3.3833333333333333</v>
      </c>
      <c r="I275" s="43">
        <v>0.375</v>
      </c>
      <c r="J275" s="43">
        <v>0.0</v>
      </c>
      <c r="K275" s="43">
        <v>0.0</v>
      </c>
      <c r="L275" s="43">
        <v>0.0</v>
      </c>
      <c r="M275" s="43">
        <f t="shared" si="1"/>
        <v>29.585</v>
      </c>
      <c r="N275" s="43">
        <f t="shared" si="2"/>
        <v>0.7516666667</v>
      </c>
      <c r="O275" s="34">
        <f t="shared" si="3"/>
        <v>0.8266666667</v>
      </c>
    </row>
    <row r="276" ht="13.5" customHeight="1">
      <c r="A276" s="39" t="s">
        <v>25</v>
      </c>
      <c r="B276" s="22">
        <v>1915.0</v>
      </c>
      <c r="C276" s="43">
        <v>61.599999999999994</v>
      </c>
      <c r="D276" s="43">
        <v>49.55833333333333</v>
      </c>
      <c r="E276" s="43">
        <v>32.175</v>
      </c>
      <c r="F276" s="43">
        <v>20.558333333333334</v>
      </c>
      <c r="G276" s="43">
        <v>9.558333333333334</v>
      </c>
      <c r="H276" s="43">
        <v>7.733333333333333</v>
      </c>
      <c r="I276" s="43">
        <v>3.9166666666666665</v>
      </c>
      <c r="J276" s="43">
        <v>0.45</v>
      </c>
      <c r="K276" s="43">
        <v>0.0</v>
      </c>
      <c r="L276" s="43">
        <v>0.0</v>
      </c>
      <c r="M276" s="43">
        <f t="shared" si="1"/>
        <v>34.69</v>
      </c>
      <c r="N276" s="43">
        <f t="shared" si="2"/>
        <v>2.42</v>
      </c>
      <c r="O276" s="34">
        <f t="shared" si="3"/>
        <v>3.383333333</v>
      </c>
    </row>
    <row r="277" ht="13.5" customHeight="1">
      <c r="A277" s="39" t="s">
        <v>25</v>
      </c>
      <c r="B277" s="22">
        <v>1916.0</v>
      </c>
      <c r="C277" s="43">
        <v>14.699999999999998</v>
      </c>
      <c r="D277" s="43">
        <v>4.991666666666667</v>
      </c>
      <c r="E277" s="43">
        <v>0.17499999999999996</v>
      </c>
      <c r="F277" s="43">
        <v>0.0</v>
      </c>
      <c r="G277" s="43">
        <v>0.0</v>
      </c>
      <c r="H277" s="43">
        <v>27.63333333333333</v>
      </c>
      <c r="I277" s="43">
        <v>13.025</v>
      </c>
      <c r="J277" s="43">
        <v>2.341666666666667</v>
      </c>
      <c r="K277" s="43">
        <v>0.5499999999999999</v>
      </c>
      <c r="L277" s="43">
        <v>0.0</v>
      </c>
      <c r="M277" s="43">
        <f t="shared" si="1"/>
        <v>3.973333333</v>
      </c>
      <c r="N277" s="43">
        <f t="shared" si="2"/>
        <v>8.71</v>
      </c>
      <c r="O277" s="34">
        <f t="shared" si="3"/>
        <v>12.58166667</v>
      </c>
    </row>
    <row r="278" ht="13.5" customHeight="1">
      <c r="A278" s="39" t="s">
        <v>25</v>
      </c>
      <c r="B278" s="22">
        <v>1917.0</v>
      </c>
      <c r="C278" s="43">
        <v>61.775</v>
      </c>
      <c r="D278" s="43">
        <v>39.03333333333334</v>
      </c>
      <c r="E278" s="43">
        <v>11.091666666666667</v>
      </c>
      <c r="F278" s="43">
        <v>3.558333333333333</v>
      </c>
      <c r="G278" s="43">
        <v>0.16666666666666666</v>
      </c>
      <c r="H278" s="43">
        <v>1.3833333333333335</v>
      </c>
      <c r="I278" s="43">
        <v>0.3333333333333333</v>
      </c>
      <c r="J278" s="43">
        <v>0.0</v>
      </c>
      <c r="K278" s="43">
        <v>0.0</v>
      </c>
      <c r="L278" s="43">
        <v>0.0</v>
      </c>
      <c r="M278" s="43">
        <f t="shared" si="1"/>
        <v>23.125</v>
      </c>
      <c r="N278" s="43">
        <f t="shared" si="2"/>
        <v>0.3433333333</v>
      </c>
      <c r="O278" s="34">
        <f t="shared" si="3"/>
        <v>0.41</v>
      </c>
    </row>
    <row r="279" ht="13.5" customHeight="1">
      <c r="A279" s="39" t="s">
        <v>25</v>
      </c>
      <c r="B279" s="22">
        <v>1918.0</v>
      </c>
      <c r="C279" s="43">
        <v>84.90833333333333</v>
      </c>
      <c r="D279" s="43">
        <v>62.291666666666664</v>
      </c>
      <c r="E279" s="43">
        <v>27.34166666666667</v>
      </c>
      <c r="F279" s="43">
        <v>11.799999999999999</v>
      </c>
      <c r="G279" s="43">
        <v>0.5916666666666667</v>
      </c>
      <c r="H279" s="43">
        <v>0.0</v>
      </c>
      <c r="I279" s="43">
        <v>0.0</v>
      </c>
      <c r="J279" s="43">
        <v>0.0</v>
      </c>
      <c r="K279" s="43">
        <v>0.0</v>
      </c>
      <c r="L279" s="43">
        <v>0.0</v>
      </c>
      <c r="M279" s="43">
        <f t="shared" si="1"/>
        <v>37.38666667</v>
      </c>
      <c r="N279" s="43">
        <f t="shared" si="2"/>
        <v>0</v>
      </c>
      <c r="O279" s="34">
        <f t="shared" si="3"/>
        <v>0</v>
      </c>
    </row>
    <row r="280" ht="13.5" customHeight="1">
      <c r="A280" s="39" t="s">
        <v>25</v>
      </c>
      <c r="B280" s="22">
        <v>1919.0</v>
      </c>
      <c r="C280" s="43">
        <v>26.3</v>
      </c>
      <c r="D280" s="43">
        <v>10.816666666666668</v>
      </c>
      <c r="E280" s="43">
        <v>0.10000000000000002</v>
      </c>
      <c r="F280" s="43">
        <v>0.0</v>
      </c>
      <c r="G280" s="43">
        <v>0.0</v>
      </c>
      <c r="H280" s="43">
        <v>15.716666666666667</v>
      </c>
      <c r="I280" s="43">
        <v>10.108333333333334</v>
      </c>
      <c r="J280" s="43">
        <v>3.2000000000000006</v>
      </c>
      <c r="K280" s="43">
        <v>1.0083333333333333</v>
      </c>
      <c r="L280" s="43">
        <v>0.075</v>
      </c>
      <c r="M280" s="43">
        <f t="shared" si="1"/>
        <v>7.443333333</v>
      </c>
      <c r="N280" s="43">
        <f t="shared" si="2"/>
        <v>6.021666667</v>
      </c>
      <c r="O280" s="34">
        <f t="shared" si="3"/>
        <v>9.988333333</v>
      </c>
    </row>
    <row r="281" ht="13.5" customHeight="1">
      <c r="A281" s="39" t="s">
        <v>25</v>
      </c>
      <c r="B281" s="22">
        <v>1920.0</v>
      </c>
      <c r="C281" s="43">
        <v>1.1166666666666667</v>
      </c>
      <c r="D281" s="43">
        <v>0.27499999999999997</v>
      </c>
      <c r="E281" s="43">
        <v>0.0</v>
      </c>
      <c r="F281" s="43">
        <v>0.0</v>
      </c>
      <c r="G281" s="43">
        <v>0.0</v>
      </c>
      <c r="H281" s="43">
        <v>71.35000000000001</v>
      </c>
      <c r="I281" s="43">
        <v>49.43333333333334</v>
      </c>
      <c r="J281" s="43">
        <v>17.958333333333336</v>
      </c>
      <c r="K281" s="43">
        <v>5.408333333333334</v>
      </c>
      <c r="L281" s="43">
        <v>0.7166666666666667</v>
      </c>
      <c r="M281" s="43">
        <f t="shared" si="1"/>
        <v>0.2783333333</v>
      </c>
      <c r="N281" s="43">
        <f t="shared" si="2"/>
        <v>28.97333333</v>
      </c>
      <c r="O281" s="34">
        <f t="shared" si="3"/>
        <v>49.86166667</v>
      </c>
    </row>
    <row r="282" ht="13.5" customHeight="1">
      <c r="A282" s="39" t="s">
        <v>25</v>
      </c>
      <c r="B282" s="22">
        <v>1921.0</v>
      </c>
      <c r="C282" s="43">
        <v>14.099999999999996</v>
      </c>
      <c r="D282" s="43">
        <v>5.3999999999999995</v>
      </c>
      <c r="E282" s="43">
        <v>0.9500000000000001</v>
      </c>
      <c r="F282" s="43">
        <v>0.2833333333333333</v>
      </c>
      <c r="G282" s="43">
        <v>0.0</v>
      </c>
      <c r="H282" s="43">
        <v>26.899999999999995</v>
      </c>
      <c r="I282" s="43">
        <v>11.44166666666667</v>
      </c>
      <c r="J282" s="43">
        <v>0.775</v>
      </c>
      <c r="K282" s="43">
        <v>0.008333333333333333</v>
      </c>
      <c r="L282" s="43">
        <v>0.0</v>
      </c>
      <c r="M282" s="43">
        <f t="shared" si="1"/>
        <v>4.146666667</v>
      </c>
      <c r="N282" s="43">
        <f t="shared" si="2"/>
        <v>7.825</v>
      </c>
      <c r="O282" s="34">
        <f t="shared" si="3"/>
        <v>10.42833333</v>
      </c>
    </row>
    <row r="283" ht="13.5" customHeight="1">
      <c r="A283" s="39" t="s">
        <v>25</v>
      </c>
      <c r="B283" s="22">
        <v>1922.0</v>
      </c>
      <c r="C283" s="43">
        <v>18.325</v>
      </c>
      <c r="D283" s="43">
        <v>6.6499999999999995</v>
      </c>
      <c r="E283" s="43">
        <v>0.6083333333333333</v>
      </c>
      <c r="F283" s="43">
        <v>0.0</v>
      </c>
      <c r="G283" s="43">
        <v>0.0</v>
      </c>
      <c r="H283" s="43">
        <v>42.533333333333324</v>
      </c>
      <c r="I283" s="43">
        <v>27.008333333333336</v>
      </c>
      <c r="J283" s="43">
        <v>6.758333333333333</v>
      </c>
      <c r="K283" s="43">
        <v>0.9500000000000001</v>
      </c>
      <c r="L283" s="43">
        <v>0.0</v>
      </c>
      <c r="M283" s="43">
        <f t="shared" si="1"/>
        <v>5.116666667</v>
      </c>
      <c r="N283" s="43">
        <f t="shared" si="2"/>
        <v>15.45</v>
      </c>
      <c r="O283" s="34">
        <f t="shared" si="3"/>
        <v>24.125</v>
      </c>
    </row>
    <row r="284" ht="13.5" customHeight="1">
      <c r="A284" s="39" t="s">
        <v>25</v>
      </c>
      <c r="B284" s="22">
        <v>1923.0</v>
      </c>
      <c r="C284" s="43">
        <v>58.48333333333334</v>
      </c>
      <c r="D284" s="43">
        <v>37.37499999999999</v>
      </c>
      <c r="E284" s="43">
        <v>12.191666666666668</v>
      </c>
      <c r="F284" s="43">
        <v>3.316666666666667</v>
      </c>
      <c r="G284" s="43">
        <v>0.0</v>
      </c>
      <c r="H284" s="43">
        <v>13.108333333333333</v>
      </c>
      <c r="I284" s="43">
        <v>9.025</v>
      </c>
      <c r="J284" s="43">
        <v>3.6916666666666664</v>
      </c>
      <c r="K284" s="43">
        <v>1.0333333333333334</v>
      </c>
      <c r="L284" s="43">
        <v>0.0</v>
      </c>
      <c r="M284" s="43">
        <f t="shared" si="1"/>
        <v>22.27333333</v>
      </c>
      <c r="N284" s="43">
        <f t="shared" si="2"/>
        <v>5.371666667</v>
      </c>
      <c r="O284" s="34">
        <f t="shared" si="3"/>
        <v>9.273333333</v>
      </c>
    </row>
    <row r="285" ht="13.5" customHeight="1">
      <c r="A285" s="39" t="s">
        <v>25</v>
      </c>
      <c r="B285" s="22">
        <v>1924.0</v>
      </c>
      <c r="C285" s="43">
        <v>47.30833333333334</v>
      </c>
      <c r="D285" s="43">
        <v>26.533333333333335</v>
      </c>
      <c r="E285" s="43">
        <v>10.383333333333333</v>
      </c>
      <c r="F285" s="43">
        <v>4.175</v>
      </c>
      <c r="G285" s="43">
        <v>0.25833333333333336</v>
      </c>
      <c r="H285" s="43">
        <v>2.5</v>
      </c>
      <c r="I285" s="43">
        <v>0.24166666666666667</v>
      </c>
      <c r="J285" s="43">
        <v>0.0</v>
      </c>
      <c r="K285" s="43">
        <v>0.0</v>
      </c>
      <c r="L285" s="43">
        <v>0.0</v>
      </c>
      <c r="M285" s="43">
        <f t="shared" si="1"/>
        <v>17.73166667</v>
      </c>
      <c r="N285" s="43">
        <f t="shared" si="2"/>
        <v>0.5483333333</v>
      </c>
      <c r="O285" s="34">
        <f t="shared" si="3"/>
        <v>0.5966666667</v>
      </c>
    </row>
    <row r="286" ht="13.5" customHeight="1">
      <c r="A286" s="39" t="s">
        <v>25</v>
      </c>
      <c r="B286" s="22">
        <v>1925.0</v>
      </c>
      <c r="C286" s="43">
        <v>60.050000000000004</v>
      </c>
      <c r="D286" s="43">
        <v>44.308333333333344</v>
      </c>
      <c r="E286" s="43">
        <v>19.925</v>
      </c>
      <c r="F286" s="43">
        <v>12.158333333333333</v>
      </c>
      <c r="G286" s="43">
        <v>3.3166666666666664</v>
      </c>
      <c r="H286" s="43">
        <v>0.0</v>
      </c>
      <c r="I286" s="43">
        <v>0.0</v>
      </c>
      <c r="J286" s="43">
        <v>0.0</v>
      </c>
      <c r="K286" s="43">
        <v>0.0</v>
      </c>
      <c r="L286" s="43">
        <v>0.0</v>
      </c>
      <c r="M286" s="43">
        <f t="shared" si="1"/>
        <v>27.95166667</v>
      </c>
      <c r="N286" s="43">
        <f t="shared" si="2"/>
        <v>0</v>
      </c>
      <c r="O286" s="34">
        <f t="shared" si="3"/>
        <v>0</v>
      </c>
    </row>
    <row r="287" ht="13.5" customHeight="1">
      <c r="A287" s="39" t="s">
        <v>25</v>
      </c>
      <c r="B287" s="22">
        <v>1926.0</v>
      </c>
      <c r="C287" s="43">
        <v>57.30833333333334</v>
      </c>
      <c r="D287" s="43">
        <v>37.90833333333334</v>
      </c>
      <c r="E287" s="43">
        <v>8.575000000000001</v>
      </c>
      <c r="F287" s="43">
        <v>2.9583333333333335</v>
      </c>
      <c r="G287" s="43">
        <v>0.4916666666666667</v>
      </c>
      <c r="H287" s="43">
        <v>0.7166666666666667</v>
      </c>
      <c r="I287" s="43">
        <v>0.0</v>
      </c>
      <c r="J287" s="43">
        <v>0.0</v>
      </c>
      <c r="K287" s="43">
        <v>0.0</v>
      </c>
      <c r="L287" s="43">
        <v>0.0</v>
      </c>
      <c r="M287" s="43">
        <f t="shared" si="1"/>
        <v>21.44833333</v>
      </c>
      <c r="N287" s="43">
        <f t="shared" si="2"/>
        <v>0.1433333333</v>
      </c>
      <c r="O287" s="34">
        <f t="shared" si="3"/>
        <v>0.1433333333</v>
      </c>
    </row>
    <row r="288" ht="13.5" customHeight="1">
      <c r="A288" s="39" t="s">
        <v>25</v>
      </c>
      <c r="B288" s="22">
        <v>1927.0</v>
      </c>
      <c r="C288" s="43">
        <v>47.49166666666667</v>
      </c>
      <c r="D288" s="43">
        <v>26.033333333333335</v>
      </c>
      <c r="E288" s="43">
        <v>7.041666666666667</v>
      </c>
      <c r="F288" s="43">
        <v>0.6749999999999999</v>
      </c>
      <c r="G288" s="43">
        <v>0.0</v>
      </c>
      <c r="H288" s="43">
        <v>12.549999999999999</v>
      </c>
      <c r="I288" s="43">
        <v>9.100000000000001</v>
      </c>
      <c r="J288" s="43">
        <v>3.5999999999999996</v>
      </c>
      <c r="K288" s="43">
        <v>0.7999999999999999</v>
      </c>
      <c r="L288" s="43">
        <v>0.0</v>
      </c>
      <c r="M288" s="43">
        <f t="shared" si="1"/>
        <v>16.24833333</v>
      </c>
      <c r="N288" s="43">
        <f t="shared" si="2"/>
        <v>5.21</v>
      </c>
      <c r="O288" s="34">
        <f t="shared" si="3"/>
        <v>8.95</v>
      </c>
    </row>
    <row r="289" ht="13.5" customHeight="1">
      <c r="A289" s="39" t="s">
        <v>25</v>
      </c>
      <c r="B289" s="22">
        <v>1928.0</v>
      </c>
      <c r="C289" s="43">
        <v>2.7583333333333333</v>
      </c>
      <c r="D289" s="43">
        <v>0.008333333333333333</v>
      </c>
      <c r="E289" s="43">
        <v>0.0</v>
      </c>
      <c r="F289" s="43">
        <v>0.0</v>
      </c>
      <c r="G289" s="43">
        <v>0.0</v>
      </c>
      <c r="H289" s="43">
        <v>65.38333333333334</v>
      </c>
      <c r="I289" s="43">
        <v>51.574999999999996</v>
      </c>
      <c r="J289" s="43">
        <v>29.308333333333334</v>
      </c>
      <c r="K289" s="43">
        <v>14.166666666666666</v>
      </c>
      <c r="L289" s="43">
        <v>1.6000000000000003</v>
      </c>
      <c r="M289" s="43">
        <f t="shared" si="1"/>
        <v>0.5533333333</v>
      </c>
      <c r="N289" s="43">
        <f t="shared" si="2"/>
        <v>32.40666667</v>
      </c>
      <c r="O289" s="34">
        <f t="shared" si="3"/>
        <v>64.225</v>
      </c>
    </row>
    <row r="290" ht="13.5" customHeight="1">
      <c r="A290" s="39" t="s">
        <v>25</v>
      </c>
      <c r="B290" s="22">
        <v>1929.0</v>
      </c>
      <c r="C290" s="43">
        <v>41.43333333333333</v>
      </c>
      <c r="D290" s="43">
        <v>19.8</v>
      </c>
      <c r="E290" s="43">
        <v>1.2916666666666667</v>
      </c>
      <c r="F290" s="43">
        <v>0.0</v>
      </c>
      <c r="G290" s="43">
        <v>0.0</v>
      </c>
      <c r="H290" s="43">
        <v>2.8249999999999997</v>
      </c>
      <c r="I290" s="43">
        <v>0.024999999999999998</v>
      </c>
      <c r="J290" s="43">
        <v>0.0</v>
      </c>
      <c r="K290" s="43">
        <v>0.0</v>
      </c>
      <c r="L290" s="43">
        <v>0.0</v>
      </c>
      <c r="M290" s="43">
        <f t="shared" si="1"/>
        <v>12.505</v>
      </c>
      <c r="N290" s="43">
        <f t="shared" si="2"/>
        <v>0.57</v>
      </c>
      <c r="O290" s="34">
        <f t="shared" si="3"/>
        <v>0.575</v>
      </c>
    </row>
    <row r="291" ht="13.5" customHeight="1">
      <c r="A291" s="39" t="s">
        <v>25</v>
      </c>
      <c r="B291" s="22">
        <v>1930.0</v>
      </c>
      <c r="C291" s="43">
        <v>97.29166666666667</v>
      </c>
      <c r="D291" s="43">
        <v>91.25833333333333</v>
      </c>
      <c r="E291" s="43">
        <v>67.74166666666666</v>
      </c>
      <c r="F291" s="43">
        <v>45.474999999999994</v>
      </c>
      <c r="G291" s="43">
        <v>17.916666666666668</v>
      </c>
      <c r="H291" s="43">
        <v>0.0</v>
      </c>
      <c r="I291" s="43">
        <v>0.0</v>
      </c>
      <c r="J291" s="43">
        <v>0.0</v>
      </c>
      <c r="K291" s="43">
        <v>0.0</v>
      </c>
      <c r="L291" s="43">
        <v>0.0</v>
      </c>
      <c r="M291" s="43">
        <f t="shared" si="1"/>
        <v>63.93666667</v>
      </c>
      <c r="N291" s="43">
        <f t="shared" si="2"/>
        <v>0</v>
      </c>
      <c r="O291" s="34">
        <f t="shared" si="3"/>
        <v>0</v>
      </c>
    </row>
    <row r="292" ht="13.5" customHeight="1">
      <c r="A292" s="39" t="s">
        <v>25</v>
      </c>
      <c r="B292" s="22">
        <v>1931.0</v>
      </c>
      <c r="C292" s="43">
        <v>41.54166666666667</v>
      </c>
      <c r="D292" s="43">
        <v>32.18333333333333</v>
      </c>
      <c r="E292" s="43">
        <v>16.8</v>
      </c>
      <c r="F292" s="43">
        <v>7.75</v>
      </c>
      <c r="G292" s="43">
        <v>1.9166666666666667</v>
      </c>
      <c r="H292" s="43">
        <v>15.233333333333333</v>
      </c>
      <c r="I292" s="43">
        <v>6.333333333333333</v>
      </c>
      <c r="J292" s="43">
        <v>0.975</v>
      </c>
      <c r="K292" s="43">
        <v>0.016666666666666666</v>
      </c>
      <c r="L292" s="43">
        <v>0.0</v>
      </c>
      <c r="M292" s="43">
        <f t="shared" si="1"/>
        <v>20.03833333</v>
      </c>
      <c r="N292" s="43">
        <f t="shared" si="2"/>
        <v>4.511666667</v>
      </c>
      <c r="O292" s="34">
        <f t="shared" si="3"/>
        <v>6.178333333</v>
      </c>
    </row>
    <row r="293" ht="13.5" customHeight="1">
      <c r="A293" s="39" t="s">
        <v>25</v>
      </c>
      <c r="B293" s="22">
        <v>1932.0</v>
      </c>
      <c r="C293" s="43">
        <v>50.02500000000001</v>
      </c>
      <c r="D293" s="43">
        <v>36.34166666666667</v>
      </c>
      <c r="E293" s="43">
        <v>16.175</v>
      </c>
      <c r="F293" s="43">
        <v>6.841666666666666</v>
      </c>
      <c r="G293" s="43">
        <v>0.6833333333333332</v>
      </c>
      <c r="H293" s="43">
        <v>5.816666666666666</v>
      </c>
      <c r="I293" s="43">
        <v>1.7166666666666668</v>
      </c>
      <c r="J293" s="43">
        <v>0.049999999999999996</v>
      </c>
      <c r="K293" s="43">
        <v>0.0</v>
      </c>
      <c r="L293" s="43">
        <v>0.0</v>
      </c>
      <c r="M293" s="43">
        <f t="shared" si="1"/>
        <v>22.01333333</v>
      </c>
      <c r="N293" s="43">
        <f t="shared" si="2"/>
        <v>1.516666667</v>
      </c>
      <c r="O293" s="34">
        <f t="shared" si="3"/>
        <v>1.88</v>
      </c>
    </row>
    <row r="294" ht="13.5" customHeight="1">
      <c r="A294" s="39" t="s">
        <v>25</v>
      </c>
      <c r="B294" s="22">
        <v>1933.0</v>
      </c>
      <c r="C294" s="43">
        <v>2.0833333333333335</v>
      </c>
      <c r="D294" s="43">
        <v>0.13333333333333333</v>
      </c>
      <c r="E294" s="43">
        <v>0.0</v>
      </c>
      <c r="F294" s="43">
        <v>0.0</v>
      </c>
      <c r="G294" s="43">
        <v>0.0</v>
      </c>
      <c r="H294" s="43">
        <v>58.51666666666667</v>
      </c>
      <c r="I294" s="43">
        <v>39.69166666666667</v>
      </c>
      <c r="J294" s="43">
        <v>17.183333333333334</v>
      </c>
      <c r="K294" s="43">
        <v>6.175</v>
      </c>
      <c r="L294" s="43">
        <v>1.1333333333333333</v>
      </c>
      <c r="M294" s="43">
        <f t="shared" si="1"/>
        <v>0.4433333333</v>
      </c>
      <c r="N294" s="43">
        <f t="shared" si="2"/>
        <v>24.54</v>
      </c>
      <c r="O294" s="34">
        <f t="shared" si="3"/>
        <v>43.96333333</v>
      </c>
    </row>
    <row r="295" ht="13.5" customHeight="1">
      <c r="A295" s="39" t="s">
        <v>25</v>
      </c>
      <c r="B295" s="22">
        <v>1934.0</v>
      </c>
      <c r="C295" s="43">
        <v>15.833333333333334</v>
      </c>
      <c r="D295" s="43">
        <v>8.533333333333333</v>
      </c>
      <c r="E295" s="43">
        <v>2.9</v>
      </c>
      <c r="F295" s="43">
        <v>0.625</v>
      </c>
      <c r="G295" s="43">
        <v>0.0</v>
      </c>
      <c r="H295" s="43">
        <v>38.083333333333336</v>
      </c>
      <c r="I295" s="43">
        <v>17.858333333333334</v>
      </c>
      <c r="J295" s="43">
        <v>2.208333333333333</v>
      </c>
      <c r="K295" s="43">
        <v>0.2833333333333334</v>
      </c>
      <c r="L295" s="43">
        <v>0.0</v>
      </c>
      <c r="M295" s="43">
        <f t="shared" si="1"/>
        <v>5.578333333</v>
      </c>
      <c r="N295" s="43">
        <f t="shared" si="2"/>
        <v>11.68666667</v>
      </c>
      <c r="O295" s="34">
        <f t="shared" si="3"/>
        <v>16.31166667</v>
      </c>
    </row>
    <row r="296" ht="13.5" customHeight="1">
      <c r="A296" s="39" t="s">
        <v>25</v>
      </c>
      <c r="B296" s="22">
        <v>1935.0</v>
      </c>
      <c r="C296" s="43">
        <v>43.275</v>
      </c>
      <c r="D296" s="43">
        <v>28.933333333333334</v>
      </c>
      <c r="E296" s="43">
        <v>7.608333333333333</v>
      </c>
      <c r="F296" s="43">
        <v>3.225</v>
      </c>
      <c r="G296" s="43">
        <v>0.016666666666666666</v>
      </c>
      <c r="H296" s="43">
        <v>13.566666666666665</v>
      </c>
      <c r="I296" s="43">
        <v>7.908333333333334</v>
      </c>
      <c r="J296" s="43">
        <v>0.6</v>
      </c>
      <c r="K296" s="43">
        <v>0.0</v>
      </c>
      <c r="L296" s="43">
        <v>0.0</v>
      </c>
      <c r="M296" s="43">
        <f t="shared" si="1"/>
        <v>16.61166667</v>
      </c>
      <c r="N296" s="43">
        <f t="shared" si="2"/>
        <v>4.415</v>
      </c>
      <c r="O296" s="34">
        <f t="shared" si="3"/>
        <v>6.236666667</v>
      </c>
    </row>
    <row r="297" ht="13.5" customHeight="1">
      <c r="A297" s="39" t="s">
        <v>25</v>
      </c>
      <c r="B297" s="22">
        <v>1936.0</v>
      </c>
      <c r="C297" s="43">
        <v>6.7749999999999995</v>
      </c>
      <c r="D297" s="43">
        <v>1.075</v>
      </c>
      <c r="E297" s="43">
        <v>0.0</v>
      </c>
      <c r="F297" s="43">
        <v>0.0</v>
      </c>
      <c r="G297" s="43">
        <v>0.0</v>
      </c>
      <c r="H297" s="43">
        <v>24.700000000000003</v>
      </c>
      <c r="I297" s="43">
        <v>9.233333333333334</v>
      </c>
      <c r="J297" s="43">
        <v>0.7333333333333333</v>
      </c>
      <c r="K297" s="43">
        <v>0.075</v>
      </c>
      <c r="L297" s="43">
        <v>0.0</v>
      </c>
      <c r="M297" s="43">
        <f t="shared" si="1"/>
        <v>1.57</v>
      </c>
      <c r="N297" s="43">
        <f t="shared" si="2"/>
        <v>6.948333333</v>
      </c>
      <c r="O297" s="34">
        <f t="shared" si="3"/>
        <v>9.133333333</v>
      </c>
    </row>
    <row r="298" ht="13.5" customHeight="1">
      <c r="A298" s="39" t="s">
        <v>25</v>
      </c>
      <c r="B298" s="22">
        <v>1937.0</v>
      </c>
      <c r="C298" s="43">
        <v>1.5333333333333332</v>
      </c>
      <c r="D298" s="43">
        <v>0.0</v>
      </c>
      <c r="E298" s="43">
        <v>0.0</v>
      </c>
      <c r="F298" s="43">
        <v>0.0</v>
      </c>
      <c r="G298" s="43">
        <v>0.0</v>
      </c>
      <c r="H298" s="43">
        <v>49.19166666666666</v>
      </c>
      <c r="I298" s="43">
        <v>28.641666666666666</v>
      </c>
      <c r="J298" s="43">
        <v>7.733333333333333</v>
      </c>
      <c r="K298" s="43">
        <v>1.0083333333333333</v>
      </c>
      <c r="L298" s="43">
        <v>0.0</v>
      </c>
      <c r="M298" s="43">
        <f t="shared" si="1"/>
        <v>0.3066666667</v>
      </c>
      <c r="N298" s="43">
        <f t="shared" si="2"/>
        <v>17.315</v>
      </c>
      <c r="O298" s="34">
        <f t="shared" si="3"/>
        <v>26.74166667</v>
      </c>
    </row>
    <row r="299" ht="13.5" customHeight="1">
      <c r="A299" s="39" t="s">
        <v>25</v>
      </c>
      <c r="B299" s="22">
        <v>1938.0</v>
      </c>
      <c r="C299" s="43">
        <v>0.15</v>
      </c>
      <c r="D299" s="43">
        <v>0.0</v>
      </c>
      <c r="E299" s="43">
        <v>0.0</v>
      </c>
      <c r="F299" s="43">
        <v>0.0</v>
      </c>
      <c r="G299" s="43">
        <v>0.0</v>
      </c>
      <c r="H299" s="43">
        <v>70.45833333333333</v>
      </c>
      <c r="I299" s="43">
        <v>54.89166666666666</v>
      </c>
      <c r="J299" s="43">
        <v>34.43333333333333</v>
      </c>
      <c r="K299" s="43">
        <v>27.483333333333334</v>
      </c>
      <c r="L299" s="43">
        <v>14.733333333333334</v>
      </c>
      <c r="M299" s="43">
        <f t="shared" si="1"/>
        <v>0.03</v>
      </c>
      <c r="N299" s="43">
        <f t="shared" si="2"/>
        <v>40.4</v>
      </c>
      <c r="O299" s="34">
        <f t="shared" si="3"/>
        <v>93.42833333</v>
      </c>
    </row>
    <row r="300" ht="13.5" customHeight="1">
      <c r="A300" s="39" t="s">
        <v>25</v>
      </c>
      <c r="B300" s="22">
        <v>1939.0</v>
      </c>
      <c r="C300" s="43">
        <v>44.91666666666668</v>
      </c>
      <c r="D300" s="43">
        <v>30.816666666666666</v>
      </c>
      <c r="E300" s="43">
        <v>7.791666666666667</v>
      </c>
      <c r="F300" s="43">
        <v>2.0166666666666666</v>
      </c>
      <c r="G300" s="43">
        <v>0.016666666666666666</v>
      </c>
      <c r="H300" s="43">
        <v>35.208333333333336</v>
      </c>
      <c r="I300" s="43">
        <v>31.116666666666664</v>
      </c>
      <c r="J300" s="43">
        <v>20.183333333333334</v>
      </c>
      <c r="K300" s="43">
        <v>16.46666666666667</v>
      </c>
      <c r="L300" s="43">
        <v>9.65</v>
      </c>
      <c r="M300" s="43">
        <f t="shared" si="1"/>
        <v>17.11166667</v>
      </c>
      <c r="N300" s="43">
        <f t="shared" si="2"/>
        <v>22.525</v>
      </c>
      <c r="O300" s="34">
        <f t="shared" si="3"/>
        <v>54.42166667</v>
      </c>
    </row>
    <row r="301" ht="13.5" customHeight="1">
      <c r="A301" s="39" t="s">
        <v>25</v>
      </c>
      <c r="B301" s="22">
        <v>1940.0</v>
      </c>
      <c r="C301" s="43">
        <v>30.191666666666663</v>
      </c>
      <c r="D301" s="43">
        <v>21.99166666666667</v>
      </c>
      <c r="E301" s="43">
        <v>12.825000000000001</v>
      </c>
      <c r="F301" s="43">
        <v>7.1916666666666655</v>
      </c>
      <c r="G301" s="43">
        <v>2.225</v>
      </c>
      <c r="H301" s="43">
        <v>2.0249999999999995</v>
      </c>
      <c r="I301" s="43">
        <v>0.09999999999999999</v>
      </c>
      <c r="J301" s="43">
        <v>0.0</v>
      </c>
      <c r="K301" s="43">
        <v>0.0</v>
      </c>
      <c r="L301" s="43">
        <v>0.0</v>
      </c>
      <c r="M301" s="43">
        <f t="shared" si="1"/>
        <v>14.885</v>
      </c>
      <c r="N301" s="43">
        <f t="shared" si="2"/>
        <v>0.425</v>
      </c>
      <c r="O301" s="34">
        <f t="shared" si="3"/>
        <v>0.445</v>
      </c>
    </row>
    <row r="302" ht="13.5" customHeight="1">
      <c r="A302" s="39" t="s">
        <v>25</v>
      </c>
      <c r="B302" s="22">
        <v>1941.0</v>
      </c>
      <c r="C302" s="43">
        <v>96.10833333333333</v>
      </c>
      <c r="D302" s="43">
        <v>87.75833333333333</v>
      </c>
      <c r="E302" s="43">
        <v>63.63333333333335</v>
      </c>
      <c r="F302" s="43">
        <v>42.824999999999996</v>
      </c>
      <c r="G302" s="43">
        <v>19.05</v>
      </c>
      <c r="H302" s="43">
        <v>0.0</v>
      </c>
      <c r="I302" s="43">
        <v>0.0</v>
      </c>
      <c r="J302" s="43">
        <v>0.0</v>
      </c>
      <c r="K302" s="43">
        <v>0.0</v>
      </c>
      <c r="L302" s="43">
        <v>0.0</v>
      </c>
      <c r="M302" s="43">
        <f t="shared" si="1"/>
        <v>61.875</v>
      </c>
      <c r="N302" s="43">
        <f t="shared" si="2"/>
        <v>0</v>
      </c>
      <c r="O302" s="34">
        <f t="shared" si="3"/>
        <v>0</v>
      </c>
    </row>
    <row r="303" ht="13.5" customHeight="1">
      <c r="A303" s="39" t="s">
        <v>25</v>
      </c>
      <c r="B303" s="22">
        <v>1942.0</v>
      </c>
      <c r="C303" s="43">
        <v>43.60833333333334</v>
      </c>
      <c r="D303" s="43">
        <v>30.46666666666667</v>
      </c>
      <c r="E303" s="43">
        <v>11.891666666666666</v>
      </c>
      <c r="F303" s="43">
        <v>4.358333333333333</v>
      </c>
      <c r="G303" s="43">
        <v>0.06666666666666667</v>
      </c>
      <c r="H303" s="43">
        <v>5.483333333333333</v>
      </c>
      <c r="I303" s="43">
        <v>1.5</v>
      </c>
      <c r="J303" s="43">
        <v>0.0</v>
      </c>
      <c r="K303" s="43">
        <v>0.0</v>
      </c>
      <c r="L303" s="43">
        <v>0.0</v>
      </c>
      <c r="M303" s="43">
        <f t="shared" si="1"/>
        <v>18.07833333</v>
      </c>
      <c r="N303" s="43">
        <f t="shared" si="2"/>
        <v>1.396666667</v>
      </c>
      <c r="O303" s="34">
        <f t="shared" si="3"/>
        <v>1.696666667</v>
      </c>
    </row>
    <row r="304" ht="13.5" customHeight="1">
      <c r="A304" s="39" t="s">
        <v>25</v>
      </c>
      <c r="B304" s="22">
        <v>1943.0</v>
      </c>
      <c r="C304" s="43">
        <v>29.150000000000002</v>
      </c>
      <c r="D304" s="43">
        <v>15.424999999999997</v>
      </c>
      <c r="E304" s="43">
        <v>4.208333333333333</v>
      </c>
      <c r="F304" s="43">
        <v>0.6416666666666666</v>
      </c>
      <c r="G304" s="43">
        <v>0.0</v>
      </c>
      <c r="H304" s="43">
        <v>18.066666666666666</v>
      </c>
      <c r="I304" s="43">
        <v>9.041666666666666</v>
      </c>
      <c r="J304" s="43">
        <v>0.8083333333333336</v>
      </c>
      <c r="K304" s="43">
        <v>0.0</v>
      </c>
      <c r="L304" s="43">
        <v>0.0</v>
      </c>
      <c r="M304" s="43">
        <f t="shared" si="1"/>
        <v>9.885</v>
      </c>
      <c r="N304" s="43">
        <f t="shared" si="2"/>
        <v>5.583333333</v>
      </c>
      <c r="O304" s="34">
        <f t="shared" si="3"/>
        <v>7.715</v>
      </c>
    </row>
    <row r="305" ht="13.5" customHeight="1">
      <c r="A305" s="39" t="s">
        <v>25</v>
      </c>
      <c r="B305" s="22">
        <v>1944.0</v>
      </c>
      <c r="C305" s="43">
        <v>65.94166666666666</v>
      </c>
      <c r="D305" s="43">
        <v>52.53333333333333</v>
      </c>
      <c r="E305" s="43">
        <v>30.83333333333333</v>
      </c>
      <c r="F305" s="43">
        <v>20.88333333333333</v>
      </c>
      <c r="G305" s="43">
        <v>9.791666666666666</v>
      </c>
      <c r="H305" s="43">
        <v>0.15833333333333335</v>
      </c>
      <c r="I305" s="43">
        <v>0.0</v>
      </c>
      <c r="J305" s="43">
        <v>0.0</v>
      </c>
      <c r="K305" s="43">
        <v>0.0</v>
      </c>
      <c r="L305" s="43">
        <v>0.0</v>
      </c>
      <c r="M305" s="43">
        <f t="shared" si="1"/>
        <v>35.99666667</v>
      </c>
      <c r="N305" s="43">
        <f t="shared" si="2"/>
        <v>0.03166666667</v>
      </c>
      <c r="O305" s="34">
        <f t="shared" si="3"/>
        <v>0.03166666667</v>
      </c>
    </row>
    <row r="306" ht="13.5" customHeight="1">
      <c r="A306" s="39" t="s">
        <v>25</v>
      </c>
      <c r="B306" s="22">
        <v>1945.0</v>
      </c>
      <c r="C306" s="43">
        <v>9.649999999999999</v>
      </c>
      <c r="D306" s="43">
        <v>5.141666666666667</v>
      </c>
      <c r="E306" s="43">
        <v>0.9</v>
      </c>
      <c r="F306" s="43">
        <v>0.008333333333333333</v>
      </c>
      <c r="G306" s="43">
        <v>0.0</v>
      </c>
      <c r="H306" s="43">
        <v>42.71666666666667</v>
      </c>
      <c r="I306" s="43">
        <v>30.633333333333336</v>
      </c>
      <c r="J306" s="43">
        <v>16.575</v>
      </c>
      <c r="K306" s="43">
        <v>10.633333333333335</v>
      </c>
      <c r="L306" s="43">
        <v>5.116666666666666</v>
      </c>
      <c r="M306" s="43">
        <f t="shared" si="1"/>
        <v>3.14</v>
      </c>
      <c r="N306" s="43">
        <f t="shared" si="2"/>
        <v>21.135</v>
      </c>
      <c r="O306" s="34">
        <f t="shared" si="3"/>
        <v>44.365</v>
      </c>
    </row>
    <row r="307" ht="13.5" customHeight="1">
      <c r="A307" s="39" t="s">
        <v>25</v>
      </c>
      <c r="B307" s="22">
        <v>1946.0</v>
      </c>
      <c r="C307" s="43">
        <v>16.725</v>
      </c>
      <c r="D307" s="43">
        <v>5.633333333333332</v>
      </c>
      <c r="E307" s="43">
        <v>0.17500000000000002</v>
      </c>
      <c r="F307" s="43">
        <v>0.0</v>
      </c>
      <c r="G307" s="43">
        <v>0.0</v>
      </c>
      <c r="H307" s="43">
        <v>28.316666666666663</v>
      </c>
      <c r="I307" s="43">
        <v>16.016666666666666</v>
      </c>
      <c r="J307" s="43">
        <v>2.866666666666667</v>
      </c>
      <c r="K307" s="43">
        <v>0.9249999999999999</v>
      </c>
      <c r="L307" s="43">
        <v>0.024999999999999998</v>
      </c>
      <c r="M307" s="43">
        <f t="shared" si="1"/>
        <v>4.506666667</v>
      </c>
      <c r="N307" s="43">
        <f t="shared" si="2"/>
        <v>9.63</v>
      </c>
      <c r="O307" s="34">
        <f t="shared" si="3"/>
        <v>14.555</v>
      </c>
    </row>
    <row r="308" ht="13.5" customHeight="1">
      <c r="A308" s="39" t="s">
        <v>25</v>
      </c>
      <c r="B308" s="22">
        <v>1947.0</v>
      </c>
      <c r="C308" s="43">
        <v>54.18333333333333</v>
      </c>
      <c r="D308" s="43">
        <v>30.075</v>
      </c>
      <c r="E308" s="43">
        <v>9.325</v>
      </c>
      <c r="F308" s="43">
        <v>3.891666666666667</v>
      </c>
      <c r="G308" s="43">
        <v>0.8583333333333334</v>
      </c>
      <c r="H308" s="43">
        <v>1.5166666666666666</v>
      </c>
      <c r="I308" s="43">
        <v>0.4166666666666667</v>
      </c>
      <c r="J308" s="43">
        <v>0.024999999999999998</v>
      </c>
      <c r="K308" s="43">
        <v>0.0</v>
      </c>
      <c r="L308" s="43">
        <v>0.0</v>
      </c>
      <c r="M308" s="43">
        <f t="shared" si="1"/>
        <v>19.66666667</v>
      </c>
      <c r="N308" s="43">
        <f t="shared" si="2"/>
        <v>0.3916666667</v>
      </c>
      <c r="O308" s="34">
        <f t="shared" si="3"/>
        <v>0.485</v>
      </c>
    </row>
    <row r="309" ht="13.5" customHeight="1">
      <c r="A309" s="39" t="s">
        <v>25</v>
      </c>
      <c r="B309" s="22">
        <v>1948.0</v>
      </c>
      <c r="C309" s="43">
        <v>24.866666666666664</v>
      </c>
      <c r="D309" s="43">
        <v>9.308333333333332</v>
      </c>
      <c r="E309" s="43">
        <v>0.15833333333333333</v>
      </c>
      <c r="F309" s="43">
        <v>0.0</v>
      </c>
      <c r="G309" s="43">
        <v>0.0</v>
      </c>
      <c r="H309" s="43">
        <v>21.508333333333336</v>
      </c>
      <c r="I309" s="43">
        <v>9.983333333333333</v>
      </c>
      <c r="J309" s="43">
        <v>0.9333333333333332</v>
      </c>
      <c r="K309" s="43">
        <v>0.25</v>
      </c>
      <c r="L309" s="43">
        <v>0.0</v>
      </c>
      <c r="M309" s="43">
        <f t="shared" si="1"/>
        <v>6.866666667</v>
      </c>
      <c r="N309" s="43">
        <f t="shared" si="2"/>
        <v>6.535</v>
      </c>
      <c r="O309" s="34">
        <f t="shared" si="3"/>
        <v>9.055</v>
      </c>
    </row>
    <row r="310" ht="13.5" customHeight="1">
      <c r="A310" s="39" t="s">
        <v>25</v>
      </c>
      <c r="B310" s="22">
        <v>1949.0</v>
      </c>
      <c r="C310" s="43">
        <v>65.125</v>
      </c>
      <c r="D310" s="43">
        <v>51.35833333333334</v>
      </c>
      <c r="E310" s="43">
        <v>28.616666666666664</v>
      </c>
      <c r="F310" s="43">
        <v>15.216666666666667</v>
      </c>
      <c r="G310" s="43">
        <v>5.608333333333333</v>
      </c>
      <c r="H310" s="43">
        <v>8.816666666666668</v>
      </c>
      <c r="I310" s="43">
        <v>4.108333333333333</v>
      </c>
      <c r="J310" s="43">
        <v>0.7166666666666667</v>
      </c>
      <c r="K310" s="43">
        <v>0.15</v>
      </c>
      <c r="L310" s="43">
        <v>0.0</v>
      </c>
      <c r="M310" s="43">
        <f t="shared" si="1"/>
        <v>33.185</v>
      </c>
      <c r="N310" s="43">
        <f t="shared" si="2"/>
        <v>2.758333333</v>
      </c>
      <c r="O310" s="34">
        <f t="shared" si="3"/>
        <v>3.956666667</v>
      </c>
    </row>
    <row r="311" ht="13.5" customHeight="1">
      <c r="A311" s="39" t="s">
        <v>25</v>
      </c>
      <c r="B311" s="22">
        <v>1950.0</v>
      </c>
      <c r="C311" s="43">
        <v>81.5</v>
      </c>
      <c r="D311" s="43">
        <v>61.875</v>
      </c>
      <c r="E311" s="43">
        <v>28.74166666666666</v>
      </c>
      <c r="F311" s="43">
        <v>14.191666666666665</v>
      </c>
      <c r="G311" s="43">
        <v>4.483333333333333</v>
      </c>
      <c r="H311" s="43">
        <v>0.09999999999999999</v>
      </c>
      <c r="I311" s="43">
        <v>0.0</v>
      </c>
      <c r="J311" s="43">
        <v>0.0</v>
      </c>
      <c r="K311" s="43">
        <v>0.0</v>
      </c>
      <c r="L311" s="43">
        <v>0.0</v>
      </c>
      <c r="M311" s="43">
        <f t="shared" si="1"/>
        <v>38.15833333</v>
      </c>
      <c r="N311" s="43">
        <f t="shared" si="2"/>
        <v>0.02</v>
      </c>
      <c r="O311" s="34">
        <f t="shared" si="3"/>
        <v>0.02</v>
      </c>
    </row>
    <row r="312" ht="13.5" customHeight="1">
      <c r="A312" s="39" t="s">
        <v>25</v>
      </c>
      <c r="B312" s="22">
        <v>1951.0</v>
      </c>
      <c r="C312" s="43">
        <v>18.366666666666667</v>
      </c>
      <c r="D312" s="43">
        <v>10.458333333333332</v>
      </c>
      <c r="E312" s="43">
        <v>2.333333333333333</v>
      </c>
      <c r="F312" s="43">
        <v>0.3916666666666666</v>
      </c>
      <c r="G312" s="43">
        <v>0.024999999999999998</v>
      </c>
      <c r="H312" s="43">
        <v>36.05</v>
      </c>
      <c r="I312" s="43">
        <v>17.76666666666667</v>
      </c>
      <c r="J312" s="43">
        <v>2.4000000000000004</v>
      </c>
      <c r="K312" s="43">
        <v>0.2916666666666667</v>
      </c>
      <c r="L312" s="43">
        <v>0.0</v>
      </c>
      <c r="M312" s="43">
        <f t="shared" si="1"/>
        <v>6.315</v>
      </c>
      <c r="N312" s="43">
        <f t="shared" si="2"/>
        <v>11.30166667</v>
      </c>
      <c r="O312" s="34">
        <f t="shared" si="3"/>
        <v>15.99</v>
      </c>
    </row>
    <row r="313" ht="13.5" customHeight="1">
      <c r="A313" s="39" t="s">
        <v>25</v>
      </c>
      <c r="B313" s="22">
        <v>1952.0</v>
      </c>
      <c r="C313" s="43">
        <v>9.299999999999999</v>
      </c>
      <c r="D313" s="43">
        <v>5.008333333333333</v>
      </c>
      <c r="E313" s="43">
        <v>2.108333333333333</v>
      </c>
      <c r="F313" s="43">
        <v>0.35833333333333334</v>
      </c>
      <c r="G313" s="43">
        <v>0.0</v>
      </c>
      <c r="H313" s="43">
        <v>56.14166666666667</v>
      </c>
      <c r="I313" s="43">
        <v>44.10833333333334</v>
      </c>
      <c r="J313" s="43">
        <v>9.766666666666667</v>
      </c>
      <c r="K313" s="43">
        <v>1.6583333333333332</v>
      </c>
      <c r="L313" s="43">
        <v>0.008333333333333333</v>
      </c>
      <c r="M313" s="43">
        <f t="shared" si="1"/>
        <v>3.355</v>
      </c>
      <c r="N313" s="43">
        <f t="shared" si="2"/>
        <v>22.33666667</v>
      </c>
      <c r="O313" s="34">
        <f t="shared" si="3"/>
        <v>36.06666667</v>
      </c>
    </row>
    <row r="314" ht="13.5" customHeight="1">
      <c r="A314" s="39" t="s">
        <v>25</v>
      </c>
      <c r="B314" s="22">
        <v>1953.0</v>
      </c>
      <c r="C314" s="43">
        <v>3.1666666666666665</v>
      </c>
      <c r="D314" s="43">
        <v>0.21666666666666665</v>
      </c>
      <c r="E314" s="43">
        <v>0.0</v>
      </c>
      <c r="F314" s="43">
        <v>0.0</v>
      </c>
      <c r="G314" s="43">
        <v>0.0</v>
      </c>
      <c r="H314" s="43">
        <v>67.98333333333333</v>
      </c>
      <c r="I314" s="43">
        <v>52.125</v>
      </c>
      <c r="J314" s="43">
        <v>18.70833333333333</v>
      </c>
      <c r="K314" s="43">
        <v>3.091666666666667</v>
      </c>
      <c r="L314" s="43">
        <v>0.016666666666666666</v>
      </c>
      <c r="M314" s="43">
        <f t="shared" si="1"/>
        <v>0.6766666667</v>
      </c>
      <c r="N314" s="43">
        <f t="shared" si="2"/>
        <v>28.385</v>
      </c>
      <c r="O314" s="34">
        <f t="shared" si="3"/>
        <v>48.16166667</v>
      </c>
    </row>
    <row r="315" ht="13.5" customHeight="1">
      <c r="A315" s="39" t="s">
        <v>25</v>
      </c>
      <c r="B315" s="22">
        <v>1954.0</v>
      </c>
      <c r="C315" s="43">
        <v>15.333333333333334</v>
      </c>
      <c r="D315" s="43">
        <v>9.041666666666666</v>
      </c>
      <c r="E315" s="43">
        <v>1.5333333333333332</v>
      </c>
      <c r="F315" s="43">
        <v>0.0</v>
      </c>
      <c r="G315" s="43">
        <v>0.0</v>
      </c>
      <c r="H315" s="43">
        <v>53.57500000000001</v>
      </c>
      <c r="I315" s="43">
        <v>36.85</v>
      </c>
      <c r="J315" s="43">
        <v>14.366666666666667</v>
      </c>
      <c r="K315" s="43">
        <v>7.6499999999999995</v>
      </c>
      <c r="L315" s="43">
        <v>2.3000000000000003</v>
      </c>
      <c r="M315" s="43">
        <f t="shared" si="1"/>
        <v>5.181666667</v>
      </c>
      <c r="N315" s="43">
        <f t="shared" si="2"/>
        <v>22.94833333</v>
      </c>
      <c r="O315" s="34">
        <f t="shared" si="3"/>
        <v>42.495</v>
      </c>
    </row>
    <row r="316" ht="13.5" customHeight="1">
      <c r="A316" s="39" t="s">
        <v>25</v>
      </c>
      <c r="B316" s="22">
        <v>1955.0</v>
      </c>
      <c r="C316" s="43">
        <v>7.216666666666665</v>
      </c>
      <c r="D316" s="43">
        <v>1.2</v>
      </c>
      <c r="E316" s="43">
        <v>0.0</v>
      </c>
      <c r="F316" s="43">
        <v>0.0</v>
      </c>
      <c r="G316" s="43">
        <v>0.0</v>
      </c>
      <c r="H316" s="43">
        <v>65.95833333333333</v>
      </c>
      <c r="I316" s="43">
        <v>49.29166666666668</v>
      </c>
      <c r="J316" s="43">
        <v>24.616666666666664</v>
      </c>
      <c r="K316" s="43">
        <v>16.425</v>
      </c>
      <c r="L316" s="43">
        <v>8.308333333333334</v>
      </c>
      <c r="M316" s="43">
        <f t="shared" si="1"/>
        <v>1.683333333</v>
      </c>
      <c r="N316" s="43">
        <f t="shared" si="2"/>
        <v>32.92</v>
      </c>
      <c r="O316" s="34">
        <f t="shared" si="3"/>
        <v>69.12666667</v>
      </c>
    </row>
    <row r="317" ht="13.5" customHeight="1">
      <c r="A317" s="39" t="s">
        <v>25</v>
      </c>
      <c r="B317" s="22">
        <v>1956.0</v>
      </c>
      <c r="C317" s="43">
        <v>22.333333333333332</v>
      </c>
      <c r="D317" s="43">
        <v>8.549999999999999</v>
      </c>
      <c r="E317" s="43">
        <v>0.7083333333333334</v>
      </c>
      <c r="F317" s="43">
        <v>0.016666666666666666</v>
      </c>
      <c r="G317" s="43">
        <v>0.0</v>
      </c>
      <c r="H317" s="43">
        <v>48.55833333333334</v>
      </c>
      <c r="I317" s="43">
        <v>43.51666666666667</v>
      </c>
      <c r="J317" s="43">
        <v>31.55</v>
      </c>
      <c r="K317" s="43">
        <v>26.95833333333334</v>
      </c>
      <c r="L317" s="43">
        <v>20.666666666666668</v>
      </c>
      <c r="M317" s="43">
        <f t="shared" si="1"/>
        <v>6.321666667</v>
      </c>
      <c r="N317" s="43">
        <f t="shared" si="2"/>
        <v>34.25</v>
      </c>
      <c r="O317" s="34">
        <f t="shared" si="3"/>
        <v>88.28166667</v>
      </c>
    </row>
    <row r="318" ht="13.5" customHeight="1">
      <c r="A318" s="39" t="s">
        <v>25</v>
      </c>
      <c r="B318" s="22">
        <v>1957.0</v>
      </c>
      <c r="C318" s="43">
        <v>96.25833333333333</v>
      </c>
      <c r="D318" s="43">
        <v>85.375</v>
      </c>
      <c r="E318" s="43">
        <v>53.30833333333333</v>
      </c>
      <c r="F318" s="43">
        <v>37.61666666666667</v>
      </c>
      <c r="G318" s="43">
        <v>24.691666666666666</v>
      </c>
      <c r="H318" s="43">
        <v>0.0</v>
      </c>
      <c r="I318" s="43">
        <v>0.0</v>
      </c>
      <c r="J318" s="43">
        <v>0.0</v>
      </c>
      <c r="K318" s="43">
        <v>0.0</v>
      </c>
      <c r="L318" s="43">
        <v>0.0</v>
      </c>
      <c r="M318" s="43">
        <f t="shared" si="1"/>
        <v>59.45</v>
      </c>
      <c r="N318" s="43">
        <f t="shared" si="2"/>
        <v>0</v>
      </c>
      <c r="O318" s="34">
        <f t="shared" si="3"/>
        <v>0</v>
      </c>
    </row>
    <row r="319" ht="13.5" customHeight="1">
      <c r="A319" s="39" t="s">
        <v>25</v>
      </c>
      <c r="B319" s="22">
        <v>1958.0</v>
      </c>
      <c r="C319" s="43">
        <v>8.891666666666667</v>
      </c>
      <c r="D319" s="43">
        <v>1.5166666666666666</v>
      </c>
      <c r="E319" s="43">
        <v>0.10833333333333334</v>
      </c>
      <c r="F319" s="43">
        <v>0.0</v>
      </c>
      <c r="G319" s="43">
        <v>0.0</v>
      </c>
      <c r="H319" s="43">
        <v>45.64166666666667</v>
      </c>
      <c r="I319" s="43">
        <v>35.541666666666664</v>
      </c>
      <c r="J319" s="43">
        <v>20.266666666666666</v>
      </c>
      <c r="K319" s="43">
        <v>12.725</v>
      </c>
      <c r="L319" s="43">
        <v>4.316666666666666</v>
      </c>
      <c r="M319" s="43">
        <f t="shared" si="1"/>
        <v>2.103333333</v>
      </c>
      <c r="N319" s="43">
        <f t="shared" si="2"/>
        <v>23.69833333</v>
      </c>
      <c r="O319" s="34">
        <f t="shared" si="3"/>
        <v>50.00166667</v>
      </c>
    </row>
    <row r="320" ht="13.5" customHeight="1">
      <c r="A320" s="39" t="s">
        <v>25</v>
      </c>
      <c r="B320" s="22">
        <v>1959.0</v>
      </c>
      <c r="C320" s="43">
        <v>22.175</v>
      </c>
      <c r="D320" s="43">
        <v>5.733333333333333</v>
      </c>
      <c r="E320" s="43">
        <v>0.15833333333333333</v>
      </c>
      <c r="F320" s="43">
        <v>0.008333333333333333</v>
      </c>
      <c r="G320" s="43">
        <v>0.0</v>
      </c>
      <c r="H320" s="43">
        <v>16.36666666666667</v>
      </c>
      <c r="I320" s="43">
        <v>5.833333333333333</v>
      </c>
      <c r="J320" s="43">
        <v>0.14166666666666666</v>
      </c>
      <c r="K320" s="43">
        <v>0.05833333333333333</v>
      </c>
      <c r="L320" s="43">
        <v>0.0</v>
      </c>
      <c r="M320" s="43">
        <f t="shared" si="1"/>
        <v>5.615</v>
      </c>
      <c r="N320" s="43">
        <f t="shared" si="2"/>
        <v>4.48</v>
      </c>
      <c r="O320" s="34">
        <f t="shared" si="3"/>
        <v>5.738333333</v>
      </c>
    </row>
    <row r="321" ht="13.5" customHeight="1">
      <c r="A321" s="39" t="s">
        <v>25</v>
      </c>
      <c r="B321" s="22">
        <v>1960.0</v>
      </c>
      <c r="C321" s="43">
        <v>2.108333333333334</v>
      </c>
      <c r="D321" s="43">
        <v>0.7416666666666667</v>
      </c>
      <c r="E321" s="43">
        <v>0.041666666666666664</v>
      </c>
      <c r="F321" s="43">
        <v>0.0</v>
      </c>
      <c r="G321" s="43">
        <v>0.0</v>
      </c>
      <c r="H321" s="43">
        <v>61.316666666666684</v>
      </c>
      <c r="I321" s="43">
        <v>43.85833333333333</v>
      </c>
      <c r="J321" s="43">
        <v>14.883333333333335</v>
      </c>
      <c r="K321" s="43">
        <v>3.116666666666667</v>
      </c>
      <c r="L321" s="43">
        <v>0.125</v>
      </c>
      <c r="M321" s="43">
        <f t="shared" si="1"/>
        <v>0.5783333333</v>
      </c>
      <c r="N321" s="43">
        <f t="shared" si="2"/>
        <v>24.66</v>
      </c>
      <c r="O321" s="34">
        <f t="shared" si="3"/>
        <v>41.355</v>
      </c>
    </row>
    <row r="322" ht="13.5" customHeight="1">
      <c r="A322" s="39" t="s">
        <v>25</v>
      </c>
      <c r="B322" s="22">
        <v>1961.0</v>
      </c>
      <c r="C322" s="43">
        <v>18.65</v>
      </c>
      <c r="D322" s="43">
        <v>3.616666666666667</v>
      </c>
      <c r="E322" s="43">
        <v>0.025000000000000005</v>
      </c>
      <c r="F322" s="43">
        <v>0.0</v>
      </c>
      <c r="G322" s="43">
        <v>0.0</v>
      </c>
      <c r="H322" s="43">
        <v>12.833333333333334</v>
      </c>
      <c r="I322" s="43">
        <v>1.8999999999999997</v>
      </c>
      <c r="J322" s="43">
        <v>0.3333333333333333</v>
      </c>
      <c r="K322" s="43">
        <v>0.16666666666666666</v>
      </c>
      <c r="L322" s="43">
        <v>0.05833333333333333</v>
      </c>
      <c r="M322" s="43">
        <f t="shared" si="1"/>
        <v>4.458333333</v>
      </c>
      <c r="N322" s="43">
        <f t="shared" si="2"/>
        <v>3.058333333</v>
      </c>
      <c r="O322" s="34">
        <f t="shared" si="3"/>
        <v>3.718333333</v>
      </c>
    </row>
    <row r="323" ht="13.5" customHeight="1">
      <c r="A323" s="39" t="s">
        <v>25</v>
      </c>
      <c r="B323" s="22">
        <v>1962.0</v>
      </c>
      <c r="C323" s="43">
        <v>53.15833333333333</v>
      </c>
      <c r="D323" s="43">
        <v>35.64166666666666</v>
      </c>
      <c r="E323" s="43">
        <v>10.950000000000001</v>
      </c>
      <c r="F323" s="43">
        <v>2.4083333333333337</v>
      </c>
      <c r="G323" s="43">
        <v>0.15</v>
      </c>
      <c r="H323" s="43">
        <v>7.341666666666666</v>
      </c>
      <c r="I323" s="43">
        <v>2.841666666666667</v>
      </c>
      <c r="J323" s="43">
        <v>0.15</v>
      </c>
      <c r="K323" s="43">
        <v>0.041666666666666664</v>
      </c>
      <c r="L323" s="43">
        <v>0.0</v>
      </c>
      <c r="M323" s="43">
        <f t="shared" si="1"/>
        <v>20.46166667</v>
      </c>
      <c r="N323" s="43">
        <f t="shared" si="2"/>
        <v>2.075</v>
      </c>
      <c r="O323" s="34">
        <f t="shared" si="3"/>
        <v>2.728333333</v>
      </c>
    </row>
    <row r="324" ht="13.5" customHeight="1">
      <c r="A324" s="39" t="s">
        <v>25</v>
      </c>
      <c r="B324" s="22">
        <v>1963.0</v>
      </c>
      <c r="C324" s="43">
        <v>63.53333333333334</v>
      </c>
      <c r="D324" s="43">
        <v>51.36666666666667</v>
      </c>
      <c r="E324" s="43">
        <v>28.125</v>
      </c>
      <c r="F324" s="43">
        <v>10.558333333333334</v>
      </c>
      <c r="G324" s="43">
        <v>2.0083333333333333</v>
      </c>
      <c r="H324" s="43">
        <v>13.300000000000002</v>
      </c>
      <c r="I324" s="43">
        <v>6.408333333333332</v>
      </c>
      <c r="J324" s="43">
        <v>1.3583333333333332</v>
      </c>
      <c r="K324" s="43">
        <v>0.3666666666666667</v>
      </c>
      <c r="L324" s="43">
        <v>0.041666666666666664</v>
      </c>
      <c r="M324" s="43">
        <f t="shared" si="1"/>
        <v>31.11833333</v>
      </c>
      <c r="N324" s="43">
        <f t="shared" si="2"/>
        <v>4.295</v>
      </c>
      <c r="O324" s="34">
        <f t="shared" si="3"/>
        <v>6.373333333</v>
      </c>
    </row>
    <row r="325" ht="13.5" customHeight="1">
      <c r="A325" s="39" t="s">
        <v>25</v>
      </c>
      <c r="B325" s="22">
        <v>1964.0</v>
      </c>
      <c r="C325" s="43">
        <v>74.26666666666667</v>
      </c>
      <c r="D325" s="43">
        <v>57.94166666666666</v>
      </c>
      <c r="E325" s="43">
        <v>36.025</v>
      </c>
      <c r="F325" s="43">
        <v>28.566666666666666</v>
      </c>
      <c r="G325" s="43">
        <v>18.116666666666667</v>
      </c>
      <c r="H325" s="43">
        <v>0.25833333333333336</v>
      </c>
      <c r="I325" s="43">
        <v>0.0</v>
      </c>
      <c r="J325" s="43">
        <v>0.0</v>
      </c>
      <c r="K325" s="43">
        <v>0.0</v>
      </c>
      <c r="L325" s="43">
        <v>0.0</v>
      </c>
      <c r="M325" s="43">
        <f t="shared" si="1"/>
        <v>42.98333333</v>
      </c>
      <c r="N325" s="43">
        <f t="shared" si="2"/>
        <v>0.05166666667</v>
      </c>
      <c r="O325" s="34">
        <f t="shared" si="3"/>
        <v>0.05166666667</v>
      </c>
    </row>
    <row r="326" ht="13.5" customHeight="1">
      <c r="A326" s="39" t="s">
        <v>25</v>
      </c>
      <c r="B326" s="22">
        <v>1965.0</v>
      </c>
      <c r="C326" s="43">
        <v>99.97499999999998</v>
      </c>
      <c r="D326" s="43">
        <v>99.80833333333332</v>
      </c>
      <c r="E326" s="43">
        <v>96.68333333333334</v>
      </c>
      <c r="F326" s="43">
        <v>88.55833333333334</v>
      </c>
      <c r="G326" s="43">
        <v>62.541666666666664</v>
      </c>
      <c r="H326" s="43">
        <v>0.0</v>
      </c>
      <c r="I326" s="43">
        <v>0.0</v>
      </c>
      <c r="J326" s="43">
        <v>0.0</v>
      </c>
      <c r="K326" s="43">
        <v>0.0</v>
      </c>
      <c r="L326" s="43">
        <v>0.0</v>
      </c>
      <c r="M326" s="43">
        <f t="shared" si="1"/>
        <v>89.51333333</v>
      </c>
      <c r="N326" s="43">
        <f t="shared" si="2"/>
        <v>0</v>
      </c>
      <c r="O326" s="34">
        <f t="shared" si="3"/>
        <v>0</v>
      </c>
    </row>
    <row r="327" ht="13.5" customHeight="1">
      <c r="A327" s="39" t="s">
        <v>25</v>
      </c>
      <c r="B327" s="22">
        <v>1966.0</v>
      </c>
      <c r="C327" s="43">
        <v>99.2</v>
      </c>
      <c r="D327" s="43">
        <v>97.0</v>
      </c>
      <c r="E327" s="43">
        <v>73.24166666666666</v>
      </c>
      <c r="F327" s="43">
        <v>54.191666666666656</v>
      </c>
      <c r="G327" s="43">
        <v>23.691666666666666</v>
      </c>
      <c r="H327" s="43">
        <v>0.0</v>
      </c>
      <c r="I327" s="43">
        <v>0.0</v>
      </c>
      <c r="J327" s="43">
        <v>0.0</v>
      </c>
      <c r="K327" s="43">
        <v>0.0</v>
      </c>
      <c r="L327" s="43">
        <v>0.0</v>
      </c>
      <c r="M327" s="43">
        <f t="shared" si="1"/>
        <v>69.465</v>
      </c>
      <c r="N327" s="43">
        <f t="shared" si="2"/>
        <v>0</v>
      </c>
      <c r="O327" s="34">
        <f t="shared" si="3"/>
        <v>0</v>
      </c>
    </row>
    <row r="328" ht="13.5" customHeight="1">
      <c r="A328" s="39" t="s">
        <v>25</v>
      </c>
      <c r="B328" s="22">
        <v>1967.0</v>
      </c>
      <c r="C328" s="43">
        <v>26.891666666666676</v>
      </c>
      <c r="D328" s="43">
        <v>14.825000000000003</v>
      </c>
      <c r="E328" s="43">
        <v>0.8833333333333333</v>
      </c>
      <c r="F328" s="43">
        <v>0.0</v>
      </c>
      <c r="G328" s="43">
        <v>0.0</v>
      </c>
      <c r="H328" s="43">
        <v>20.483333333333334</v>
      </c>
      <c r="I328" s="43">
        <v>6.55</v>
      </c>
      <c r="J328" s="43">
        <v>1.8666666666666665</v>
      </c>
      <c r="K328" s="43">
        <v>1.0333333333333332</v>
      </c>
      <c r="L328" s="43">
        <v>0.25</v>
      </c>
      <c r="M328" s="43">
        <f t="shared" si="1"/>
        <v>8.52</v>
      </c>
      <c r="N328" s="43">
        <f t="shared" si="2"/>
        <v>6.036666667</v>
      </c>
      <c r="O328" s="34">
        <f t="shared" si="3"/>
        <v>8.913333333</v>
      </c>
    </row>
    <row r="329" ht="13.5" customHeight="1">
      <c r="A329" s="39" t="s">
        <v>25</v>
      </c>
      <c r="B329" s="22">
        <v>1968.0</v>
      </c>
      <c r="C329" s="43">
        <v>35.70833333333333</v>
      </c>
      <c r="D329" s="43">
        <v>15.399999999999999</v>
      </c>
      <c r="E329" s="43">
        <v>0.8333333333333334</v>
      </c>
      <c r="F329" s="43">
        <v>0.008333333333333333</v>
      </c>
      <c r="G329" s="43">
        <v>0.0</v>
      </c>
      <c r="H329" s="43">
        <v>7.366666666666667</v>
      </c>
      <c r="I329" s="43">
        <v>0.9750000000000001</v>
      </c>
      <c r="J329" s="43">
        <v>0.18333333333333335</v>
      </c>
      <c r="K329" s="43">
        <v>0.041666666666666664</v>
      </c>
      <c r="L329" s="43">
        <v>0.041666666666666664</v>
      </c>
      <c r="M329" s="43">
        <f t="shared" si="1"/>
        <v>10.39</v>
      </c>
      <c r="N329" s="43">
        <f t="shared" si="2"/>
        <v>1.721666667</v>
      </c>
      <c r="O329" s="34">
        <f t="shared" si="3"/>
        <v>2.048333333</v>
      </c>
    </row>
    <row r="330" ht="13.5" customHeight="1">
      <c r="A330" s="39" t="s">
        <v>25</v>
      </c>
      <c r="B330" s="22">
        <v>1969.0</v>
      </c>
      <c r="C330" s="43">
        <v>11.475</v>
      </c>
      <c r="D330" s="43">
        <v>4.5583333333333345</v>
      </c>
      <c r="E330" s="43">
        <v>1.0916666666666666</v>
      </c>
      <c r="F330" s="43">
        <v>0.16666666666666666</v>
      </c>
      <c r="G330" s="43">
        <v>0.0</v>
      </c>
      <c r="H330" s="43">
        <v>17.799999999999997</v>
      </c>
      <c r="I330" s="43">
        <v>8.133333333333333</v>
      </c>
      <c r="J330" s="43">
        <v>0.4583333333333333</v>
      </c>
      <c r="K330" s="43">
        <v>0.008333333333333333</v>
      </c>
      <c r="L330" s="43">
        <v>0.0</v>
      </c>
      <c r="M330" s="43">
        <f t="shared" si="1"/>
        <v>3.458333333</v>
      </c>
      <c r="N330" s="43">
        <f t="shared" si="2"/>
        <v>5.28</v>
      </c>
      <c r="O330" s="34">
        <f t="shared" si="3"/>
        <v>7.095</v>
      </c>
    </row>
    <row r="331" ht="13.5" customHeight="1">
      <c r="A331" s="39" t="s">
        <v>25</v>
      </c>
      <c r="B331" s="22">
        <v>1970.0</v>
      </c>
      <c r="C331" s="43">
        <v>16.583333333333332</v>
      </c>
      <c r="D331" s="43">
        <v>4.8</v>
      </c>
      <c r="E331" s="43">
        <v>0.09166666666666667</v>
      </c>
      <c r="F331" s="43">
        <v>0.0</v>
      </c>
      <c r="G331" s="43">
        <v>0.0</v>
      </c>
      <c r="H331" s="43">
        <v>49.350000000000016</v>
      </c>
      <c r="I331" s="43">
        <v>31.424999999999997</v>
      </c>
      <c r="J331" s="43">
        <v>3.35</v>
      </c>
      <c r="K331" s="43">
        <v>0.0</v>
      </c>
      <c r="L331" s="43">
        <v>0.0</v>
      </c>
      <c r="M331" s="43">
        <f t="shared" si="1"/>
        <v>4.295</v>
      </c>
      <c r="N331" s="43">
        <f t="shared" si="2"/>
        <v>16.825</v>
      </c>
      <c r="O331" s="34">
        <f t="shared" si="3"/>
        <v>24.45</v>
      </c>
    </row>
    <row r="332" ht="13.5" customHeight="1">
      <c r="A332" s="39" t="s">
        <v>25</v>
      </c>
      <c r="B332" s="22">
        <v>1971.0</v>
      </c>
      <c r="C332" s="43">
        <v>59.82499999999999</v>
      </c>
      <c r="D332" s="43">
        <v>29.63333333333333</v>
      </c>
      <c r="E332" s="43">
        <v>3.1749999999999994</v>
      </c>
      <c r="F332" s="43">
        <v>1.5583333333333333</v>
      </c>
      <c r="G332" s="43">
        <v>0.48333333333333334</v>
      </c>
      <c r="H332" s="43">
        <v>0.9333333333333335</v>
      </c>
      <c r="I332" s="43">
        <v>0.3666666666666667</v>
      </c>
      <c r="J332" s="43">
        <v>0.05833333333333333</v>
      </c>
      <c r="K332" s="43">
        <v>0.0</v>
      </c>
      <c r="L332" s="43">
        <v>0.0</v>
      </c>
      <c r="M332" s="43">
        <f t="shared" si="1"/>
        <v>18.935</v>
      </c>
      <c r="N332" s="43">
        <f t="shared" si="2"/>
        <v>0.2716666667</v>
      </c>
      <c r="O332" s="34">
        <f t="shared" si="3"/>
        <v>0.3683333333</v>
      </c>
    </row>
    <row r="333" ht="13.5" customHeight="1">
      <c r="A333" s="39" t="s">
        <v>25</v>
      </c>
      <c r="B333" s="22">
        <v>1972.0</v>
      </c>
      <c r="C333" s="43">
        <v>7.516666666666668</v>
      </c>
      <c r="D333" s="43">
        <v>5.383333333333333</v>
      </c>
      <c r="E333" s="43">
        <v>1.4833333333333334</v>
      </c>
      <c r="F333" s="43">
        <v>1.0916666666666666</v>
      </c>
      <c r="G333" s="43">
        <v>0.6833333333333332</v>
      </c>
      <c r="H333" s="43">
        <v>70.5</v>
      </c>
      <c r="I333" s="43">
        <v>57.625</v>
      </c>
      <c r="J333" s="43">
        <v>42.74166666666667</v>
      </c>
      <c r="K333" s="43">
        <v>22.850000000000005</v>
      </c>
      <c r="L333" s="43">
        <v>6.5</v>
      </c>
      <c r="M333" s="43">
        <f t="shared" si="1"/>
        <v>3.231666667</v>
      </c>
      <c r="N333" s="43">
        <f t="shared" si="2"/>
        <v>40.04333333</v>
      </c>
      <c r="O333" s="34">
        <f t="shared" si="3"/>
        <v>87.575</v>
      </c>
    </row>
    <row r="334" ht="13.5" customHeight="1">
      <c r="A334" s="39" t="s">
        <v>25</v>
      </c>
      <c r="B334" s="22">
        <v>1973.0</v>
      </c>
      <c r="C334" s="43">
        <v>0.0</v>
      </c>
      <c r="D334" s="43">
        <v>0.0</v>
      </c>
      <c r="E334" s="43">
        <v>0.0</v>
      </c>
      <c r="F334" s="43">
        <v>0.0</v>
      </c>
      <c r="G334" s="43">
        <v>0.0</v>
      </c>
      <c r="H334" s="43">
        <v>88.52499999999999</v>
      </c>
      <c r="I334" s="43">
        <v>75.77499999999999</v>
      </c>
      <c r="J334" s="43">
        <v>52.324999999999996</v>
      </c>
      <c r="K334" s="43">
        <v>34.15833333333334</v>
      </c>
      <c r="L334" s="43">
        <v>13.5</v>
      </c>
      <c r="M334" s="43">
        <f t="shared" si="1"/>
        <v>0</v>
      </c>
      <c r="N334" s="43">
        <f t="shared" si="2"/>
        <v>52.85666667</v>
      </c>
      <c r="O334" s="34">
        <f t="shared" si="3"/>
        <v>120.2366667</v>
      </c>
    </row>
    <row r="335" ht="13.5" customHeight="1">
      <c r="A335" s="39" t="s">
        <v>25</v>
      </c>
      <c r="B335" s="22">
        <v>1974.0</v>
      </c>
      <c r="C335" s="43">
        <v>4.816666666666666</v>
      </c>
      <c r="D335" s="43">
        <v>3.016666666666667</v>
      </c>
      <c r="E335" s="43">
        <v>0.6666666666666666</v>
      </c>
      <c r="F335" s="43">
        <v>0.024999999999999998</v>
      </c>
      <c r="G335" s="43">
        <v>0.0</v>
      </c>
      <c r="H335" s="43">
        <v>45.65833333333333</v>
      </c>
      <c r="I335" s="43">
        <v>18.34166666666667</v>
      </c>
      <c r="J335" s="43">
        <v>2.65</v>
      </c>
      <c r="K335" s="43">
        <v>0.21666666666666667</v>
      </c>
      <c r="L335" s="43">
        <v>0.0</v>
      </c>
      <c r="M335" s="43">
        <f t="shared" si="1"/>
        <v>1.705</v>
      </c>
      <c r="N335" s="43">
        <f t="shared" si="2"/>
        <v>13.37333333</v>
      </c>
      <c r="O335" s="34">
        <f t="shared" si="3"/>
        <v>18.23166667</v>
      </c>
    </row>
    <row r="336" ht="13.5" customHeight="1">
      <c r="A336" s="39" t="s">
        <v>25</v>
      </c>
      <c r="B336" s="22">
        <v>1975.0</v>
      </c>
      <c r="C336" s="43">
        <v>7.083333333333333</v>
      </c>
      <c r="D336" s="43">
        <v>0.9666666666666667</v>
      </c>
      <c r="E336" s="43">
        <v>0.0</v>
      </c>
      <c r="F336" s="43">
        <v>0.0</v>
      </c>
      <c r="G336" s="43">
        <v>0.0</v>
      </c>
      <c r="H336" s="43">
        <v>49.0</v>
      </c>
      <c r="I336" s="43">
        <v>30.55</v>
      </c>
      <c r="J336" s="43">
        <v>15.608333333333334</v>
      </c>
      <c r="K336" s="43">
        <v>10.758333333333333</v>
      </c>
      <c r="L336" s="43">
        <v>2.7000000000000006</v>
      </c>
      <c r="M336" s="43">
        <f t="shared" si="1"/>
        <v>1.61</v>
      </c>
      <c r="N336" s="43">
        <f t="shared" si="2"/>
        <v>21.72333333</v>
      </c>
      <c r="O336" s="34">
        <f t="shared" si="3"/>
        <v>42.69166667</v>
      </c>
    </row>
    <row r="337" ht="13.5" customHeight="1">
      <c r="A337" s="39" t="s">
        <v>25</v>
      </c>
      <c r="B337" s="22">
        <v>1976.0</v>
      </c>
      <c r="C337" s="43">
        <v>14.866666666666665</v>
      </c>
      <c r="D337" s="43">
        <v>6.066666666666666</v>
      </c>
      <c r="E337" s="43">
        <v>0.08333333333333333</v>
      </c>
      <c r="F337" s="43">
        <v>0.0</v>
      </c>
      <c r="G337" s="43">
        <v>0.0</v>
      </c>
      <c r="H337" s="43">
        <v>54.574999999999996</v>
      </c>
      <c r="I337" s="43">
        <v>47.07499999999999</v>
      </c>
      <c r="J337" s="43">
        <v>36.94166666666667</v>
      </c>
      <c r="K337" s="43">
        <v>28.799999999999997</v>
      </c>
      <c r="L337" s="43">
        <v>11.674999999999999</v>
      </c>
      <c r="M337" s="43">
        <f t="shared" si="1"/>
        <v>4.203333333</v>
      </c>
      <c r="N337" s="43">
        <f t="shared" si="2"/>
        <v>35.81333333</v>
      </c>
      <c r="O337" s="34">
        <f t="shared" si="3"/>
        <v>86.625</v>
      </c>
    </row>
    <row r="338" ht="13.5" customHeight="1">
      <c r="A338" s="39" t="s">
        <v>25</v>
      </c>
      <c r="B338" s="22">
        <v>1977.0</v>
      </c>
      <c r="C338" s="43">
        <v>13.199999999999998</v>
      </c>
      <c r="D338" s="43">
        <v>2.3083333333333336</v>
      </c>
      <c r="E338" s="43">
        <v>0.0</v>
      </c>
      <c r="F338" s="43">
        <v>0.0</v>
      </c>
      <c r="G338" s="43">
        <v>0.0</v>
      </c>
      <c r="H338" s="43">
        <v>37.85</v>
      </c>
      <c r="I338" s="43">
        <v>27.974999999999998</v>
      </c>
      <c r="J338" s="43">
        <v>8.475</v>
      </c>
      <c r="K338" s="43">
        <v>1.8166666666666664</v>
      </c>
      <c r="L338" s="43">
        <v>0.18333333333333335</v>
      </c>
      <c r="M338" s="43">
        <f t="shared" si="1"/>
        <v>3.101666667</v>
      </c>
      <c r="N338" s="43">
        <f t="shared" si="2"/>
        <v>15.26</v>
      </c>
      <c r="O338" s="34">
        <f t="shared" si="3"/>
        <v>25.48166667</v>
      </c>
    </row>
    <row r="339" ht="13.5" customHeight="1">
      <c r="A339" s="39" t="s">
        <v>25</v>
      </c>
      <c r="B339" s="22">
        <v>1978.0</v>
      </c>
      <c r="C339" s="43">
        <v>23.84166666666667</v>
      </c>
      <c r="D339" s="43">
        <v>19.233333333333334</v>
      </c>
      <c r="E339" s="43">
        <v>8.924999999999999</v>
      </c>
      <c r="F339" s="43">
        <v>2.8083333333333336</v>
      </c>
      <c r="G339" s="43">
        <v>0.0</v>
      </c>
      <c r="H339" s="43">
        <v>58.06666666666666</v>
      </c>
      <c r="I339" s="43">
        <v>52.96666666666667</v>
      </c>
      <c r="J339" s="43">
        <v>35.75833333333333</v>
      </c>
      <c r="K339" s="43">
        <v>19.1</v>
      </c>
      <c r="L339" s="43">
        <v>4.2749999999999995</v>
      </c>
      <c r="M339" s="43">
        <f t="shared" si="1"/>
        <v>10.96166667</v>
      </c>
      <c r="N339" s="43">
        <f t="shared" si="2"/>
        <v>34.03333333</v>
      </c>
      <c r="O339" s="34">
        <f t="shared" si="3"/>
        <v>73.81</v>
      </c>
    </row>
    <row r="340" ht="13.5" customHeight="1">
      <c r="A340" s="39" t="s">
        <v>25</v>
      </c>
      <c r="B340" s="22">
        <v>1979.0</v>
      </c>
      <c r="C340" s="43">
        <v>0.18333333333333335</v>
      </c>
      <c r="D340" s="43">
        <v>0.08333333333333333</v>
      </c>
      <c r="E340" s="43">
        <v>0.0</v>
      </c>
      <c r="F340" s="43">
        <v>0.0</v>
      </c>
      <c r="G340" s="43">
        <v>0.0</v>
      </c>
      <c r="H340" s="43">
        <v>79.34166666666667</v>
      </c>
      <c r="I340" s="43">
        <v>59.150000000000006</v>
      </c>
      <c r="J340" s="43">
        <v>19.758333333333333</v>
      </c>
      <c r="K340" s="43">
        <v>12.024999999999999</v>
      </c>
      <c r="L340" s="43">
        <v>4.416666666666667</v>
      </c>
      <c r="M340" s="43">
        <f t="shared" si="1"/>
        <v>0.05333333333</v>
      </c>
      <c r="N340" s="43">
        <f t="shared" si="2"/>
        <v>34.93833333</v>
      </c>
      <c r="O340" s="34">
        <f t="shared" si="3"/>
        <v>65.42</v>
      </c>
    </row>
    <row r="341" ht="13.5" customHeight="1">
      <c r="A341" s="39" t="s">
        <v>25</v>
      </c>
      <c r="B341" s="22">
        <v>1980.0</v>
      </c>
      <c r="C341" s="43">
        <v>59.925000000000004</v>
      </c>
      <c r="D341" s="43">
        <v>44.74166666666667</v>
      </c>
      <c r="E341" s="43">
        <v>17.233333333333334</v>
      </c>
      <c r="F341" s="43">
        <v>6.533333333333334</v>
      </c>
      <c r="G341" s="43">
        <v>0.5083333333333333</v>
      </c>
      <c r="H341" s="43">
        <v>5.8</v>
      </c>
      <c r="I341" s="43">
        <v>1.0666666666666667</v>
      </c>
      <c r="J341" s="43">
        <v>0.0</v>
      </c>
      <c r="K341" s="43">
        <v>0.0</v>
      </c>
      <c r="L341" s="43">
        <v>0.0</v>
      </c>
      <c r="M341" s="43">
        <f t="shared" si="1"/>
        <v>25.78833333</v>
      </c>
      <c r="N341" s="43">
        <f t="shared" si="2"/>
        <v>1.373333333</v>
      </c>
      <c r="O341" s="34">
        <f t="shared" si="3"/>
        <v>1.586666667</v>
      </c>
    </row>
    <row r="342" ht="13.5" customHeight="1">
      <c r="A342" s="39" t="s">
        <v>25</v>
      </c>
      <c r="B342" s="22">
        <v>1981.0</v>
      </c>
      <c r="C342" s="43">
        <v>80.08333333333333</v>
      </c>
      <c r="D342" s="43">
        <v>64.26666666666667</v>
      </c>
      <c r="E342" s="43">
        <v>34.25</v>
      </c>
      <c r="F342" s="43">
        <v>19.408333333333328</v>
      </c>
      <c r="G342" s="43">
        <v>8.666666666666666</v>
      </c>
      <c r="H342" s="43">
        <v>1.6166666666666665</v>
      </c>
      <c r="I342" s="43">
        <v>0.15</v>
      </c>
      <c r="J342" s="43">
        <v>0.0</v>
      </c>
      <c r="K342" s="43">
        <v>0.0</v>
      </c>
      <c r="L342" s="43">
        <v>0.0</v>
      </c>
      <c r="M342" s="43">
        <f t="shared" si="1"/>
        <v>41.335</v>
      </c>
      <c r="N342" s="43">
        <f t="shared" si="2"/>
        <v>0.3533333333</v>
      </c>
      <c r="O342" s="34">
        <f t="shared" si="3"/>
        <v>0.3833333333</v>
      </c>
    </row>
    <row r="343" ht="13.5" customHeight="1">
      <c r="A343" s="39" t="s">
        <v>25</v>
      </c>
      <c r="B343" s="22">
        <v>1982.0</v>
      </c>
      <c r="C343" s="43">
        <v>3.183333333333333</v>
      </c>
      <c r="D343" s="43">
        <v>0.18333333333333335</v>
      </c>
      <c r="E343" s="43">
        <v>0.0</v>
      </c>
      <c r="F343" s="43">
        <v>0.0</v>
      </c>
      <c r="G343" s="43">
        <v>0.0</v>
      </c>
      <c r="H343" s="43">
        <v>48.48333333333333</v>
      </c>
      <c r="I343" s="43">
        <v>26.183333333333326</v>
      </c>
      <c r="J343" s="43">
        <v>13.633333333333333</v>
      </c>
      <c r="K343" s="43">
        <v>8.25</v>
      </c>
      <c r="L343" s="43">
        <v>0.19166666666666665</v>
      </c>
      <c r="M343" s="43">
        <f t="shared" si="1"/>
        <v>0.6733333333</v>
      </c>
      <c r="N343" s="43">
        <f t="shared" si="2"/>
        <v>19.34833333</v>
      </c>
      <c r="O343" s="34">
        <f t="shared" si="3"/>
        <v>35.14166667</v>
      </c>
    </row>
    <row r="344" ht="13.5" customHeight="1">
      <c r="A344" s="39" t="s">
        <v>25</v>
      </c>
      <c r="B344" s="22">
        <v>1983.0</v>
      </c>
      <c r="C344" s="43">
        <v>2.5083333333333333</v>
      </c>
      <c r="D344" s="43">
        <v>0.9416666666666665</v>
      </c>
      <c r="E344" s="43">
        <v>0.11666666666666665</v>
      </c>
      <c r="F344" s="43">
        <v>0.0</v>
      </c>
      <c r="G344" s="43">
        <v>0.0</v>
      </c>
      <c r="H344" s="43">
        <v>86.08333333333333</v>
      </c>
      <c r="I344" s="43">
        <v>78.575</v>
      </c>
      <c r="J344" s="43">
        <v>44.24166666666667</v>
      </c>
      <c r="K344" s="43">
        <v>12.875</v>
      </c>
      <c r="L344" s="43">
        <v>1.1083333333333332</v>
      </c>
      <c r="M344" s="43">
        <f t="shared" si="1"/>
        <v>0.7133333333</v>
      </c>
      <c r="N344" s="43">
        <f t="shared" si="2"/>
        <v>44.57666667</v>
      </c>
      <c r="O344" s="34">
        <f t="shared" si="3"/>
        <v>86.6</v>
      </c>
    </row>
    <row r="345" ht="13.5" customHeight="1">
      <c r="A345" s="39" t="s">
        <v>25</v>
      </c>
      <c r="B345" s="22">
        <v>1984.0</v>
      </c>
      <c r="C345" s="43">
        <v>0.0</v>
      </c>
      <c r="D345" s="43">
        <v>0.0</v>
      </c>
      <c r="E345" s="43">
        <v>0.0</v>
      </c>
      <c r="F345" s="43">
        <v>0.0</v>
      </c>
      <c r="G345" s="43">
        <v>0.0</v>
      </c>
      <c r="H345" s="43">
        <v>84.725</v>
      </c>
      <c r="I345" s="43">
        <v>70.36666666666666</v>
      </c>
      <c r="J345" s="43">
        <v>47.708333333333336</v>
      </c>
      <c r="K345" s="43">
        <v>37.233333333333334</v>
      </c>
      <c r="L345" s="43">
        <v>28.433333333333326</v>
      </c>
      <c r="M345" s="43">
        <f t="shared" si="1"/>
        <v>0</v>
      </c>
      <c r="N345" s="43">
        <f t="shared" si="2"/>
        <v>53.69333333</v>
      </c>
      <c r="O345" s="34">
        <f t="shared" si="3"/>
        <v>131.9366667</v>
      </c>
    </row>
    <row r="346" ht="13.5" customHeight="1">
      <c r="A346" s="39" t="s">
        <v>25</v>
      </c>
      <c r="B346" s="22">
        <v>1985.0</v>
      </c>
      <c r="C346" s="43">
        <v>68.00833333333333</v>
      </c>
      <c r="D346" s="43">
        <v>59.300000000000004</v>
      </c>
      <c r="E346" s="43">
        <v>46.54166666666666</v>
      </c>
      <c r="F346" s="43">
        <v>33.99166666666667</v>
      </c>
      <c r="G346" s="43">
        <v>17.474999999999998</v>
      </c>
      <c r="H346" s="43">
        <v>2.3083333333333336</v>
      </c>
      <c r="I346" s="43">
        <v>0.5166666666666666</v>
      </c>
      <c r="J346" s="43">
        <v>0.0</v>
      </c>
      <c r="K346" s="43">
        <v>0.0</v>
      </c>
      <c r="L346" s="43">
        <v>0.0</v>
      </c>
      <c r="M346" s="43">
        <f t="shared" si="1"/>
        <v>45.06333333</v>
      </c>
      <c r="N346" s="43">
        <f t="shared" si="2"/>
        <v>0.565</v>
      </c>
      <c r="O346" s="34">
        <f t="shared" si="3"/>
        <v>0.6683333333</v>
      </c>
    </row>
    <row r="347" ht="13.5" customHeight="1">
      <c r="A347" s="39" t="s">
        <v>25</v>
      </c>
      <c r="B347" s="22">
        <v>1986.0</v>
      </c>
      <c r="C347" s="43">
        <v>9.9</v>
      </c>
      <c r="D347" s="43">
        <v>3.883333333333333</v>
      </c>
      <c r="E347" s="43">
        <v>0.6999999999999998</v>
      </c>
      <c r="F347" s="43">
        <v>0.3833333333333333</v>
      </c>
      <c r="G347" s="43">
        <v>0.008333333333333333</v>
      </c>
      <c r="H347" s="43">
        <v>25.825000000000003</v>
      </c>
      <c r="I347" s="43">
        <v>7.516666666666666</v>
      </c>
      <c r="J347" s="43">
        <v>0.7999999999999999</v>
      </c>
      <c r="K347" s="43">
        <v>0.10000000000000002</v>
      </c>
      <c r="L347" s="43">
        <v>0.0</v>
      </c>
      <c r="M347" s="43">
        <f t="shared" si="1"/>
        <v>2.975</v>
      </c>
      <c r="N347" s="43">
        <f t="shared" si="2"/>
        <v>6.848333333</v>
      </c>
      <c r="O347" s="34">
        <f t="shared" si="3"/>
        <v>8.731666667</v>
      </c>
    </row>
    <row r="348" ht="13.5" customHeight="1">
      <c r="A348" s="39" t="s">
        <v>25</v>
      </c>
      <c r="B348" s="22">
        <v>1987.0</v>
      </c>
      <c r="C348" s="43">
        <v>1.0083333333333333</v>
      </c>
      <c r="D348" s="43">
        <v>0.15833333333333335</v>
      </c>
      <c r="E348" s="43">
        <v>0.0</v>
      </c>
      <c r="F348" s="43">
        <v>0.0</v>
      </c>
      <c r="G348" s="43">
        <v>0.0</v>
      </c>
      <c r="H348" s="43">
        <v>49.75</v>
      </c>
      <c r="I348" s="43">
        <v>33.083333333333336</v>
      </c>
      <c r="J348" s="43">
        <v>11.491666666666667</v>
      </c>
      <c r="K348" s="43">
        <v>3.316666666666667</v>
      </c>
      <c r="L348" s="43">
        <v>1.2916666666666667</v>
      </c>
      <c r="M348" s="43">
        <f t="shared" si="1"/>
        <v>0.2333333333</v>
      </c>
      <c r="N348" s="43">
        <f t="shared" si="2"/>
        <v>19.78666667</v>
      </c>
      <c r="O348" s="34">
        <f t="shared" si="3"/>
        <v>34.02333333</v>
      </c>
    </row>
    <row r="349" ht="13.5" customHeight="1">
      <c r="A349" s="39" t="s">
        <v>25</v>
      </c>
      <c r="B349" s="22">
        <v>1988.0</v>
      </c>
      <c r="C349" s="43">
        <v>37.50833333333333</v>
      </c>
      <c r="D349" s="43">
        <v>17.183333333333334</v>
      </c>
      <c r="E349" s="43">
        <v>2.0749999999999997</v>
      </c>
      <c r="F349" s="43">
        <v>0.5</v>
      </c>
      <c r="G349" s="43">
        <v>0.0</v>
      </c>
      <c r="H349" s="43">
        <v>0.4666666666666666</v>
      </c>
      <c r="I349" s="43">
        <v>0.0</v>
      </c>
      <c r="J349" s="43">
        <v>0.0</v>
      </c>
      <c r="K349" s="43">
        <v>0.0</v>
      </c>
      <c r="L349" s="43">
        <v>0.0</v>
      </c>
      <c r="M349" s="43">
        <f t="shared" si="1"/>
        <v>11.45333333</v>
      </c>
      <c r="N349" s="43">
        <f t="shared" si="2"/>
        <v>0.09333333333</v>
      </c>
      <c r="O349" s="34">
        <f t="shared" si="3"/>
        <v>0.09333333333</v>
      </c>
    </row>
    <row r="350" ht="13.5" customHeight="1">
      <c r="A350" s="39" t="s">
        <v>25</v>
      </c>
      <c r="B350" s="22">
        <v>1989.0</v>
      </c>
      <c r="C350" s="43">
        <v>24.525000000000002</v>
      </c>
      <c r="D350" s="43">
        <v>13.308333333333335</v>
      </c>
      <c r="E350" s="43">
        <v>2.058333333333333</v>
      </c>
      <c r="F350" s="43">
        <v>0.08333333333333333</v>
      </c>
      <c r="G350" s="43">
        <v>0.0</v>
      </c>
      <c r="H350" s="43">
        <v>43.474999999999994</v>
      </c>
      <c r="I350" s="43">
        <v>33.45</v>
      </c>
      <c r="J350" s="43">
        <v>19.89166666666667</v>
      </c>
      <c r="K350" s="43">
        <v>12.225</v>
      </c>
      <c r="L350" s="43">
        <v>3.908333333333333</v>
      </c>
      <c r="M350" s="43">
        <f t="shared" si="1"/>
        <v>7.995</v>
      </c>
      <c r="N350" s="43">
        <f t="shared" si="2"/>
        <v>22.59</v>
      </c>
      <c r="O350" s="34">
        <f t="shared" si="3"/>
        <v>47.69833333</v>
      </c>
    </row>
    <row r="351" ht="13.5" customHeight="1">
      <c r="A351" s="39" t="s">
        <v>25</v>
      </c>
      <c r="B351" s="22">
        <v>1990.0</v>
      </c>
      <c r="C351" s="43">
        <v>1.05</v>
      </c>
      <c r="D351" s="43">
        <v>0.3</v>
      </c>
      <c r="E351" s="43">
        <v>0.0</v>
      </c>
      <c r="F351" s="43">
        <v>0.0</v>
      </c>
      <c r="G351" s="43">
        <v>0.0</v>
      </c>
      <c r="H351" s="43">
        <v>78.99999999999999</v>
      </c>
      <c r="I351" s="43">
        <v>60.15833333333334</v>
      </c>
      <c r="J351" s="43">
        <v>21.549999999999997</v>
      </c>
      <c r="K351" s="43">
        <v>7.125</v>
      </c>
      <c r="L351" s="43">
        <v>1.425</v>
      </c>
      <c r="M351" s="43">
        <f t="shared" si="1"/>
        <v>0.27</v>
      </c>
      <c r="N351" s="43">
        <f t="shared" si="2"/>
        <v>33.85166667</v>
      </c>
      <c r="O351" s="34">
        <f t="shared" si="3"/>
        <v>59.91833333</v>
      </c>
    </row>
    <row r="352" ht="13.5" customHeight="1">
      <c r="A352" s="39" t="s">
        <v>25</v>
      </c>
      <c r="B352" s="22">
        <v>1991.0</v>
      </c>
      <c r="C352" s="43">
        <v>9.9</v>
      </c>
      <c r="D352" s="43">
        <v>4.958333333333334</v>
      </c>
      <c r="E352" s="43">
        <v>0.9916666666666667</v>
      </c>
      <c r="F352" s="43">
        <v>0.2916666666666667</v>
      </c>
      <c r="G352" s="43">
        <v>0.0</v>
      </c>
      <c r="H352" s="43">
        <v>49.199999999999996</v>
      </c>
      <c r="I352" s="43">
        <v>29.0</v>
      </c>
      <c r="J352" s="43">
        <v>3.625</v>
      </c>
      <c r="K352" s="43">
        <v>0.48333333333333334</v>
      </c>
      <c r="L352" s="43">
        <v>0.0</v>
      </c>
      <c r="M352" s="43">
        <f t="shared" si="1"/>
        <v>3.228333333</v>
      </c>
      <c r="N352" s="43">
        <f t="shared" si="2"/>
        <v>16.46166667</v>
      </c>
      <c r="O352" s="34">
        <f t="shared" si="3"/>
        <v>24.00166667</v>
      </c>
    </row>
    <row r="353" ht="13.5" customHeight="1">
      <c r="A353" s="39" t="s">
        <v>25</v>
      </c>
      <c r="B353" s="22">
        <v>1992.0</v>
      </c>
      <c r="C353" s="43">
        <v>18.241666666666667</v>
      </c>
      <c r="D353" s="43">
        <v>2.883333333333333</v>
      </c>
      <c r="E353" s="43">
        <v>0.125</v>
      </c>
      <c r="F353" s="43">
        <v>0.0</v>
      </c>
      <c r="G353" s="43">
        <v>0.0</v>
      </c>
      <c r="H353" s="43">
        <v>22.85833333333333</v>
      </c>
      <c r="I353" s="43">
        <v>11.899999999999999</v>
      </c>
      <c r="J353" s="43">
        <v>1.2083333333333333</v>
      </c>
      <c r="K353" s="43">
        <v>0.09999999999999999</v>
      </c>
      <c r="L353" s="43">
        <v>0.0</v>
      </c>
      <c r="M353" s="43">
        <f t="shared" si="1"/>
        <v>4.25</v>
      </c>
      <c r="N353" s="43">
        <f t="shared" si="2"/>
        <v>7.213333333</v>
      </c>
      <c r="O353" s="34">
        <f t="shared" si="3"/>
        <v>10.13666667</v>
      </c>
    </row>
    <row r="354" ht="13.5" customHeight="1">
      <c r="A354" s="39" t="s">
        <v>25</v>
      </c>
      <c r="B354" s="22">
        <v>1993.0</v>
      </c>
      <c r="C354" s="43">
        <v>10.333333333333334</v>
      </c>
      <c r="D354" s="43">
        <v>1.6583333333333334</v>
      </c>
      <c r="E354" s="43">
        <v>0.19166666666666665</v>
      </c>
      <c r="F354" s="43">
        <v>0.0</v>
      </c>
      <c r="G354" s="43">
        <v>0.0</v>
      </c>
      <c r="H354" s="43">
        <v>28.900000000000002</v>
      </c>
      <c r="I354" s="43">
        <v>16.866666666666667</v>
      </c>
      <c r="J354" s="43">
        <v>4.208333333333333</v>
      </c>
      <c r="K354" s="43">
        <v>0.875</v>
      </c>
      <c r="L354" s="43">
        <v>0.0</v>
      </c>
      <c r="M354" s="43">
        <f t="shared" si="1"/>
        <v>2.436666667</v>
      </c>
      <c r="N354" s="43">
        <f t="shared" si="2"/>
        <v>10.17</v>
      </c>
      <c r="O354" s="34">
        <f t="shared" si="3"/>
        <v>15.75166667</v>
      </c>
    </row>
    <row r="355" ht="13.5" customHeight="1">
      <c r="A355" s="39" t="s">
        <v>25</v>
      </c>
      <c r="B355" s="22">
        <v>1994.0</v>
      </c>
      <c r="C355" s="43">
        <v>2.433333333333333</v>
      </c>
      <c r="D355" s="43">
        <v>0.10000000000000002</v>
      </c>
      <c r="E355" s="43">
        <v>0.0</v>
      </c>
      <c r="F355" s="43">
        <v>0.0</v>
      </c>
      <c r="G355" s="43">
        <v>0.0</v>
      </c>
      <c r="H355" s="43">
        <v>52.24166666666665</v>
      </c>
      <c r="I355" s="43">
        <v>28.775000000000002</v>
      </c>
      <c r="J355" s="43">
        <v>2.841666666666667</v>
      </c>
      <c r="K355" s="43">
        <v>0.09999999999999999</v>
      </c>
      <c r="L355" s="43">
        <v>0.0</v>
      </c>
      <c r="M355" s="43">
        <f t="shared" si="1"/>
        <v>0.5066666667</v>
      </c>
      <c r="N355" s="43">
        <f t="shared" si="2"/>
        <v>16.79166667</v>
      </c>
      <c r="O355" s="34">
        <f t="shared" si="3"/>
        <v>23.74333333</v>
      </c>
    </row>
    <row r="356" ht="13.5" customHeight="1">
      <c r="A356" s="39" t="s">
        <v>25</v>
      </c>
      <c r="B356" s="22">
        <v>1995.0</v>
      </c>
      <c r="C356" s="43">
        <v>54.89166666666666</v>
      </c>
      <c r="D356" s="43">
        <v>41.9</v>
      </c>
      <c r="E356" s="43">
        <v>19.491666666666667</v>
      </c>
      <c r="F356" s="43">
        <v>8.141666666666666</v>
      </c>
      <c r="G356" s="43">
        <v>1.7333333333333334</v>
      </c>
      <c r="H356" s="43">
        <v>0.6583333333333333</v>
      </c>
      <c r="I356" s="43">
        <v>0.0</v>
      </c>
      <c r="J356" s="43">
        <v>0.0</v>
      </c>
      <c r="K356" s="43">
        <v>0.0</v>
      </c>
      <c r="L356" s="43">
        <v>0.0</v>
      </c>
      <c r="M356" s="43">
        <f t="shared" si="1"/>
        <v>25.23166667</v>
      </c>
      <c r="N356" s="43">
        <f t="shared" si="2"/>
        <v>0.1316666667</v>
      </c>
      <c r="O356" s="34">
        <f t="shared" si="3"/>
        <v>0.1316666667</v>
      </c>
    </row>
    <row r="357" ht="13.5" customHeight="1">
      <c r="A357" s="39" t="s">
        <v>25</v>
      </c>
      <c r="B357" s="22">
        <v>1996.0</v>
      </c>
      <c r="C357" s="43">
        <v>0.0</v>
      </c>
      <c r="D357" s="43">
        <v>0.0</v>
      </c>
      <c r="E357" s="43">
        <v>0.0</v>
      </c>
      <c r="F357" s="43">
        <v>0.0</v>
      </c>
      <c r="G357" s="43">
        <v>0.0</v>
      </c>
      <c r="H357" s="43">
        <v>86.23333333333333</v>
      </c>
      <c r="I357" s="43">
        <v>74.89999999999999</v>
      </c>
      <c r="J357" s="43">
        <v>52.44166666666667</v>
      </c>
      <c r="K357" s="43">
        <v>34.46666666666667</v>
      </c>
      <c r="L357" s="43">
        <v>14.816666666666668</v>
      </c>
      <c r="M357" s="43">
        <f t="shared" si="1"/>
        <v>0</v>
      </c>
      <c r="N357" s="43">
        <f t="shared" si="2"/>
        <v>52.57166667</v>
      </c>
      <c r="O357" s="34">
        <f t="shared" si="3"/>
        <v>121.0616667</v>
      </c>
    </row>
    <row r="358" ht="13.5" customHeight="1">
      <c r="A358" s="39" t="s">
        <v>25</v>
      </c>
      <c r="B358" s="22">
        <v>1997.0</v>
      </c>
      <c r="C358" s="43">
        <v>23.416666666666668</v>
      </c>
      <c r="D358" s="43">
        <v>12.991666666666667</v>
      </c>
      <c r="E358" s="43">
        <v>3.016666666666667</v>
      </c>
      <c r="F358" s="43">
        <v>0.45</v>
      </c>
      <c r="G358" s="43">
        <v>0.0</v>
      </c>
      <c r="H358" s="43">
        <v>51.49166666666667</v>
      </c>
      <c r="I358" s="43">
        <v>45.25000000000001</v>
      </c>
      <c r="J358" s="43">
        <v>34.90833333333333</v>
      </c>
      <c r="K358" s="43">
        <v>20.666666666666668</v>
      </c>
      <c r="L358" s="43">
        <v>6.466666666666666</v>
      </c>
      <c r="M358" s="43">
        <f t="shared" si="1"/>
        <v>7.975</v>
      </c>
      <c r="N358" s="43">
        <f t="shared" si="2"/>
        <v>31.75666667</v>
      </c>
      <c r="O358" s="34">
        <f t="shared" si="3"/>
        <v>72.34333333</v>
      </c>
    </row>
    <row r="359" ht="13.5" customHeight="1">
      <c r="A359" s="39" t="s">
        <v>25</v>
      </c>
      <c r="B359" s="22">
        <v>1998.0</v>
      </c>
      <c r="C359" s="43">
        <v>8.141666666666667</v>
      </c>
      <c r="D359" s="43">
        <v>1.7249999999999999</v>
      </c>
      <c r="E359" s="43">
        <v>0.0</v>
      </c>
      <c r="F359" s="43">
        <v>0.0</v>
      </c>
      <c r="G359" s="43">
        <v>0.0</v>
      </c>
      <c r="H359" s="43">
        <v>52.60833333333333</v>
      </c>
      <c r="I359" s="43">
        <v>44.04999999999999</v>
      </c>
      <c r="J359" s="43">
        <v>30.950000000000003</v>
      </c>
      <c r="K359" s="43">
        <v>23.424999999999997</v>
      </c>
      <c r="L359" s="43">
        <v>16.5</v>
      </c>
      <c r="M359" s="43">
        <f t="shared" si="1"/>
        <v>1.973333333</v>
      </c>
      <c r="N359" s="43">
        <f t="shared" si="2"/>
        <v>33.50666667</v>
      </c>
      <c r="O359" s="34">
        <f t="shared" si="3"/>
        <v>81.95166667</v>
      </c>
    </row>
    <row r="360" ht="13.5" customHeight="1">
      <c r="A360" s="39" t="s">
        <v>25</v>
      </c>
      <c r="B360" s="22">
        <v>1999.0</v>
      </c>
      <c r="C360" s="43">
        <v>37.4</v>
      </c>
      <c r="D360" s="43">
        <v>19.066666666666666</v>
      </c>
      <c r="E360" s="43">
        <v>3.975</v>
      </c>
      <c r="F360" s="43">
        <v>1.0166666666666666</v>
      </c>
      <c r="G360" s="43">
        <v>0.08333333333333333</v>
      </c>
      <c r="H360" s="43">
        <v>15.358333333333333</v>
      </c>
      <c r="I360" s="43">
        <v>8.908333333333333</v>
      </c>
      <c r="J360" s="43">
        <v>2.375</v>
      </c>
      <c r="K360" s="43">
        <v>0.9333333333333332</v>
      </c>
      <c r="L360" s="43">
        <v>0.075</v>
      </c>
      <c r="M360" s="43">
        <f t="shared" si="1"/>
        <v>12.30833333</v>
      </c>
      <c r="N360" s="43">
        <f t="shared" si="2"/>
        <v>5.53</v>
      </c>
      <c r="O360" s="34">
        <f t="shared" si="3"/>
        <v>8.881666667</v>
      </c>
    </row>
    <row r="361" ht="13.5" customHeight="1">
      <c r="A361" s="39" t="s">
        <v>25</v>
      </c>
      <c r="B361" s="22">
        <v>2000.0</v>
      </c>
      <c r="C361" s="43">
        <v>1.2416666666666667</v>
      </c>
      <c r="D361" s="43">
        <v>0.05833333333333333</v>
      </c>
      <c r="E361" s="43">
        <v>0.0</v>
      </c>
      <c r="F361" s="43">
        <v>0.0</v>
      </c>
      <c r="G361" s="43">
        <v>0.0</v>
      </c>
      <c r="H361" s="43">
        <v>68.325</v>
      </c>
      <c r="I361" s="43">
        <v>43.09166666666666</v>
      </c>
      <c r="J361" s="43">
        <v>12.15</v>
      </c>
      <c r="K361" s="43">
        <v>4.016666666666667</v>
      </c>
      <c r="L361" s="43">
        <v>0.4916666666666667</v>
      </c>
      <c r="M361" s="43">
        <f t="shared" si="1"/>
        <v>0.26</v>
      </c>
      <c r="N361" s="43">
        <f t="shared" si="2"/>
        <v>25.615</v>
      </c>
      <c r="O361" s="34">
        <f t="shared" si="3"/>
        <v>41.89666667</v>
      </c>
    </row>
    <row r="362" ht="13.5" customHeight="1">
      <c r="A362" s="39" t="s">
        <v>25</v>
      </c>
      <c r="B362" s="22">
        <v>2001.0</v>
      </c>
      <c r="C362" s="43">
        <v>22.041666666666668</v>
      </c>
      <c r="D362" s="43">
        <v>12.516666666666666</v>
      </c>
      <c r="E362" s="43">
        <v>5.766666666666667</v>
      </c>
      <c r="F362" s="43">
        <v>2.375</v>
      </c>
      <c r="G362" s="43">
        <v>0.19166666666666665</v>
      </c>
      <c r="H362" s="43">
        <v>25.325</v>
      </c>
      <c r="I362" s="43">
        <v>13.783333333333333</v>
      </c>
      <c r="J362" s="43">
        <v>2.4250000000000003</v>
      </c>
      <c r="K362" s="43">
        <v>0.8083333333333332</v>
      </c>
      <c r="L362" s="43">
        <v>0.06666666666666667</v>
      </c>
      <c r="M362" s="43">
        <f t="shared" si="1"/>
        <v>8.578333333</v>
      </c>
      <c r="N362" s="43">
        <f t="shared" si="2"/>
        <v>8.481666667</v>
      </c>
      <c r="O362" s="34">
        <f t="shared" si="3"/>
        <v>12.74666667</v>
      </c>
    </row>
    <row r="363" ht="13.5" customHeight="1">
      <c r="A363" s="39" t="s">
        <v>25</v>
      </c>
      <c r="B363" s="22">
        <v>2002.0</v>
      </c>
      <c r="C363" s="43">
        <v>61.86666666666667</v>
      </c>
      <c r="D363" s="43">
        <v>51.51666666666666</v>
      </c>
      <c r="E363" s="43">
        <v>27.391666666666666</v>
      </c>
      <c r="F363" s="43">
        <v>15.516666666666666</v>
      </c>
      <c r="G363" s="43">
        <v>4.483333333333333</v>
      </c>
      <c r="H363" s="43">
        <v>9.1</v>
      </c>
      <c r="I363" s="43">
        <v>3.1166666666666667</v>
      </c>
      <c r="J363" s="43">
        <v>0.008333333333333333</v>
      </c>
      <c r="K363" s="43">
        <v>0.0</v>
      </c>
      <c r="L363" s="43">
        <v>0.0</v>
      </c>
      <c r="M363" s="43">
        <f t="shared" si="1"/>
        <v>32.155</v>
      </c>
      <c r="N363" s="43">
        <f t="shared" si="2"/>
        <v>2.445</v>
      </c>
      <c r="O363" s="34">
        <f t="shared" si="3"/>
        <v>3.071666667</v>
      </c>
    </row>
    <row r="364" ht="13.5" customHeight="1">
      <c r="A364" s="39" t="s">
        <v>25</v>
      </c>
      <c r="B364" s="22">
        <v>2003.0</v>
      </c>
      <c r="C364" s="43">
        <v>0.03333333333333333</v>
      </c>
      <c r="D364" s="43">
        <v>0.0</v>
      </c>
      <c r="E364" s="43">
        <v>0.0</v>
      </c>
      <c r="F364" s="43">
        <v>0.0</v>
      </c>
      <c r="G364" s="43">
        <v>0.0</v>
      </c>
      <c r="H364" s="43">
        <v>73.63333333333334</v>
      </c>
      <c r="I364" s="43">
        <v>52.61666666666667</v>
      </c>
      <c r="J364" s="43">
        <v>21.933333333333334</v>
      </c>
      <c r="K364" s="43">
        <v>10.733333333333333</v>
      </c>
      <c r="L364" s="43">
        <v>2.5416666666666665</v>
      </c>
      <c r="M364" s="43">
        <f t="shared" si="1"/>
        <v>0.006666666667</v>
      </c>
      <c r="N364" s="43">
        <f t="shared" si="2"/>
        <v>32.29166667</v>
      </c>
      <c r="O364" s="34">
        <f t="shared" si="3"/>
        <v>60.06166667</v>
      </c>
    </row>
    <row r="365" ht="13.5" customHeight="1">
      <c r="A365" s="39" t="s">
        <v>25</v>
      </c>
      <c r="B365" s="22">
        <v>2004.0</v>
      </c>
      <c r="C365" s="43">
        <v>5.5249999999999995</v>
      </c>
      <c r="D365" s="43">
        <v>1.0666666666666667</v>
      </c>
      <c r="E365" s="43">
        <v>0.03333333333333333</v>
      </c>
      <c r="F365" s="43">
        <v>0.0</v>
      </c>
      <c r="G365" s="43">
        <v>0.0</v>
      </c>
      <c r="H365" s="43">
        <v>48.833333333333336</v>
      </c>
      <c r="I365" s="43">
        <v>30.900000000000002</v>
      </c>
      <c r="J365" s="43">
        <v>9.741666666666667</v>
      </c>
      <c r="K365" s="43">
        <v>2.5666666666666664</v>
      </c>
      <c r="L365" s="43">
        <v>0.024999999999999998</v>
      </c>
      <c r="M365" s="43">
        <f t="shared" si="1"/>
        <v>1.325</v>
      </c>
      <c r="N365" s="43">
        <f t="shared" si="2"/>
        <v>18.41333333</v>
      </c>
      <c r="O365" s="34">
        <f t="shared" si="3"/>
        <v>30.05</v>
      </c>
    </row>
    <row r="366" ht="13.5" customHeight="1">
      <c r="A366" s="39" t="s">
        <v>25</v>
      </c>
      <c r="B366" s="22">
        <v>2005.0</v>
      </c>
      <c r="C366" s="43">
        <v>2.783333333333333</v>
      </c>
      <c r="D366" s="43">
        <v>0.7666666666666667</v>
      </c>
      <c r="E366" s="43">
        <v>0.0</v>
      </c>
      <c r="F366" s="43">
        <v>0.0</v>
      </c>
      <c r="G366" s="43">
        <v>0.0</v>
      </c>
      <c r="H366" s="43">
        <v>76.74166666666667</v>
      </c>
      <c r="I366" s="43">
        <v>58.59166666666667</v>
      </c>
      <c r="J366" s="43">
        <v>29.433333333333334</v>
      </c>
      <c r="K366" s="43">
        <v>15.383333333333333</v>
      </c>
      <c r="L366" s="43">
        <v>2.408333333333333</v>
      </c>
      <c r="M366" s="43">
        <f t="shared" si="1"/>
        <v>0.71</v>
      </c>
      <c r="N366" s="43">
        <f t="shared" si="2"/>
        <v>36.51166667</v>
      </c>
      <c r="O366" s="34">
        <f t="shared" si="3"/>
        <v>71.16</v>
      </c>
    </row>
    <row r="367" ht="13.5" customHeight="1">
      <c r="A367" s="39" t="s">
        <v>25</v>
      </c>
      <c r="B367" s="22">
        <v>2006.0</v>
      </c>
      <c r="C367" s="43">
        <v>0.14166666666666666</v>
      </c>
      <c r="D367" s="43">
        <v>0.049999999999999996</v>
      </c>
      <c r="E367" s="43">
        <v>0.0</v>
      </c>
      <c r="F367" s="43">
        <v>0.0</v>
      </c>
      <c r="G367" s="43">
        <v>0.0</v>
      </c>
      <c r="H367" s="43">
        <v>94.14999999999999</v>
      </c>
      <c r="I367" s="43">
        <v>86.14999999999999</v>
      </c>
      <c r="J367" s="43">
        <v>61.34166666666667</v>
      </c>
      <c r="K367" s="43">
        <v>44.76666666666667</v>
      </c>
      <c r="L367" s="43">
        <v>23.76666666666667</v>
      </c>
      <c r="M367" s="43">
        <f t="shared" si="1"/>
        <v>0.03833333333</v>
      </c>
      <c r="N367" s="43">
        <f t="shared" si="2"/>
        <v>62.035</v>
      </c>
      <c r="O367" s="34">
        <f t="shared" si="3"/>
        <v>149.675</v>
      </c>
    </row>
    <row r="368" ht="13.5" customHeight="1">
      <c r="A368" s="39" t="s">
        <v>25</v>
      </c>
      <c r="B368" s="22">
        <v>2007.0</v>
      </c>
      <c r="C368" s="43">
        <v>1.5416666666666667</v>
      </c>
      <c r="D368" s="43">
        <v>0.5</v>
      </c>
      <c r="E368" s="43">
        <v>0.041666666666666664</v>
      </c>
      <c r="F368" s="43">
        <v>0.0</v>
      </c>
      <c r="G368" s="43">
        <v>0.0</v>
      </c>
      <c r="H368" s="43">
        <v>46.18333333333334</v>
      </c>
      <c r="I368" s="43">
        <v>33.13333333333333</v>
      </c>
      <c r="J368" s="43">
        <v>9.033333333333333</v>
      </c>
      <c r="K368" s="43">
        <v>5.541666666666667</v>
      </c>
      <c r="L368" s="43">
        <v>3.1666666666666665</v>
      </c>
      <c r="M368" s="43">
        <f t="shared" si="1"/>
        <v>0.4166666667</v>
      </c>
      <c r="N368" s="43">
        <f t="shared" si="2"/>
        <v>19.41166667</v>
      </c>
      <c r="O368" s="34">
        <f t="shared" si="3"/>
        <v>35.51</v>
      </c>
    </row>
    <row r="369" ht="13.5" customHeight="1">
      <c r="A369" s="39" t="s">
        <v>25</v>
      </c>
      <c r="B369" s="22">
        <v>2008.0</v>
      </c>
      <c r="C369" s="43">
        <v>6.741666666666667</v>
      </c>
      <c r="D369" s="43">
        <v>3.483333333333333</v>
      </c>
      <c r="E369" s="43">
        <v>0.2916666666666667</v>
      </c>
      <c r="F369" s="43">
        <v>0.03333333333333333</v>
      </c>
      <c r="G369" s="43">
        <v>0.0</v>
      </c>
      <c r="H369" s="43">
        <v>74.89166666666667</v>
      </c>
      <c r="I369" s="43">
        <v>62.94166666666666</v>
      </c>
      <c r="J369" s="43">
        <v>42.01666666666667</v>
      </c>
      <c r="K369" s="43">
        <v>28.225000000000005</v>
      </c>
      <c r="L369" s="43">
        <v>15.699999999999998</v>
      </c>
      <c r="M369" s="43">
        <f t="shared" si="1"/>
        <v>2.11</v>
      </c>
      <c r="N369" s="43">
        <f t="shared" si="2"/>
        <v>44.755</v>
      </c>
      <c r="O369" s="34">
        <f t="shared" si="3"/>
        <v>103.645</v>
      </c>
    </row>
    <row r="370" ht="13.5" customHeight="1">
      <c r="A370" s="39" t="s">
        <v>25</v>
      </c>
      <c r="B370" s="22">
        <v>2009.0</v>
      </c>
      <c r="C370" s="43">
        <v>0.0</v>
      </c>
      <c r="D370" s="43">
        <v>0.0</v>
      </c>
      <c r="E370" s="43">
        <v>0.0</v>
      </c>
      <c r="F370" s="43">
        <v>0.0</v>
      </c>
      <c r="G370" s="43">
        <v>0.0</v>
      </c>
      <c r="H370" s="43">
        <v>87.625</v>
      </c>
      <c r="I370" s="43">
        <v>74.10000000000001</v>
      </c>
      <c r="J370" s="43">
        <v>42.01666666666667</v>
      </c>
      <c r="K370" s="43">
        <v>19.816666666666666</v>
      </c>
      <c r="L370" s="43">
        <v>4.3</v>
      </c>
      <c r="M370" s="43">
        <f t="shared" si="1"/>
        <v>0</v>
      </c>
      <c r="N370" s="43">
        <f t="shared" si="2"/>
        <v>45.57166667</v>
      </c>
      <c r="O370" s="34">
        <f t="shared" si="3"/>
        <v>92.52833333</v>
      </c>
    </row>
    <row r="371" ht="13.5" customHeight="1">
      <c r="A371" s="39" t="s">
        <v>25</v>
      </c>
      <c r="B371" s="22">
        <v>2010.0</v>
      </c>
      <c r="C371" s="43">
        <v>9.458333333333334</v>
      </c>
      <c r="D371" s="43">
        <v>3.2583333333333333</v>
      </c>
      <c r="E371" s="43">
        <v>0.06666666666666667</v>
      </c>
      <c r="F371" s="43">
        <v>0.0</v>
      </c>
      <c r="G371" s="43">
        <v>0.0</v>
      </c>
      <c r="H371" s="43">
        <v>64.95</v>
      </c>
      <c r="I371" s="43">
        <v>59.475000000000016</v>
      </c>
      <c r="J371" s="43">
        <v>39.925000000000004</v>
      </c>
      <c r="K371" s="43">
        <v>24.441666666666666</v>
      </c>
      <c r="L371" s="43">
        <v>10.816666666666668</v>
      </c>
      <c r="M371" s="43">
        <f t="shared" si="1"/>
        <v>2.556666667</v>
      </c>
      <c r="N371" s="43">
        <f t="shared" si="2"/>
        <v>39.92166667</v>
      </c>
      <c r="O371" s="34">
        <f t="shared" si="3"/>
        <v>91.105</v>
      </c>
    </row>
    <row r="372" ht="13.5" customHeight="1">
      <c r="A372" s="39" t="s">
        <v>25</v>
      </c>
      <c r="B372" s="22">
        <v>2011.0</v>
      </c>
      <c r="C372" s="43">
        <v>0.35833333333333334</v>
      </c>
      <c r="D372" s="43">
        <v>0.03333333333333333</v>
      </c>
      <c r="E372" s="43">
        <v>0.0</v>
      </c>
      <c r="F372" s="43">
        <v>0.0</v>
      </c>
      <c r="G372" s="43">
        <v>0.0</v>
      </c>
      <c r="H372" s="43">
        <v>66.88333333333333</v>
      </c>
      <c r="I372" s="43">
        <v>56.083333333333336</v>
      </c>
      <c r="J372" s="43">
        <v>40.84166666666667</v>
      </c>
      <c r="K372" s="43">
        <v>35.14166666666667</v>
      </c>
      <c r="L372" s="43">
        <v>25.78333333333333</v>
      </c>
      <c r="M372" s="43">
        <f t="shared" si="1"/>
        <v>0.07833333333</v>
      </c>
      <c r="N372" s="43">
        <f t="shared" si="2"/>
        <v>44.94666667</v>
      </c>
      <c r="O372" s="34">
        <f t="shared" si="3"/>
        <v>114.2116667</v>
      </c>
    </row>
    <row r="373" ht="13.5" customHeight="1">
      <c r="A373" s="39" t="s">
        <v>25</v>
      </c>
      <c r="B373" s="22">
        <v>2012.0</v>
      </c>
      <c r="C373" s="43">
        <v>25.29166666666666</v>
      </c>
      <c r="D373" s="43">
        <v>11.533333333333331</v>
      </c>
      <c r="E373" s="43">
        <v>2.191666666666667</v>
      </c>
      <c r="F373" s="43">
        <v>0.75</v>
      </c>
      <c r="G373" s="43">
        <v>0.049999999999999996</v>
      </c>
      <c r="H373" s="43">
        <v>38.89166666666666</v>
      </c>
      <c r="I373" s="43">
        <v>31.75</v>
      </c>
      <c r="J373" s="43">
        <v>24.183333333333334</v>
      </c>
      <c r="K373" s="43">
        <v>17.65833333333333</v>
      </c>
      <c r="L373" s="43">
        <v>8.541666666666666</v>
      </c>
      <c r="M373" s="43">
        <f t="shared" si="1"/>
        <v>7.963333333</v>
      </c>
      <c r="N373" s="43">
        <f t="shared" si="2"/>
        <v>24.205</v>
      </c>
      <c r="O373" s="34">
        <f t="shared" si="3"/>
        <v>57.65666667</v>
      </c>
    </row>
    <row r="374" ht="13.5" customHeight="1">
      <c r="A374" s="39" t="s">
        <v>25</v>
      </c>
      <c r="B374" s="22">
        <v>2013.0</v>
      </c>
      <c r="C374" s="43">
        <v>5.983333333333333</v>
      </c>
      <c r="D374" s="43">
        <v>1.3333333333333333</v>
      </c>
      <c r="E374" s="43">
        <v>0.06666666666666667</v>
      </c>
      <c r="F374" s="43">
        <v>0.0</v>
      </c>
      <c r="G374" s="43">
        <v>0.0</v>
      </c>
      <c r="H374" s="43">
        <v>42.11666666666666</v>
      </c>
      <c r="I374" s="43">
        <v>20.808333333333334</v>
      </c>
      <c r="J374" s="43">
        <v>4.516666666666667</v>
      </c>
      <c r="K374" s="43">
        <v>1.4416666666666667</v>
      </c>
      <c r="L374" s="43">
        <v>0.3</v>
      </c>
      <c r="M374" s="43">
        <f t="shared" si="1"/>
        <v>1.476666667</v>
      </c>
      <c r="N374" s="43">
        <f t="shared" si="2"/>
        <v>13.83666667</v>
      </c>
      <c r="O374" s="34">
        <f t="shared" si="3"/>
        <v>20.91</v>
      </c>
    </row>
    <row r="375" ht="13.5" customHeight="1">
      <c r="A375" s="39" t="s">
        <v>25</v>
      </c>
      <c r="B375" s="22">
        <v>2014.0</v>
      </c>
      <c r="C375" s="43">
        <v>7.766666666666667</v>
      </c>
      <c r="D375" s="43">
        <v>0.8916666666666667</v>
      </c>
      <c r="E375" s="43">
        <v>0.0</v>
      </c>
      <c r="F375" s="43">
        <v>0.0</v>
      </c>
      <c r="G375" s="43">
        <v>0.0</v>
      </c>
      <c r="H375" s="43">
        <v>36.86666666666667</v>
      </c>
      <c r="I375" s="43">
        <v>17.075000000000003</v>
      </c>
      <c r="J375" s="43">
        <v>1.5666666666666667</v>
      </c>
      <c r="K375" s="43">
        <v>0.1416666666666667</v>
      </c>
      <c r="L375" s="43">
        <v>0.0</v>
      </c>
      <c r="M375" s="43">
        <f t="shared" si="1"/>
        <v>1.731666667</v>
      </c>
      <c r="N375" s="43">
        <f t="shared" si="2"/>
        <v>11.13</v>
      </c>
      <c r="O375" s="34">
        <f t="shared" si="3"/>
        <v>15.25666667</v>
      </c>
    </row>
    <row r="376" ht="13.5" customHeight="1">
      <c r="A376" s="39" t="s">
        <v>25</v>
      </c>
      <c r="B376" s="22">
        <v>2015.0</v>
      </c>
      <c r="C376" s="43">
        <v>28.58333333333333</v>
      </c>
      <c r="D376" s="43">
        <v>15.358333333333334</v>
      </c>
      <c r="E376" s="43">
        <v>2.1333333333333333</v>
      </c>
      <c r="F376" s="43">
        <v>0.2833333333333333</v>
      </c>
      <c r="G376" s="43">
        <v>0.0</v>
      </c>
      <c r="H376" s="43">
        <v>24.283333333333335</v>
      </c>
      <c r="I376" s="43">
        <v>12.691666666666665</v>
      </c>
      <c r="J376" s="43">
        <v>2.6250000000000004</v>
      </c>
      <c r="K376" s="43">
        <v>0.5499999999999999</v>
      </c>
      <c r="L376" s="43">
        <v>0.03333333333333333</v>
      </c>
      <c r="M376" s="43">
        <f t="shared" si="1"/>
        <v>9.271666667</v>
      </c>
      <c r="N376" s="43">
        <f t="shared" si="2"/>
        <v>8.036666667</v>
      </c>
      <c r="O376" s="34">
        <f t="shared" si="3"/>
        <v>11.98166667</v>
      </c>
    </row>
    <row r="377" ht="13.5" customHeight="1">
      <c r="A377" s="39" t="s">
        <v>25</v>
      </c>
      <c r="B377" s="22">
        <v>2016.0</v>
      </c>
      <c r="C377" s="43">
        <v>70.59166666666667</v>
      </c>
      <c r="D377" s="43">
        <v>56.775</v>
      </c>
      <c r="E377" s="43">
        <v>27.75833333333333</v>
      </c>
      <c r="F377" s="43">
        <v>13.466666666666669</v>
      </c>
      <c r="G377" s="43">
        <v>3.0500000000000003</v>
      </c>
      <c r="H377" s="43">
        <v>6.008333333333333</v>
      </c>
      <c r="I377" s="43">
        <v>3.491666666666666</v>
      </c>
      <c r="J377" s="43">
        <v>0.5083333333333333</v>
      </c>
      <c r="K377" s="43">
        <v>0.0</v>
      </c>
      <c r="L377" s="43">
        <v>0.0</v>
      </c>
      <c r="M377" s="43">
        <f t="shared" si="1"/>
        <v>34.32833333</v>
      </c>
      <c r="N377" s="43">
        <f t="shared" si="2"/>
        <v>2.001666667</v>
      </c>
      <c r="O377" s="34">
        <f t="shared" si="3"/>
        <v>2.903333333</v>
      </c>
    </row>
    <row r="378" ht="13.5" customHeight="1">
      <c r="A378" s="39" t="s">
        <v>25</v>
      </c>
      <c r="B378" s="22">
        <v>2017.0</v>
      </c>
      <c r="C378" s="43">
        <v>27.700000000000003</v>
      </c>
      <c r="D378" s="43">
        <v>21.375</v>
      </c>
      <c r="E378" s="43">
        <v>5.425</v>
      </c>
      <c r="F378" s="43">
        <v>0.9416666666666668</v>
      </c>
      <c r="G378" s="43">
        <v>0.0</v>
      </c>
      <c r="H378" s="43">
        <v>31.066666666666666</v>
      </c>
      <c r="I378" s="43">
        <v>12.883333333333333</v>
      </c>
      <c r="J378" s="43">
        <v>2.9583333333333335</v>
      </c>
      <c r="K378" s="43">
        <v>1.5166666666666666</v>
      </c>
      <c r="L378" s="43">
        <v>0.075</v>
      </c>
      <c r="M378" s="43">
        <f t="shared" si="1"/>
        <v>11.08833333</v>
      </c>
      <c r="N378" s="43">
        <f t="shared" si="2"/>
        <v>9.7</v>
      </c>
      <c r="O378" s="34">
        <f t="shared" si="3"/>
        <v>14.43</v>
      </c>
    </row>
    <row r="379" ht="13.5" customHeight="1">
      <c r="A379" s="39" t="s">
        <v>25</v>
      </c>
      <c r="B379" s="22">
        <v>2018.0</v>
      </c>
      <c r="C379" s="43">
        <v>3.8000000000000003</v>
      </c>
      <c r="D379" s="43">
        <v>0.4583333333333333</v>
      </c>
      <c r="E379" s="43">
        <v>0.0</v>
      </c>
      <c r="F379" s="43">
        <v>0.0</v>
      </c>
      <c r="G379" s="43">
        <v>0.0</v>
      </c>
      <c r="H379" s="43">
        <v>60.5</v>
      </c>
      <c r="I379" s="43">
        <v>49.50833333333333</v>
      </c>
      <c r="J379" s="43">
        <v>34.766666666666666</v>
      </c>
      <c r="K379" s="43">
        <v>26.21666666666667</v>
      </c>
      <c r="L379" s="43">
        <v>13.816666666666668</v>
      </c>
      <c r="M379" s="43">
        <f t="shared" si="1"/>
        <v>0.8516666667</v>
      </c>
      <c r="N379" s="43">
        <f t="shared" si="2"/>
        <v>36.96166667</v>
      </c>
      <c r="O379" s="34">
        <f t="shared" si="3"/>
        <v>87.55333333</v>
      </c>
    </row>
    <row r="380" ht="13.5" customHeight="1">
      <c r="A380" s="39" t="s">
        <v>25</v>
      </c>
      <c r="B380" s="22">
        <v>2019.0</v>
      </c>
      <c r="C380" s="43">
        <v>0.0</v>
      </c>
      <c r="D380" s="43">
        <v>0.0</v>
      </c>
      <c r="E380" s="43">
        <v>0.0</v>
      </c>
      <c r="F380" s="43">
        <v>0.0</v>
      </c>
      <c r="G380" s="43">
        <v>0.0</v>
      </c>
      <c r="H380" s="43">
        <v>86.03333333333332</v>
      </c>
      <c r="I380" s="43">
        <v>76.65</v>
      </c>
      <c r="J380" s="43">
        <v>59.15</v>
      </c>
      <c r="K380" s="43">
        <v>48.583333333333336</v>
      </c>
      <c r="L380" s="43">
        <v>35.15</v>
      </c>
      <c r="M380" s="43">
        <f t="shared" si="1"/>
        <v>0</v>
      </c>
      <c r="N380" s="43">
        <f t="shared" si="2"/>
        <v>61.11333333</v>
      </c>
      <c r="O380" s="34">
        <f t="shared" si="3"/>
        <v>157.3733333</v>
      </c>
    </row>
    <row r="381" ht="13.5" customHeight="1">
      <c r="A381" s="39" t="s">
        <v>25</v>
      </c>
      <c r="B381" s="22">
        <v>2020.0</v>
      </c>
      <c r="C381" s="43">
        <v>23.51666666666667</v>
      </c>
      <c r="D381" s="43">
        <v>12.691666666666668</v>
      </c>
      <c r="E381" s="43">
        <v>3.591666666666667</v>
      </c>
      <c r="F381" s="43">
        <v>1.675</v>
      </c>
      <c r="G381" s="43">
        <v>0.2916666666666667</v>
      </c>
      <c r="H381" s="43">
        <v>20.724999999999998</v>
      </c>
      <c r="I381" s="43">
        <v>7.291666666666665</v>
      </c>
      <c r="J381" s="43">
        <v>2.5416666666666665</v>
      </c>
      <c r="K381" s="43">
        <v>0.8166666666666668</v>
      </c>
      <c r="L381" s="43">
        <v>0.016666666666666666</v>
      </c>
      <c r="M381" s="43">
        <f t="shared" si="1"/>
        <v>8.353333333</v>
      </c>
      <c r="N381" s="43">
        <f t="shared" si="2"/>
        <v>6.278333333</v>
      </c>
      <c r="O381" s="34">
        <f t="shared" si="3"/>
        <v>9.256666667</v>
      </c>
    </row>
    <row r="382" ht="13.5" customHeight="1">
      <c r="A382" s="39" t="s">
        <v>25</v>
      </c>
      <c r="B382" s="22">
        <v>2021.0</v>
      </c>
      <c r="C382" s="43">
        <v>15.741666666666665</v>
      </c>
      <c r="D382" s="43">
        <v>7.341666666666665</v>
      </c>
      <c r="E382" s="43">
        <v>1.325</v>
      </c>
      <c r="F382" s="43">
        <v>0.3416666666666666</v>
      </c>
      <c r="G382" s="43">
        <v>0.016666666666666666</v>
      </c>
      <c r="H382" s="43">
        <v>52.725</v>
      </c>
      <c r="I382" s="43">
        <v>48.26666666666667</v>
      </c>
      <c r="J382" s="43">
        <v>40.708333333333336</v>
      </c>
      <c r="K382" s="43">
        <v>31.258333333333336</v>
      </c>
      <c r="L382" s="43">
        <v>13.899999999999999</v>
      </c>
      <c r="M382" s="43">
        <f t="shared" si="1"/>
        <v>4.953333333</v>
      </c>
      <c r="N382" s="43">
        <f t="shared" si="2"/>
        <v>37.37166667</v>
      </c>
      <c r="O382" s="34">
        <f t="shared" si="3"/>
        <v>93.18333333</v>
      </c>
    </row>
    <row r="383" ht="13.5" customHeight="1">
      <c r="A383" s="38" t="s">
        <v>26</v>
      </c>
      <c r="B383" s="22">
        <v>1895.0</v>
      </c>
      <c r="C383" s="43">
        <v>17.825</v>
      </c>
      <c r="D383" s="43">
        <v>12.899999999999999</v>
      </c>
      <c r="E383" s="43">
        <v>5.183333333333333</v>
      </c>
      <c r="F383" s="43">
        <v>2.3916666666666666</v>
      </c>
      <c r="G383" s="43">
        <v>0.8333333333333334</v>
      </c>
      <c r="H383" s="43">
        <v>2.7416666666666667</v>
      </c>
      <c r="I383" s="43">
        <v>0.19999999999999998</v>
      </c>
      <c r="J383" s="43">
        <v>0.0</v>
      </c>
      <c r="K383" s="43">
        <v>0.0</v>
      </c>
      <c r="L383" s="43">
        <v>0.0</v>
      </c>
      <c r="M383" s="43">
        <f t="shared" si="1"/>
        <v>7.826666667</v>
      </c>
      <c r="N383" s="43">
        <f t="shared" si="2"/>
        <v>0.5883333333</v>
      </c>
      <c r="O383" s="34">
        <f t="shared" si="3"/>
        <v>0.6283333333</v>
      </c>
    </row>
    <row r="384" ht="13.5" customHeight="1">
      <c r="A384" s="38" t="s">
        <v>26</v>
      </c>
      <c r="B384" s="22">
        <v>1896.0</v>
      </c>
      <c r="C384" s="43">
        <v>19.191666666666666</v>
      </c>
      <c r="D384" s="43">
        <v>8.958333333333334</v>
      </c>
      <c r="E384" s="43">
        <v>3.233333333333333</v>
      </c>
      <c r="F384" s="43">
        <v>0.008333333333333333</v>
      </c>
      <c r="G384" s="43">
        <v>0.0</v>
      </c>
      <c r="H384" s="43">
        <v>25.05</v>
      </c>
      <c r="I384" s="43">
        <v>9.625</v>
      </c>
      <c r="J384" s="43">
        <v>2.4333333333333336</v>
      </c>
      <c r="K384" s="43">
        <v>0.0</v>
      </c>
      <c r="L384" s="43">
        <v>0.0</v>
      </c>
      <c r="M384" s="43">
        <f t="shared" si="1"/>
        <v>6.278333333</v>
      </c>
      <c r="N384" s="43">
        <f t="shared" si="2"/>
        <v>7.421666667</v>
      </c>
      <c r="O384" s="34">
        <f t="shared" si="3"/>
        <v>10.32</v>
      </c>
    </row>
    <row r="385" ht="13.5" customHeight="1">
      <c r="A385" s="38" t="s">
        <v>26</v>
      </c>
      <c r="B385" s="22">
        <v>1897.0</v>
      </c>
      <c r="C385" s="43">
        <v>11.075000000000001</v>
      </c>
      <c r="D385" s="43">
        <v>4.625</v>
      </c>
      <c r="E385" s="43">
        <v>0.0</v>
      </c>
      <c r="F385" s="43">
        <v>0.0</v>
      </c>
      <c r="G385" s="43">
        <v>0.0</v>
      </c>
      <c r="H385" s="43">
        <v>50.775</v>
      </c>
      <c r="I385" s="43">
        <v>36.26666666666666</v>
      </c>
      <c r="J385" s="43">
        <v>7.583333333333335</v>
      </c>
      <c r="K385" s="43">
        <v>0.3833333333333333</v>
      </c>
      <c r="L385" s="43">
        <v>0.0</v>
      </c>
      <c r="M385" s="43">
        <f t="shared" si="1"/>
        <v>3.14</v>
      </c>
      <c r="N385" s="43">
        <f t="shared" si="2"/>
        <v>19.00166667</v>
      </c>
      <c r="O385" s="34">
        <f t="shared" si="3"/>
        <v>29.51833333</v>
      </c>
    </row>
    <row r="386" ht="13.5" customHeight="1">
      <c r="A386" s="38" t="s">
        <v>26</v>
      </c>
      <c r="B386" s="22">
        <v>1898.0</v>
      </c>
      <c r="C386" s="43">
        <v>3.966666666666667</v>
      </c>
      <c r="D386" s="43">
        <v>1.6583333333333332</v>
      </c>
      <c r="E386" s="43">
        <v>0.4083333333333334</v>
      </c>
      <c r="F386" s="43">
        <v>0.0</v>
      </c>
      <c r="G386" s="43">
        <v>0.0</v>
      </c>
      <c r="H386" s="43">
        <v>56.89166666666666</v>
      </c>
      <c r="I386" s="43">
        <v>37.800000000000004</v>
      </c>
      <c r="J386" s="43">
        <v>17.341666666666665</v>
      </c>
      <c r="K386" s="43">
        <v>10.058333333333332</v>
      </c>
      <c r="L386" s="43">
        <v>1.7083333333333333</v>
      </c>
      <c r="M386" s="43">
        <f t="shared" si="1"/>
        <v>1.206666667</v>
      </c>
      <c r="N386" s="43">
        <f t="shared" si="2"/>
        <v>24.76</v>
      </c>
      <c r="O386" s="34">
        <f t="shared" si="3"/>
        <v>46.65833333</v>
      </c>
    </row>
    <row r="387" ht="13.5" customHeight="1">
      <c r="A387" s="38" t="s">
        <v>26</v>
      </c>
      <c r="B387" s="22">
        <v>1899.0</v>
      </c>
      <c r="C387" s="43">
        <v>48.19166666666666</v>
      </c>
      <c r="D387" s="43">
        <v>35.19166666666666</v>
      </c>
      <c r="E387" s="43">
        <v>16.900000000000002</v>
      </c>
      <c r="F387" s="43">
        <v>9.950000000000001</v>
      </c>
      <c r="G387" s="43">
        <v>5.891666666666667</v>
      </c>
      <c r="H387" s="43">
        <v>18.575</v>
      </c>
      <c r="I387" s="43">
        <v>10.966666666666667</v>
      </c>
      <c r="J387" s="43">
        <v>3.5833333333333335</v>
      </c>
      <c r="K387" s="43">
        <v>1.2249999999999999</v>
      </c>
      <c r="L387" s="43">
        <v>0.075</v>
      </c>
      <c r="M387" s="43">
        <f t="shared" si="1"/>
        <v>23.225</v>
      </c>
      <c r="N387" s="43">
        <f t="shared" si="2"/>
        <v>6.885</v>
      </c>
      <c r="O387" s="34">
        <f t="shared" si="3"/>
        <v>11.30666667</v>
      </c>
    </row>
    <row r="388" ht="13.5" customHeight="1">
      <c r="A388" s="38" t="s">
        <v>26</v>
      </c>
      <c r="B388" s="22">
        <v>1900.0</v>
      </c>
      <c r="C388" s="43">
        <v>16.525000000000002</v>
      </c>
      <c r="D388" s="43">
        <v>12.275</v>
      </c>
      <c r="E388" s="43">
        <v>5.366666666666667</v>
      </c>
      <c r="F388" s="43">
        <v>1.425</v>
      </c>
      <c r="G388" s="43">
        <v>0.0</v>
      </c>
      <c r="H388" s="43">
        <v>26.724999999999998</v>
      </c>
      <c r="I388" s="43">
        <v>11.541666666666666</v>
      </c>
      <c r="J388" s="43">
        <v>1.3666666666666665</v>
      </c>
      <c r="K388" s="43">
        <v>0.075</v>
      </c>
      <c r="L388" s="43">
        <v>0.0</v>
      </c>
      <c r="M388" s="43">
        <f t="shared" si="1"/>
        <v>7.118333333</v>
      </c>
      <c r="N388" s="43">
        <f t="shared" si="2"/>
        <v>7.941666667</v>
      </c>
      <c r="O388" s="34">
        <f t="shared" si="3"/>
        <v>10.84166667</v>
      </c>
    </row>
    <row r="389" ht="13.5" customHeight="1">
      <c r="A389" s="38" t="s">
        <v>26</v>
      </c>
      <c r="B389" s="22">
        <v>1901.0</v>
      </c>
      <c r="C389" s="43">
        <v>20.566666666666666</v>
      </c>
      <c r="D389" s="43">
        <v>9.058333333333332</v>
      </c>
      <c r="E389" s="43">
        <v>1.3083333333333333</v>
      </c>
      <c r="F389" s="43">
        <v>0.0</v>
      </c>
      <c r="G389" s="43">
        <v>0.0</v>
      </c>
      <c r="H389" s="43">
        <v>24.858333333333334</v>
      </c>
      <c r="I389" s="43">
        <v>7.033333333333334</v>
      </c>
      <c r="J389" s="43">
        <v>0.049999999999999996</v>
      </c>
      <c r="K389" s="43">
        <v>0.0</v>
      </c>
      <c r="L389" s="43">
        <v>0.0</v>
      </c>
      <c r="M389" s="43">
        <f t="shared" si="1"/>
        <v>6.186666667</v>
      </c>
      <c r="N389" s="43">
        <f t="shared" si="2"/>
        <v>6.388333333</v>
      </c>
      <c r="O389" s="34">
        <f t="shared" si="3"/>
        <v>7.815</v>
      </c>
    </row>
    <row r="390" ht="13.5" customHeight="1">
      <c r="A390" s="38" t="s">
        <v>26</v>
      </c>
      <c r="B390" s="22">
        <v>1902.0</v>
      </c>
      <c r="C390" s="43">
        <v>1.7666666666666668</v>
      </c>
      <c r="D390" s="43">
        <v>0.15833333333333333</v>
      </c>
      <c r="E390" s="43">
        <v>0.0</v>
      </c>
      <c r="F390" s="43">
        <v>0.0</v>
      </c>
      <c r="G390" s="43">
        <v>0.0</v>
      </c>
      <c r="H390" s="43">
        <v>75.85</v>
      </c>
      <c r="I390" s="43">
        <v>55.43333333333333</v>
      </c>
      <c r="J390" s="43">
        <v>17.708333333333332</v>
      </c>
      <c r="K390" s="43">
        <v>6.633333333333333</v>
      </c>
      <c r="L390" s="43">
        <v>0.525</v>
      </c>
      <c r="M390" s="43">
        <f t="shared" si="1"/>
        <v>0.385</v>
      </c>
      <c r="N390" s="43">
        <f t="shared" si="2"/>
        <v>31.23</v>
      </c>
      <c r="O390" s="34">
        <f t="shared" si="3"/>
        <v>53.8</v>
      </c>
    </row>
    <row r="391" ht="13.5" customHeight="1">
      <c r="A391" s="38" t="s">
        <v>26</v>
      </c>
      <c r="B391" s="22">
        <v>1903.0</v>
      </c>
      <c r="C391" s="43">
        <v>21.558333333333334</v>
      </c>
      <c r="D391" s="43">
        <v>14.866666666666667</v>
      </c>
      <c r="E391" s="43">
        <v>8.108333333333334</v>
      </c>
      <c r="F391" s="43">
        <v>6.3500000000000005</v>
      </c>
      <c r="G391" s="43">
        <v>4.233333333333333</v>
      </c>
      <c r="H391" s="43">
        <v>49.224999999999994</v>
      </c>
      <c r="I391" s="43">
        <v>35.291666666666664</v>
      </c>
      <c r="J391" s="43">
        <v>11.016666666666666</v>
      </c>
      <c r="K391" s="43">
        <v>3.4416666666666664</v>
      </c>
      <c r="L391" s="43">
        <v>0.0</v>
      </c>
      <c r="M391" s="43">
        <f t="shared" si="1"/>
        <v>11.02333333</v>
      </c>
      <c r="N391" s="43">
        <f t="shared" si="2"/>
        <v>19.795</v>
      </c>
      <c r="O391" s="34">
        <f t="shared" si="3"/>
        <v>33.325</v>
      </c>
    </row>
    <row r="392" ht="13.5" customHeight="1">
      <c r="A392" s="38" t="s">
        <v>26</v>
      </c>
      <c r="B392" s="22">
        <v>1904.0</v>
      </c>
      <c r="C392" s="43">
        <v>49.724999999999994</v>
      </c>
      <c r="D392" s="43">
        <v>34.93333333333334</v>
      </c>
      <c r="E392" s="43">
        <v>20.633333333333333</v>
      </c>
      <c r="F392" s="43">
        <v>14.508333333333331</v>
      </c>
      <c r="G392" s="43">
        <v>7.741666666666666</v>
      </c>
      <c r="H392" s="43">
        <v>1.2333333333333336</v>
      </c>
      <c r="I392" s="43">
        <v>0.39999999999999997</v>
      </c>
      <c r="J392" s="43">
        <v>0.024999999999999998</v>
      </c>
      <c r="K392" s="43">
        <v>0.0</v>
      </c>
      <c r="L392" s="43">
        <v>0.0</v>
      </c>
      <c r="M392" s="43">
        <f t="shared" si="1"/>
        <v>25.50833333</v>
      </c>
      <c r="N392" s="43">
        <f t="shared" si="2"/>
        <v>0.3316666667</v>
      </c>
      <c r="O392" s="34">
        <f t="shared" si="3"/>
        <v>0.4216666667</v>
      </c>
    </row>
    <row r="393" ht="13.5" customHeight="1">
      <c r="A393" s="38" t="s">
        <v>26</v>
      </c>
      <c r="B393" s="22">
        <v>1905.0</v>
      </c>
      <c r="C393" s="43">
        <v>76.55</v>
      </c>
      <c r="D393" s="43">
        <v>65.05833333333332</v>
      </c>
      <c r="E393" s="43">
        <v>36.93333333333334</v>
      </c>
      <c r="F393" s="43">
        <v>21.375</v>
      </c>
      <c r="G393" s="43">
        <v>4.833333333333333</v>
      </c>
      <c r="H393" s="43">
        <v>0.7833333333333333</v>
      </c>
      <c r="I393" s="43">
        <v>0.09999999999999999</v>
      </c>
      <c r="J393" s="43">
        <v>0.0</v>
      </c>
      <c r="K393" s="43">
        <v>0.0</v>
      </c>
      <c r="L393" s="43">
        <v>0.0</v>
      </c>
      <c r="M393" s="43">
        <f t="shared" si="1"/>
        <v>40.95</v>
      </c>
      <c r="N393" s="43">
        <f t="shared" si="2"/>
        <v>0.1766666667</v>
      </c>
      <c r="O393" s="34">
        <f t="shared" si="3"/>
        <v>0.1966666667</v>
      </c>
    </row>
    <row r="394" ht="13.5" customHeight="1">
      <c r="A394" s="38" t="s">
        <v>26</v>
      </c>
      <c r="B394" s="22">
        <v>1906.0</v>
      </c>
      <c r="C394" s="43">
        <v>18.458333333333332</v>
      </c>
      <c r="D394" s="43">
        <v>4.133333333333333</v>
      </c>
      <c r="E394" s="43">
        <v>0.075</v>
      </c>
      <c r="F394" s="43">
        <v>0.0</v>
      </c>
      <c r="G394" s="43">
        <v>0.0</v>
      </c>
      <c r="H394" s="43">
        <v>8.158333333333333</v>
      </c>
      <c r="I394" s="43">
        <v>3.7166666666666663</v>
      </c>
      <c r="J394" s="43">
        <v>0.5499999999999999</v>
      </c>
      <c r="K394" s="43">
        <v>0.0</v>
      </c>
      <c r="L394" s="43">
        <v>0.0</v>
      </c>
      <c r="M394" s="43">
        <f t="shared" si="1"/>
        <v>4.533333333</v>
      </c>
      <c r="N394" s="43">
        <f t="shared" si="2"/>
        <v>2.485</v>
      </c>
      <c r="O394" s="34">
        <f t="shared" si="3"/>
        <v>3.448333333</v>
      </c>
    </row>
    <row r="395" ht="13.5" customHeight="1">
      <c r="A395" s="38" t="s">
        <v>26</v>
      </c>
      <c r="B395" s="22">
        <v>1907.0</v>
      </c>
      <c r="C395" s="43">
        <v>62.13333333333333</v>
      </c>
      <c r="D395" s="43">
        <v>52.71666666666667</v>
      </c>
      <c r="E395" s="43">
        <v>31.200000000000003</v>
      </c>
      <c r="F395" s="43">
        <v>17.316666666666666</v>
      </c>
      <c r="G395" s="43">
        <v>2.575</v>
      </c>
      <c r="H395" s="43">
        <v>4.45</v>
      </c>
      <c r="I395" s="43">
        <v>0.85</v>
      </c>
      <c r="J395" s="43">
        <v>0.0</v>
      </c>
      <c r="K395" s="43">
        <v>0.0</v>
      </c>
      <c r="L395" s="43">
        <v>0.0</v>
      </c>
      <c r="M395" s="43">
        <f t="shared" si="1"/>
        <v>33.18833333</v>
      </c>
      <c r="N395" s="43">
        <f t="shared" si="2"/>
        <v>1.06</v>
      </c>
      <c r="O395" s="34">
        <f t="shared" si="3"/>
        <v>1.23</v>
      </c>
    </row>
    <row r="396" ht="13.5" customHeight="1">
      <c r="A396" s="38" t="s">
        <v>26</v>
      </c>
      <c r="B396" s="22">
        <v>1908.0</v>
      </c>
      <c r="C396" s="43">
        <v>36.949999999999996</v>
      </c>
      <c r="D396" s="43">
        <v>32.475</v>
      </c>
      <c r="E396" s="43">
        <v>20.383333333333333</v>
      </c>
      <c r="F396" s="43">
        <v>14.733333333333333</v>
      </c>
      <c r="G396" s="43">
        <v>6.2</v>
      </c>
      <c r="H396" s="43">
        <v>31.55</v>
      </c>
      <c r="I396" s="43">
        <v>19.816666666666666</v>
      </c>
      <c r="J396" s="43">
        <v>1.55</v>
      </c>
      <c r="K396" s="43">
        <v>0.25</v>
      </c>
      <c r="L396" s="43">
        <v>0.0</v>
      </c>
      <c r="M396" s="43">
        <f t="shared" si="1"/>
        <v>22.14833333</v>
      </c>
      <c r="N396" s="43">
        <f t="shared" si="2"/>
        <v>10.63333333</v>
      </c>
      <c r="O396" s="34">
        <f t="shared" si="3"/>
        <v>15.36666667</v>
      </c>
    </row>
    <row r="397" ht="13.5" customHeight="1">
      <c r="A397" s="38" t="s">
        <v>26</v>
      </c>
      <c r="B397" s="22">
        <v>1909.0</v>
      </c>
      <c r="C397" s="43">
        <v>72.86666666666667</v>
      </c>
      <c r="D397" s="43">
        <v>58.14166666666667</v>
      </c>
      <c r="E397" s="43">
        <v>22.258333333333336</v>
      </c>
      <c r="F397" s="43">
        <v>5.266666666666667</v>
      </c>
      <c r="G397" s="43">
        <v>0.0</v>
      </c>
      <c r="H397" s="43">
        <v>1.9083333333333332</v>
      </c>
      <c r="I397" s="43">
        <v>0.47500000000000003</v>
      </c>
      <c r="J397" s="43">
        <v>0.0</v>
      </c>
      <c r="K397" s="43">
        <v>0.0</v>
      </c>
      <c r="L397" s="43">
        <v>0.0</v>
      </c>
      <c r="M397" s="43">
        <f t="shared" si="1"/>
        <v>31.70666667</v>
      </c>
      <c r="N397" s="43">
        <f t="shared" si="2"/>
        <v>0.4766666667</v>
      </c>
      <c r="O397" s="34">
        <f t="shared" si="3"/>
        <v>0.5716666667</v>
      </c>
    </row>
    <row r="398" ht="13.5" customHeight="1">
      <c r="A398" s="38" t="s">
        <v>26</v>
      </c>
      <c r="B398" s="22">
        <v>1910.0</v>
      </c>
      <c r="C398" s="43">
        <v>94.2</v>
      </c>
      <c r="D398" s="43">
        <v>80.18333333333332</v>
      </c>
      <c r="E398" s="43">
        <v>31.591666666666665</v>
      </c>
      <c r="F398" s="43">
        <v>12.608333333333334</v>
      </c>
      <c r="G398" s="43">
        <v>5.183333333333333</v>
      </c>
      <c r="H398" s="43">
        <v>0.0</v>
      </c>
      <c r="I398" s="43">
        <v>0.0</v>
      </c>
      <c r="J398" s="43">
        <v>0.0</v>
      </c>
      <c r="K398" s="43">
        <v>0.0</v>
      </c>
      <c r="L398" s="43">
        <v>0.0</v>
      </c>
      <c r="M398" s="43">
        <f t="shared" si="1"/>
        <v>44.75333333</v>
      </c>
      <c r="N398" s="43">
        <f t="shared" si="2"/>
        <v>0</v>
      </c>
      <c r="O398" s="34">
        <f t="shared" si="3"/>
        <v>0</v>
      </c>
    </row>
    <row r="399" ht="13.5" customHeight="1">
      <c r="A399" s="38" t="s">
        <v>26</v>
      </c>
      <c r="B399" s="22">
        <v>1911.0</v>
      </c>
      <c r="C399" s="43">
        <v>96.24166666666666</v>
      </c>
      <c r="D399" s="43">
        <v>83.05833333333334</v>
      </c>
      <c r="E399" s="43">
        <v>59.13333333333333</v>
      </c>
      <c r="F399" s="43">
        <v>41.45</v>
      </c>
      <c r="G399" s="43">
        <v>24.36666666666666</v>
      </c>
      <c r="H399" s="43">
        <v>0.0</v>
      </c>
      <c r="I399" s="43">
        <v>0.0</v>
      </c>
      <c r="J399" s="43">
        <v>0.0</v>
      </c>
      <c r="K399" s="43">
        <v>0.0</v>
      </c>
      <c r="L399" s="43">
        <v>0.0</v>
      </c>
      <c r="M399" s="43">
        <f t="shared" si="1"/>
        <v>60.85</v>
      </c>
      <c r="N399" s="43">
        <f t="shared" si="2"/>
        <v>0</v>
      </c>
      <c r="O399" s="34">
        <f t="shared" si="3"/>
        <v>0</v>
      </c>
    </row>
    <row r="400" ht="13.5" customHeight="1">
      <c r="A400" s="38" t="s">
        <v>26</v>
      </c>
      <c r="B400" s="22">
        <v>1912.0</v>
      </c>
      <c r="C400" s="43">
        <v>18.541666666666668</v>
      </c>
      <c r="D400" s="43">
        <v>4.941666666666666</v>
      </c>
      <c r="E400" s="43">
        <v>0.0</v>
      </c>
      <c r="F400" s="43">
        <v>0.0</v>
      </c>
      <c r="G400" s="43">
        <v>0.0</v>
      </c>
      <c r="H400" s="43">
        <v>3.850000000000001</v>
      </c>
      <c r="I400" s="43">
        <v>0.20833333333333334</v>
      </c>
      <c r="J400" s="43">
        <v>0.0</v>
      </c>
      <c r="K400" s="43">
        <v>0.0</v>
      </c>
      <c r="L400" s="43">
        <v>0.0</v>
      </c>
      <c r="M400" s="43">
        <f t="shared" si="1"/>
        <v>4.696666667</v>
      </c>
      <c r="N400" s="43">
        <f t="shared" si="2"/>
        <v>0.8116666667</v>
      </c>
      <c r="O400" s="34">
        <f t="shared" si="3"/>
        <v>0.8533333333</v>
      </c>
    </row>
    <row r="401" ht="13.5" customHeight="1">
      <c r="A401" s="38" t="s">
        <v>26</v>
      </c>
      <c r="B401" s="22">
        <v>1913.0</v>
      </c>
      <c r="C401" s="43">
        <v>45.76666666666667</v>
      </c>
      <c r="D401" s="43">
        <v>27.341666666666665</v>
      </c>
      <c r="E401" s="43">
        <v>5.6833333333333345</v>
      </c>
      <c r="F401" s="43">
        <v>1.3416666666666668</v>
      </c>
      <c r="G401" s="43">
        <v>0.31666666666666665</v>
      </c>
      <c r="H401" s="43">
        <v>10.883333333333335</v>
      </c>
      <c r="I401" s="43">
        <v>3.5</v>
      </c>
      <c r="J401" s="43">
        <v>0.008333333333333333</v>
      </c>
      <c r="K401" s="43">
        <v>0.0</v>
      </c>
      <c r="L401" s="43">
        <v>0.0</v>
      </c>
      <c r="M401" s="43">
        <f t="shared" si="1"/>
        <v>16.09</v>
      </c>
      <c r="N401" s="43">
        <f t="shared" si="2"/>
        <v>2.878333333</v>
      </c>
      <c r="O401" s="34">
        <f t="shared" si="3"/>
        <v>3.581666667</v>
      </c>
    </row>
    <row r="402" ht="13.5" customHeight="1">
      <c r="A402" s="38" t="s">
        <v>26</v>
      </c>
      <c r="B402" s="22">
        <v>1914.0</v>
      </c>
      <c r="C402" s="43">
        <v>69.95</v>
      </c>
      <c r="D402" s="43">
        <v>55.9</v>
      </c>
      <c r="E402" s="43">
        <v>27.01666666666667</v>
      </c>
      <c r="F402" s="43">
        <v>12.616666666666667</v>
      </c>
      <c r="G402" s="43">
        <v>3.366666666666667</v>
      </c>
      <c r="H402" s="43">
        <v>0.0</v>
      </c>
      <c r="I402" s="43">
        <v>0.0</v>
      </c>
      <c r="J402" s="43">
        <v>0.0</v>
      </c>
      <c r="K402" s="43">
        <v>0.0</v>
      </c>
      <c r="L402" s="43">
        <v>0.0</v>
      </c>
      <c r="M402" s="43">
        <f t="shared" si="1"/>
        <v>33.77</v>
      </c>
      <c r="N402" s="43">
        <f t="shared" si="2"/>
        <v>0</v>
      </c>
      <c r="O402" s="34">
        <f t="shared" si="3"/>
        <v>0</v>
      </c>
    </row>
    <row r="403" ht="13.5" customHeight="1">
      <c r="A403" s="38" t="s">
        <v>26</v>
      </c>
      <c r="B403" s="22">
        <v>1915.0</v>
      </c>
      <c r="C403" s="43">
        <v>60.65833333333333</v>
      </c>
      <c r="D403" s="43">
        <v>53.13333333333333</v>
      </c>
      <c r="E403" s="43">
        <v>45.69166666666667</v>
      </c>
      <c r="F403" s="43">
        <v>42.68333333333334</v>
      </c>
      <c r="G403" s="43">
        <v>26.65833333333333</v>
      </c>
      <c r="H403" s="43">
        <v>4.225</v>
      </c>
      <c r="I403" s="43">
        <v>0.49999999999999994</v>
      </c>
      <c r="J403" s="43">
        <v>0.0</v>
      </c>
      <c r="K403" s="43">
        <v>0.0</v>
      </c>
      <c r="L403" s="43">
        <v>0.0</v>
      </c>
      <c r="M403" s="43">
        <f t="shared" si="1"/>
        <v>45.765</v>
      </c>
      <c r="N403" s="43">
        <f t="shared" si="2"/>
        <v>0.945</v>
      </c>
      <c r="O403" s="34">
        <f t="shared" si="3"/>
        <v>1.045</v>
      </c>
    </row>
    <row r="404" ht="13.5" customHeight="1">
      <c r="A404" s="38" t="s">
        <v>26</v>
      </c>
      <c r="B404" s="22">
        <v>1916.0</v>
      </c>
      <c r="C404" s="43">
        <v>12.933333333333332</v>
      </c>
      <c r="D404" s="43">
        <v>5.083333333333333</v>
      </c>
      <c r="E404" s="43">
        <v>0.008333333333333333</v>
      </c>
      <c r="F404" s="43">
        <v>0.0</v>
      </c>
      <c r="G404" s="43">
        <v>0.0</v>
      </c>
      <c r="H404" s="43">
        <v>35.38333333333333</v>
      </c>
      <c r="I404" s="43">
        <v>13.158333333333337</v>
      </c>
      <c r="J404" s="43">
        <v>0.75</v>
      </c>
      <c r="K404" s="43">
        <v>0.0</v>
      </c>
      <c r="L404" s="43">
        <v>0.0</v>
      </c>
      <c r="M404" s="43">
        <f t="shared" si="1"/>
        <v>3.605</v>
      </c>
      <c r="N404" s="43">
        <f t="shared" si="2"/>
        <v>9.858333333</v>
      </c>
      <c r="O404" s="34">
        <f t="shared" si="3"/>
        <v>12.79</v>
      </c>
    </row>
    <row r="405" ht="13.5" customHeight="1">
      <c r="A405" s="38" t="s">
        <v>26</v>
      </c>
      <c r="B405" s="22">
        <v>1917.0</v>
      </c>
      <c r="C405" s="43">
        <v>45.86666666666665</v>
      </c>
      <c r="D405" s="43">
        <v>24.425</v>
      </c>
      <c r="E405" s="43">
        <v>5.016666666666667</v>
      </c>
      <c r="F405" s="43">
        <v>0.6166666666666666</v>
      </c>
      <c r="G405" s="43">
        <v>0.0</v>
      </c>
      <c r="H405" s="43">
        <v>5.8</v>
      </c>
      <c r="I405" s="43">
        <v>1.0999999999999999</v>
      </c>
      <c r="J405" s="43">
        <v>0.0</v>
      </c>
      <c r="K405" s="43">
        <v>0.0</v>
      </c>
      <c r="L405" s="43">
        <v>0.0</v>
      </c>
      <c r="M405" s="43">
        <f t="shared" si="1"/>
        <v>15.185</v>
      </c>
      <c r="N405" s="43">
        <f t="shared" si="2"/>
        <v>1.38</v>
      </c>
      <c r="O405" s="34">
        <f t="shared" si="3"/>
        <v>1.6</v>
      </c>
    </row>
    <row r="406" ht="13.5" customHeight="1">
      <c r="A406" s="38" t="s">
        <v>26</v>
      </c>
      <c r="B406" s="22">
        <v>1918.0</v>
      </c>
      <c r="C406" s="43">
        <v>62.75833333333333</v>
      </c>
      <c r="D406" s="43">
        <v>44.900000000000006</v>
      </c>
      <c r="E406" s="43">
        <v>26.149999999999995</v>
      </c>
      <c r="F406" s="43">
        <v>14.133333333333335</v>
      </c>
      <c r="G406" s="43">
        <v>1.9333333333333333</v>
      </c>
      <c r="H406" s="43">
        <v>2.6166666666666667</v>
      </c>
      <c r="I406" s="43">
        <v>0.5499999999999999</v>
      </c>
      <c r="J406" s="43">
        <v>0.0</v>
      </c>
      <c r="K406" s="43">
        <v>0.0</v>
      </c>
      <c r="L406" s="43">
        <v>0.0</v>
      </c>
      <c r="M406" s="43">
        <f t="shared" si="1"/>
        <v>29.975</v>
      </c>
      <c r="N406" s="43">
        <f t="shared" si="2"/>
        <v>0.6333333333</v>
      </c>
      <c r="O406" s="34">
        <f t="shared" si="3"/>
        <v>0.7433333333</v>
      </c>
    </row>
    <row r="407" ht="13.5" customHeight="1">
      <c r="A407" s="38" t="s">
        <v>26</v>
      </c>
      <c r="B407" s="22">
        <v>1919.0</v>
      </c>
      <c r="C407" s="43">
        <v>37.800000000000004</v>
      </c>
      <c r="D407" s="43">
        <v>18.591666666666665</v>
      </c>
      <c r="E407" s="43">
        <v>1.2</v>
      </c>
      <c r="F407" s="43">
        <v>0.0</v>
      </c>
      <c r="G407" s="43">
        <v>0.0</v>
      </c>
      <c r="H407" s="43">
        <v>9.341666666666667</v>
      </c>
      <c r="I407" s="43">
        <v>4.5</v>
      </c>
      <c r="J407" s="43">
        <v>0.7666666666666666</v>
      </c>
      <c r="K407" s="43">
        <v>0.0</v>
      </c>
      <c r="L407" s="43">
        <v>0.0</v>
      </c>
      <c r="M407" s="43">
        <f t="shared" si="1"/>
        <v>11.51833333</v>
      </c>
      <c r="N407" s="43">
        <f t="shared" si="2"/>
        <v>2.921666667</v>
      </c>
      <c r="O407" s="34">
        <f t="shared" si="3"/>
        <v>4.128333333</v>
      </c>
    </row>
    <row r="408" ht="13.5" customHeight="1">
      <c r="A408" s="38" t="s">
        <v>26</v>
      </c>
      <c r="B408" s="22">
        <v>1920.0</v>
      </c>
      <c r="C408" s="43">
        <v>10.991666666666665</v>
      </c>
      <c r="D408" s="43">
        <v>4.791666666666667</v>
      </c>
      <c r="E408" s="43">
        <v>0.48333333333333334</v>
      </c>
      <c r="F408" s="43">
        <v>0.0</v>
      </c>
      <c r="G408" s="43">
        <v>0.0</v>
      </c>
      <c r="H408" s="43">
        <v>43.11666666666667</v>
      </c>
      <c r="I408" s="43">
        <v>25.8</v>
      </c>
      <c r="J408" s="43">
        <v>2.0333333333333328</v>
      </c>
      <c r="K408" s="43">
        <v>0.0</v>
      </c>
      <c r="L408" s="43">
        <v>0.0</v>
      </c>
      <c r="M408" s="43">
        <f t="shared" si="1"/>
        <v>3.253333333</v>
      </c>
      <c r="N408" s="43">
        <f t="shared" si="2"/>
        <v>14.19</v>
      </c>
      <c r="O408" s="34">
        <f t="shared" si="3"/>
        <v>20.16333333</v>
      </c>
    </row>
    <row r="409" ht="13.5" customHeight="1">
      <c r="A409" s="38" t="s">
        <v>26</v>
      </c>
      <c r="B409" s="22">
        <v>1921.0</v>
      </c>
      <c r="C409" s="43">
        <v>32.28333333333334</v>
      </c>
      <c r="D409" s="43">
        <v>24.191666666666663</v>
      </c>
      <c r="E409" s="43">
        <v>10.674999999999999</v>
      </c>
      <c r="F409" s="43">
        <v>6.308333333333334</v>
      </c>
      <c r="G409" s="43">
        <v>3.2833333333333337</v>
      </c>
      <c r="H409" s="43">
        <v>18.025000000000002</v>
      </c>
      <c r="I409" s="43">
        <v>6.133333333333334</v>
      </c>
      <c r="J409" s="43">
        <v>0.0</v>
      </c>
      <c r="K409" s="43">
        <v>0.0</v>
      </c>
      <c r="L409" s="43">
        <v>0.0</v>
      </c>
      <c r="M409" s="43">
        <f t="shared" si="1"/>
        <v>15.34833333</v>
      </c>
      <c r="N409" s="43">
        <f t="shared" si="2"/>
        <v>4.831666667</v>
      </c>
      <c r="O409" s="34">
        <f t="shared" si="3"/>
        <v>6.058333333</v>
      </c>
    </row>
    <row r="410" ht="13.5" customHeight="1">
      <c r="A410" s="38" t="s">
        <v>26</v>
      </c>
      <c r="B410" s="22">
        <v>1922.0</v>
      </c>
      <c r="C410" s="43">
        <v>15.008333333333333</v>
      </c>
      <c r="D410" s="43">
        <v>7.55</v>
      </c>
      <c r="E410" s="43">
        <v>2.0</v>
      </c>
      <c r="F410" s="43">
        <v>1.0833333333333333</v>
      </c>
      <c r="G410" s="43">
        <v>0.09166666666666667</v>
      </c>
      <c r="H410" s="43">
        <v>45.800000000000004</v>
      </c>
      <c r="I410" s="43">
        <v>40.03333333333334</v>
      </c>
      <c r="J410" s="43">
        <v>20.425</v>
      </c>
      <c r="K410" s="43">
        <v>8.575000000000001</v>
      </c>
      <c r="L410" s="43">
        <v>0.8583333333333334</v>
      </c>
      <c r="M410" s="43">
        <f t="shared" si="1"/>
        <v>5.146666667</v>
      </c>
      <c r="N410" s="43">
        <f t="shared" si="2"/>
        <v>23.13833333</v>
      </c>
      <c r="O410" s="34">
        <f t="shared" si="3"/>
        <v>45.14666667</v>
      </c>
    </row>
    <row r="411" ht="13.5" customHeight="1">
      <c r="A411" s="38" t="s">
        <v>26</v>
      </c>
      <c r="B411" s="22">
        <v>1923.0</v>
      </c>
      <c r="C411" s="43">
        <v>70.04166666666667</v>
      </c>
      <c r="D411" s="43">
        <v>55.10833333333334</v>
      </c>
      <c r="E411" s="43">
        <v>22.76666666666667</v>
      </c>
      <c r="F411" s="43">
        <v>7.050000000000001</v>
      </c>
      <c r="G411" s="43">
        <v>1.5416666666666667</v>
      </c>
      <c r="H411" s="43">
        <v>4.666666666666667</v>
      </c>
      <c r="I411" s="43">
        <v>3.625</v>
      </c>
      <c r="J411" s="43">
        <v>1.8999999999999997</v>
      </c>
      <c r="K411" s="43">
        <v>0.43333333333333335</v>
      </c>
      <c r="L411" s="43">
        <v>0.0</v>
      </c>
      <c r="M411" s="43">
        <f t="shared" si="1"/>
        <v>31.30166667</v>
      </c>
      <c r="N411" s="43">
        <f t="shared" si="2"/>
        <v>2.125</v>
      </c>
      <c r="O411" s="34">
        <f t="shared" si="3"/>
        <v>3.87</v>
      </c>
    </row>
    <row r="412" ht="13.5" customHeight="1">
      <c r="A412" s="38" t="s">
        <v>26</v>
      </c>
      <c r="B412" s="22">
        <v>1924.0</v>
      </c>
      <c r="C412" s="43">
        <v>37.225</v>
      </c>
      <c r="D412" s="43">
        <v>16.666666666666668</v>
      </c>
      <c r="E412" s="43">
        <v>2.1166666666666667</v>
      </c>
      <c r="F412" s="43">
        <v>0.20833333333333334</v>
      </c>
      <c r="G412" s="43">
        <v>0.0</v>
      </c>
      <c r="H412" s="43">
        <v>2.6583333333333328</v>
      </c>
      <c r="I412" s="43">
        <v>0.375</v>
      </c>
      <c r="J412" s="43">
        <v>0.0</v>
      </c>
      <c r="K412" s="43">
        <v>0.0</v>
      </c>
      <c r="L412" s="43">
        <v>0.0</v>
      </c>
      <c r="M412" s="43">
        <f t="shared" si="1"/>
        <v>11.24333333</v>
      </c>
      <c r="N412" s="43">
        <f t="shared" si="2"/>
        <v>0.6066666667</v>
      </c>
      <c r="O412" s="34">
        <f t="shared" si="3"/>
        <v>0.6816666667</v>
      </c>
    </row>
    <row r="413" ht="13.5" customHeight="1">
      <c r="A413" s="38" t="s">
        <v>26</v>
      </c>
      <c r="B413" s="22">
        <v>1925.0</v>
      </c>
      <c r="C413" s="43">
        <v>39.333333333333336</v>
      </c>
      <c r="D413" s="43">
        <v>18.308333333333334</v>
      </c>
      <c r="E413" s="43">
        <v>5.483333333333333</v>
      </c>
      <c r="F413" s="43">
        <v>0.9499999999999998</v>
      </c>
      <c r="G413" s="43">
        <v>0.0</v>
      </c>
      <c r="H413" s="43">
        <v>7.158333333333334</v>
      </c>
      <c r="I413" s="43">
        <v>2.4083333333333337</v>
      </c>
      <c r="J413" s="43">
        <v>0.0</v>
      </c>
      <c r="K413" s="43">
        <v>0.0</v>
      </c>
      <c r="L413" s="43">
        <v>0.0</v>
      </c>
      <c r="M413" s="43">
        <f t="shared" si="1"/>
        <v>12.815</v>
      </c>
      <c r="N413" s="43">
        <f t="shared" si="2"/>
        <v>1.913333333</v>
      </c>
      <c r="O413" s="34">
        <f t="shared" si="3"/>
        <v>2.395</v>
      </c>
    </row>
    <row r="414" ht="13.5" customHeight="1">
      <c r="A414" s="38" t="s">
        <v>26</v>
      </c>
      <c r="B414" s="22">
        <v>1926.0</v>
      </c>
      <c r="C414" s="43">
        <v>64.53333333333333</v>
      </c>
      <c r="D414" s="43">
        <v>42.24166666666667</v>
      </c>
      <c r="E414" s="43">
        <v>17.491666666666667</v>
      </c>
      <c r="F414" s="43">
        <v>7.9750000000000005</v>
      </c>
      <c r="G414" s="43">
        <v>2.0749999999999997</v>
      </c>
      <c r="H414" s="43">
        <v>3.641666666666666</v>
      </c>
      <c r="I414" s="43">
        <v>1.9833333333333334</v>
      </c>
      <c r="J414" s="43">
        <v>0.3916666666666666</v>
      </c>
      <c r="K414" s="43">
        <v>0.08333333333333333</v>
      </c>
      <c r="L414" s="43">
        <v>0.0</v>
      </c>
      <c r="M414" s="43">
        <f t="shared" si="1"/>
        <v>26.86333333</v>
      </c>
      <c r="N414" s="43">
        <f t="shared" si="2"/>
        <v>1.22</v>
      </c>
      <c r="O414" s="34">
        <f t="shared" si="3"/>
        <v>1.823333333</v>
      </c>
    </row>
    <row r="415" ht="13.5" customHeight="1">
      <c r="A415" s="38" t="s">
        <v>26</v>
      </c>
      <c r="B415" s="22">
        <v>1927.0</v>
      </c>
      <c r="C415" s="43">
        <v>56.73333333333334</v>
      </c>
      <c r="D415" s="43">
        <v>33.51666666666667</v>
      </c>
      <c r="E415" s="43">
        <v>8.191666666666666</v>
      </c>
      <c r="F415" s="43">
        <v>1.25</v>
      </c>
      <c r="G415" s="43">
        <v>0.0</v>
      </c>
      <c r="H415" s="43">
        <v>8.775</v>
      </c>
      <c r="I415" s="43">
        <v>4.791666666666667</v>
      </c>
      <c r="J415" s="43">
        <v>0.016666666666666666</v>
      </c>
      <c r="K415" s="43">
        <v>0.0</v>
      </c>
      <c r="L415" s="43">
        <v>0.0</v>
      </c>
      <c r="M415" s="43">
        <f t="shared" si="1"/>
        <v>19.93833333</v>
      </c>
      <c r="N415" s="43">
        <f t="shared" si="2"/>
        <v>2.716666667</v>
      </c>
      <c r="O415" s="34">
        <f t="shared" si="3"/>
        <v>3.681666667</v>
      </c>
    </row>
    <row r="416" ht="13.5" customHeight="1">
      <c r="A416" s="38" t="s">
        <v>26</v>
      </c>
      <c r="B416" s="22">
        <v>1928.0</v>
      </c>
      <c r="C416" s="43">
        <v>6.224999999999999</v>
      </c>
      <c r="D416" s="43">
        <v>2.7083333333333335</v>
      </c>
      <c r="E416" s="43">
        <v>0.024999999999999998</v>
      </c>
      <c r="F416" s="43">
        <v>0.0</v>
      </c>
      <c r="G416" s="43">
        <v>0.0</v>
      </c>
      <c r="H416" s="43">
        <v>65.15</v>
      </c>
      <c r="I416" s="43">
        <v>55.849999999999994</v>
      </c>
      <c r="J416" s="43">
        <v>27.8</v>
      </c>
      <c r="K416" s="43">
        <v>8.049999999999999</v>
      </c>
      <c r="L416" s="43">
        <v>1.4416666666666667</v>
      </c>
      <c r="M416" s="43">
        <f t="shared" si="1"/>
        <v>1.791666667</v>
      </c>
      <c r="N416" s="43">
        <f t="shared" si="2"/>
        <v>31.65833333</v>
      </c>
      <c r="O416" s="34">
        <f t="shared" si="3"/>
        <v>59.93166667</v>
      </c>
    </row>
    <row r="417" ht="13.5" customHeight="1">
      <c r="A417" s="38" t="s">
        <v>26</v>
      </c>
      <c r="B417" s="22">
        <v>1929.0</v>
      </c>
      <c r="C417" s="43">
        <v>26.066666666666666</v>
      </c>
      <c r="D417" s="43">
        <v>12.708333333333334</v>
      </c>
      <c r="E417" s="43">
        <v>1.125</v>
      </c>
      <c r="F417" s="43">
        <v>0.025000000000000005</v>
      </c>
      <c r="G417" s="43">
        <v>0.0</v>
      </c>
      <c r="H417" s="43">
        <v>4.3999999999999995</v>
      </c>
      <c r="I417" s="43">
        <v>1.6416666666666668</v>
      </c>
      <c r="J417" s="43">
        <v>0.2333333333333333</v>
      </c>
      <c r="K417" s="43">
        <v>0.0</v>
      </c>
      <c r="L417" s="43">
        <v>0.0</v>
      </c>
      <c r="M417" s="43">
        <f t="shared" si="1"/>
        <v>7.985</v>
      </c>
      <c r="N417" s="43">
        <f t="shared" si="2"/>
        <v>1.255</v>
      </c>
      <c r="O417" s="34">
        <f t="shared" si="3"/>
        <v>1.676666667</v>
      </c>
    </row>
    <row r="418" ht="13.5" customHeight="1">
      <c r="A418" s="38" t="s">
        <v>26</v>
      </c>
      <c r="B418" s="22">
        <v>1930.0</v>
      </c>
      <c r="C418" s="43">
        <v>80.05833333333334</v>
      </c>
      <c r="D418" s="43">
        <v>66.99999999999999</v>
      </c>
      <c r="E418" s="43">
        <v>30.733333333333334</v>
      </c>
      <c r="F418" s="43">
        <v>14.775</v>
      </c>
      <c r="G418" s="43">
        <v>5.091666666666667</v>
      </c>
      <c r="H418" s="43">
        <v>1.866666666666667</v>
      </c>
      <c r="I418" s="43">
        <v>0.9333333333333332</v>
      </c>
      <c r="J418" s="43">
        <v>0.0</v>
      </c>
      <c r="K418" s="43">
        <v>0.0</v>
      </c>
      <c r="L418" s="43">
        <v>0.0</v>
      </c>
      <c r="M418" s="43">
        <f t="shared" si="1"/>
        <v>39.53166667</v>
      </c>
      <c r="N418" s="43">
        <f t="shared" si="2"/>
        <v>0.56</v>
      </c>
      <c r="O418" s="34">
        <f t="shared" si="3"/>
        <v>0.7466666667</v>
      </c>
    </row>
    <row r="419" ht="13.5" customHeight="1">
      <c r="A419" s="38" t="s">
        <v>26</v>
      </c>
      <c r="B419" s="22">
        <v>1931.0</v>
      </c>
      <c r="C419" s="43">
        <v>57.71666666666665</v>
      </c>
      <c r="D419" s="43">
        <v>48.291666666666664</v>
      </c>
      <c r="E419" s="43">
        <v>31.508333333333336</v>
      </c>
      <c r="F419" s="43">
        <v>19.691666666666666</v>
      </c>
      <c r="G419" s="43">
        <v>8.875000000000002</v>
      </c>
      <c r="H419" s="43">
        <v>4.016666666666667</v>
      </c>
      <c r="I419" s="43">
        <v>0.6583333333333333</v>
      </c>
      <c r="J419" s="43">
        <v>0.0</v>
      </c>
      <c r="K419" s="43">
        <v>0.0</v>
      </c>
      <c r="L419" s="43">
        <v>0.0</v>
      </c>
      <c r="M419" s="43">
        <f t="shared" si="1"/>
        <v>33.21666667</v>
      </c>
      <c r="N419" s="43">
        <f t="shared" si="2"/>
        <v>0.935</v>
      </c>
      <c r="O419" s="34">
        <f t="shared" si="3"/>
        <v>1.066666667</v>
      </c>
    </row>
    <row r="420" ht="13.5" customHeight="1">
      <c r="A420" s="38" t="s">
        <v>26</v>
      </c>
      <c r="B420" s="22">
        <v>1932.0</v>
      </c>
      <c r="C420" s="43">
        <v>31.36666666666667</v>
      </c>
      <c r="D420" s="43">
        <v>18.883333333333333</v>
      </c>
      <c r="E420" s="43">
        <v>3.566666666666667</v>
      </c>
      <c r="F420" s="43">
        <v>1.3416666666666668</v>
      </c>
      <c r="G420" s="43">
        <v>0.024999999999999998</v>
      </c>
      <c r="H420" s="43">
        <v>12.791666666666666</v>
      </c>
      <c r="I420" s="43">
        <v>2.983333333333334</v>
      </c>
      <c r="J420" s="43">
        <v>0.008333333333333333</v>
      </c>
      <c r="K420" s="43">
        <v>0.0</v>
      </c>
      <c r="L420" s="43">
        <v>0.0</v>
      </c>
      <c r="M420" s="43">
        <f t="shared" si="1"/>
        <v>11.03666667</v>
      </c>
      <c r="N420" s="43">
        <f t="shared" si="2"/>
        <v>3.156666667</v>
      </c>
      <c r="O420" s="34">
        <f t="shared" si="3"/>
        <v>3.756666667</v>
      </c>
    </row>
    <row r="421" ht="13.5" customHeight="1">
      <c r="A421" s="38" t="s">
        <v>26</v>
      </c>
      <c r="B421" s="22">
        <v>1933.0</v>
      </c>
      <c r="C421" s="43">
        <v>1.6083333333333334</v>
      </c>
      <c r="D421" s="43">
        <v>0.008333333333333333</v>
      </c>
      <c r="E421" s="43">
        <v>0.0</v>
      </c>
      <c r="F421" s="43">
        <v>0.0</v>
      </c>
      <c r="G421" s="43">
        <v>0.0</v>
      </c>
      <c r="H421" s="43">
        <v>50.94166666666666</v>
      </c>
      <c r="I421" s="43">
        <v>32.99999999999999</v>
      </c>
      <c r="J421" s="43">
        <v>8.825000000000001</v>
      </c>
      <c r="K421" s="43">
        <v>3.683333333333333</v>
      </c>
      <c r="L421" s="43">
        <v>0.7083333333333334</v>
      </c>
      <c r="M421" s="43">
        <f t="shared" si="1"/>
        <v>0.3233333333</v>
      </c>
      <c r="N421" s="43">
        <f t="shared" si="2"/>
        <v>19.43166667</v>
      </c>
      <c r="O421" s="34">
        <f t="shared" si="3"/>
        <v>32.33833333</v>
      </c>
    </row>
    <row r="422" ht="13.5" customHeight="1">
      <c r="A422" s="38" t="s">
        <v>26</v>
      </c>
      <c r="B422" s="22">
        <v>1934.0</v>
      </c>
      <c r="C422" s="43">
        <v>10.525</v>
      </c>
      <c r="D422" s="43">
        <v>2.7583333333333333</v>
      </c>
      <c r="E422" s="43">
        <v>0.0</v>
      </c>
      <c r="F422" s="43">
        <v>0.0</v>
      </c>
      <c r="G422" s="43">
        <v>0.0</v>
      </c>
      <c r="H422" s="43">
        <v>7.883333333333334</v>
      </c>
      <c r="I422" s="43">
        <v>1.0083333333333333</v>
      </c>
      <c r="J422" s="43">
        <v>0.0</v>
      </c>
      <c r="K422" s="43">
        <v>0.0</v>
      </c>
      <c r="L422" s="43">
        <v>0.0</v>
      </c>
      <c r="M422" s="43">
        <f t="shared" si="1"/>
        <v>2.656666667</v>
      </c>
      <c r="N422" s="43">
        <f t="shared" si="2"/>
        <v>1.778333333</v>
      </c>
      <c r="O422" s="34">
        <f t="shared" si="3"/>
        <v>1.98</v>
      </c>
    </row>
    <row r="423" ht="13.5" customHeight="1">
      <c r="A423" s="38" t="s">
        <v>26</v>
      </c>
      <c r="B423" s="22">
        <v>1935.0</v>
      </c>
      <c r="C423" s="43">
        <v>16.925</v>
      </c>
      <c r="D423" s="43">
        <v>5.766666666666667</v>
      </c>
      <c r="E423" s="43">
        <v>0.008333333333333333</v>
      </c>
      <c r="F423" s="43">
        <v>0.0</v>
      </c>
      <c r="G423" s="43">
        <v>0.0</v>
      </c>
      <c r="H423" s="43">
        <v>18.391666666666666</v>
      </c>
      <c r="I423" s="43">
        <v>4.35</v>
      </c>
      <c r="J423" s="43">
        <v>0.041666666666666664</v>
      </c>
      <c r="K423" s="43">
        <v>0.0</v>
      </c>
      <c r="L423" s="43">
        <v>0.0</v>
      </c>
      <c r="M423" s="43">
        <f t="shared" si="1"/>
        <v>4.54</v>
      </c>
      <c r="N423" s="43">
        <f t="shared" si="2"/>
        <v>4.556666667</v>
      </c>
      <c r="O423" s="34">
        <f t="shared" si="3"/>
        <v>5.443333333</v>
      </c>
    </row>
    <row r="424" ht="13.5" customHeight="1">
      <c r="A424" s="38" t="s">
        <v>26</v>
      </c>
      <c r="B424" s="22">
        <v>1936.0</v>
      </c>
      <c r="C424" s="43">
        <v>0.31666666666666665</v>
      </c>
      <c r="D424" s="43">
        <v>0.0</v>
      </c>
      <c r="E424" s="43">
        <v>0.0</v>
      </c>
      <c r="F424" s="43">
        <v>0.0</v>
      </c>
      <c r="G424" s="43">
        <v>0.0</v>
      </c>
      <c r="H424" s="43">
        <v>66.35</v>
      </c>
      <c r="I424" s="43">
        <v>49.61666666666667</v>
      </c>
      <c r="J424" s="43">
        <v>16.633333333333333</v>
      </c>
      <c r="K424" s="43">
        <v>5.208333333333333</v>
      </c>
      <c r="L424" s="43">
        <v>0.0</v>
      </c>
      <c r="M424" s="43">
        <f t="shared" si="1"/>
        <v>0.06333333333</v>
      </c>
      <c r="N424" s="43">
        <f t="shared" si="2"/>
        <v>27.56166667</v>
      </c>
      <c r="O424" s="34">
        <f t="shared" si="3"/>
        <v>47.26333333</v>
      </c>
    </row>
    <row r="425" ht="13.5" customHeight="1">
      <c r="A425" s="38" t="s">
        <v>26</v>
      </c>
      <c r="B425" s="22">
        <v>1937.0</v>
      </c>
      <c r="C425" s="43">
        <v>0.0</v>
      </c>
      <c r="D425" s="43">
        <v>0.0</v>
      </c>
      <c r="E425" s="43">
        <v>0.0</v>
      </c>
      <c r="F425" s="43">
        <v>0.0</v>
      </c>
      <c r="G425" s="43">
        <v>0.0</v>
      </c>
      <c r="H425" s="43">
        <v>72.16666666666667</v>
      </c>
      <c r="I425" s="43">
        <v>52.76666666666666</v>
      </c>
      <c r="J425" s="43">
        <v>20.208333333333332</v>
      </c>
      <c r="K425" s="43">
        <v>10.891666666666666</v>
      </c>
      <c r="L425" s="43">
        <v>2.716666666666667</v>
      </c>
      <c r="M425" s="43">
        <f t="shared" si="1"/>
        <v>0</v>
      </c>
      <c r="N425" s="43">
        <f t="shared" si="2"/>
        <v>31.75</v>
      </c>
      <c r="O425" s="34">
        <f t="shared" si="3"/>
        <v>59.095</v>
      </c>
    </row>
    <row r="426" ht="13.5" customHeight="1">
      <c r="A426" s="38" t="s">
        <v>26</v>
      </c>
      <c r="B426" s="22">
        <v>1938.0</v>
      </c>
      <c r="C426" s="43">
        <v>1.2750000000000001</v>
      </c>
      <c r="D426" s="43">
        <v>0.225</v>
      </c>
      <c r="E426" s="43">
        <v>0.0</v>
      </c>
      <c r="F426" s="43">
        <v>0.0</v>
      </c>
      <c r="G426" s="43">
        <v>0.0</v>
      </c>
      <c r="H426" s="43">
        <v>58.08333333333332</v>
      </c>
      <c r="I426" s="43">
        <v>39.36666666666667</v>
      </c>
      <c r="J426" s="43">
        <v>16.46666666666667</v>
      </c>
      <c r="K426" s="43">
        <v>10.733333333333333</v>
      </c>
      <c r="L426" s="43">
        <v>3.091666666666667</v>
      </c>
      <c r="M426" s="43">
        <f t="shared" si="1"/>
        <v>0.3</v>
      </c>
      <c r="N426" s="43">
        <f t="shared" si="2"/>
        <v>25.54833333</v>
      </c>
      <c r="O426" s="34">
        <f t="shared" si="3"/>
        <v>48.92166667</v>
      </c>
    </row>
    <row r="427" ht="13.5" customHeight="1">
      <c r="A427" s="38" t="s">
        <v>26</v>
      </c>
      <c r="B427" s="22">
        <v>1939.0</v>
      </c>
      <c r="C427" s="43">
        <v>25.683333333333334</v>
      </c>
      <c r="D427" s="43">
        <v>15.4</v>
      </c>
      <c r="E427" s="43">
        <v>4.058333333333334</v>
      </c>
      <c r="F427" s="43">
        <v>0.25833333333333336</v>
      </c>
      <c r="G427" s="43">
        <v>0.0</v>
      </c>
      <c r="H427" s="43">
        <v>44.91666666666668</v>
      </c>
      <c r="I427" s="43">
        <v>37.70833333333333</v>
      </c>
      <c r="J427" s="43">
        <v>22.325</v>
      </c>
      <c r="K427" s="43">
        <v>12.058333333333332</v>
      </c>
      <c r="L427" s="43">
        <v>3.483333333333334</v>
      </c>
      <c r="M427" s="43">
        <f t="shared" si="1"/>
        <v>9.08</v>
      </c>
      <c r="N427" s="43">
        <f t="shared" si="2"/>
        <v>24.09833333</v>
      </c>
      <c r="O427" s="34">
        <f t="shared" si="3"/>
        <v>50.59166667</v>
      </c>
    </row>
    <row r="428" ht="13.5" customHeight="1">
      <c r="A428" s="38" t="s">
        <v>26</v>
      </c>
      <c r="B428" s="22">
        <v>1940.0</v>
      </c>
      <c r="C428" s="43">
        <v>33.083333333333336</v>
      </c>
      <c r="D428" s="43">
        <v>24.46666666666667</v>
      </c>
      <c r="E428" s="43">
        <v>12.558333333333332</v>
      </c>
      <c r="F428" s="43">
        <v>6.091666666666666</v>
      </c>
      <c r="G428" s="43">
        <v>0.8083333333333332</v>
      </c>
      <c r="H428" s="43">
        <v>10.633333333333335</v>
      </c>
      <c r="I428" s="43">
        <v>1.4416666666666667</v>
      </c>
      <c r="J428" s="43">
        <v>0.0</v>
      </c>
      <c r="K428" s="43">
        <v>0.0</v>
      </c>
      <c r="L428" s="43">
        <v>0.0</v>
      </c>
      <c r="M428" s="43">
        <f t="shared" si="1"/>
        <v>15.40166667</v>
      </c>
      <c r="N428" s="43">
        <f t="shared" si="2"/>
        <v>2.415</v>
      </c>
      <c r="O428" s="34">
        <f t="shared" si="3"/>
        <v>2.703333333</v>
      </c>
    </row>
    <row r="429" ht="13.5" customHeight="1">
      <c r="A429" s="38" t="s">
        <v>26</v>
      </c>
      <c r="B429" s="22">
        <v>1941.0</v>
      </c>
      <c r="C429" s="43">
        <v>87.39999999999999</v>
      </c>
      <c r="D429" s="43">
        <v>77.98333333333333</v>
      </c>
      <c r="E429" s="43">
        <v>54.324999999999996</v>
      </c>
      <c r="F429" s="43">
        <v>38.86666666666667</v>
      </c>
      <c r="G429" s="43">
        <v>17.491666666666667</v>
      </c>
      <c r="H429" s="43">
        <v>0.008333333333333333</v>
      </c>
      <c r="I429" s="43">
        <v>0.0</v>
      </c>
      <c r="J429" s="43">
        <v>0.0</v>
      </c>
      <c r="K429" s="43">
        <v>0.0</v>
      </c>
      <c r="L429" s="43">
        <v>0.0</v>
      </c>
      <c r="M429" s="43">
        <f t="shared" si="1"/>
        <v>55.21333333</v>
      </c>
      <c r="N429" s="43">
        <f t="shared" si="2"/>
        <v>0.001666666667</v>
      </c>
      <c r="O429" s="34">
        <f t="shared" si="3"/>
        <v>0.001666666667</v>
      </c>
    </row>
    <row r="430" ht="13.5" customHeight="1">
      <c r="A430" s="38" t="s">
        <v>26</v>
      </c>
      <c r="B430" s="22">
        <v>1942.0</v>
      </c>
      <c r="C430" s="43">
        <v>43.724999999999994</v>
      </c>
      <c r="D430" s="43">
        <v>24.833333333333332</v>
      </c>
      <c r="E430" s="43">
        <v>6.400000000000001</v>
      </c>
      <c r="F430" s="43">
        <v>1.55</v>
      </c>
      <c r="G430" s="43">
        <v>0.0</v>
      </c>
      <c r="H430" s="43">
        <v>1.2500000000000002</v>
      </c>
      <c r="I430" s="43">
        <v>0.25833333333333336</v>
      </c>
      <c r="J430" s="43">
        <v>0.0</v>
      </c>
      <c r="K430" s="43">
        <v>0.0</v>
      </c>
      <c r="L430" s="43">
        <v>0.0</v>
      </c>
      <c r="M430" s="43">
        <f t="shared" si="1"/>
        <v>15.30166667</v>
      </c>
      <c r="N430" s="43">
        <f t="shared" si="2"/>
        <v>0.3016666667</v>
      </c>
      <c r="O430" s="34">
        <f t="shared" si="3"/>
        <v>0.3533333333</v>
      </c>
    </row>
    <row r="431" ht="13.5" customHeight="1">
      <c r="A431" s="38" t="s">
        <v>26</v>
      </c>
      <c r="B431" s="22">
        <v>1943.0</v>
      </c>
      <c r="C431" s="43">
        <v>20.700000000000003</v>
      </c>
      <c r="D431" s="43">
        <v>11.266666666666666</v>
      </c>
      <c r="E431" s="43">
        <v>1.4833333333333332</v>
      </c>
      <c r="F431" s="43">
        <v>0.39166666666666666</v>
      </c>
      <c r="G431" s="43">
        <v>0.0</v>
      </c>
      <c r="H431" s="43">
        <v>24.991666666666664</v>
      </c>
      <c r="I431" s="43">
        <v>16.5</v>
      </c>
      <c r="J431" s="43">
        <v>6.358333333333333</v>
      </c>
      <c r="K431" s="43">
        <v>3.016666666666667</v>
      </c>
      <c r="L431" s="43">
        <v>0.8916666666666666</v>
      </c>
      <c r="M431" s="43">
        <f t="shared" si="1"/>
        <v>6.768333333</v>
      </c>
      <c r="N431" s="43">
        <f t="shared" si="2"/>
        <v>10.35166667</v>
      </c>
      <c r="O431" s="34">
        <f t="shared" si="3"/>
        <v>18.71833333</v>
      </c>
    </row>
    <row r="432" ht="13.5" customHeight="1">
      <c r="A432" s="38" t="s">
        <v>26</v>
      </c>
      <c r="B432" s="22">
        <v>1944.0</v>
      </c>
      <c r="C432" s="43">
        <v>24.266666666666666</v>
      </c>
      <c r="D432" s="43">
        <v>13.433333333333332</v>
      </c>
      <c r="E432" s="43">
        <v>3.0500000000000003</v>
      </c>
      <c r="F432" s="43">
        <v>0.4583333333333333</v>
      </c>
      <c r="G432" s="43">
        <v>0.0</v>
      </c>
      <c r="H432" s="43">
        <v>15.824999999999998</v>
      </c>
      <c r="I432" s="43">
        <v>7.8</v>
      </c>
      <c r="J432" s="43">
        <v>2.8083333333333336</v>
      </c>
      <c r="K432" s="43">
        <v>1.1833333333333333</v>
      </c>
      <c r="L432" s="43">
        <v>0.0</v>
      </c>
      <c r="M432" s="43">
        <f t="shared" si="1"/>
        <v>8.241666667</v>
      </c>
      <c r="N432" s="43">
        <f t="shared" si="2"/>
        <v>5.523333333</v>
      </c>
      <c r="O432" s="34">
        <f t="shared" si="3"/>
        <v>8.916666667</v>
      </c>
    </row>
    <row r="433" ht="13.5" customHeight="1">
      <c r="A433" s="38" t="s">
        <v>26</v>
      </c>
      <c r="B433" s="22">
        <v>1945.0</v>
      </c>
      <c r="C433" s="43">
        <v>2.5833333333333335</v>
      </c>
      <c r="D433" s="43">
        <v>0.6666666666666666</v>
      </c>
      <c r="E433" s="43">
        <v>0.0</v>
      </c>
      <c r="F433" s="43">
        <v>0.0</v>
      </c>
      <c r="G433" s="43">
        <v>0.0</v>
      </c>
      <c r="H433" s="43">
        <v>68.28333333333333</v>
      </c>
      <c r="I433" s="43">
        <v>47.25833333333333</v>
      </c>
      <c r="J433" s="43">
        <v>16.24166666666667</v>
      </c>
      <c r="K433" s="43">
        <v>5.7250000000000005</v>
      </c>
      <c r="L433" s="43">
        <v>0.7833333333333333</v>
      </c>
      <c r="M433" s="43">
        <f t="shared" si="1"/>
        <v>0.65</v>
      </c>
      <c r="N433" s="43">
        <f t="shared" si="2"/>
        <v>27.65833333</v>
      </c>
      <c r="O433" s="34">
        <f t="shared" si="3"/>
        <v>47.66833333</v>
      </c>
    </row>
    <row r="434" ht="13.5" customHeight="1">
      <c r="A434" s="38" t="s">
        <v>26</v>
      </c>
      <c r="B434" s="22">
        <v>1946.0</v>
      </c>
      <c r="C434" s="43">
        <v>8.549999999999999</v>
      </c>
      <c r="D434" s="43">
        <v>1.3583333333333334</v>
      </c>
      <c r="E434" s="43">
        <v>0.024999999999999998</v>
      </c>
      <c r="F434" s="43">
        <v>0.0</v>
      </c>
      <c r="G434" s="43">
        <v>0.0</v>
      </c>
      <c r="H434" s="43">
        <v>27.650000000000002</v>
      </c>
      <c r="I434" s="43">
        <v>15.05833333333333</v>
      </c>
      <c r="J434" s="43">
        <v>3.641666666666667</v>
      </c>
      <c r="K434" s="43">
        <v>0.5499999999999999</v>
      </c>
      <c r="L434" s="43">
        <v>0.15833333333333335</v>
      </c>
      <c r="M434" s="43">
        <f t="shared" si="1"/>
        <v>1.986666667</v>
      </c>
      <c r="N434" s="43">
        <f t="shared" si="2"/>
        <v>9.411666667</v>
      </c>
      <c r="O434" s="34">
        <f t="shared" si="3"/>
        <v>14.33666667</v>
      </c>
    </row>
    <row r="435" ht="13.5" customHeight="1">
      <c r="A435" s="38" t="s">
        <v>26</v>
      </c>
      <c r="B435" s="22">
        <v>1947.0</v>
      </c>
      <c r="C435" s="43">
        <v>19.558333333333334</v>
      </c>
      <c r="D435" s="43">
        <v>7.958333333333335</v>
      </c>
      <c r="E435" s="43">
        <v>0.7666666666666666</v>
      </c>
      <c r="F435" s="43">
        <v>0.05833333333333333</v>
      </c>
      <c r="G435" s="43">
        <v>0.0</v>
      </c>
      <c r="H435" s="43">
        <v>28.39166666666667</v>
      </c>
      <c r="I435" s="43">
        <v>12.858333333333333</v>
      </c>
      <c r="J435" s="43">
        <v>3.7916666666666674</v>
      </c>
      <c r="K435" s="43">
        <v>1.7083333333333333</v>
      </c>
      <c r="L435" s="43">
        <v>0.3833333333333333</v>
      </c>
      <c r="M435" s="43">
        <f t="shared" si="1"/>
        <v>5.668333333</v>
      </c>
      <c r="N435" s="43">
        <f t="shared" si="2"/>
        <v>9.426666667</v>
      </c>
      <c r="O435" s="34">
        <f t="shared" si="3"/>
        <v>14.84666667</v>
      </c>
    </row>
    <row r="436" ht="13.5" customHeight="1">
      <c r="A436" s="38" t="s">
        <v>26</v>
      </c>
      <c r="B436" s="22">
        <v>1948.0</v>
      </c>
      <c r="C436" s="43">
        <v>66.99166666666666</v>
      </c>
      <c r="D436" s="43">
        <v>47.68333333333334</v>
      </c>
      <c r="E436" s="43">
        <v>21.458333333333332</v>
      </c>
      <c r="F436" s="43">
        <v>11.758333333333333</v>
      </c>
      <c r="G436" s="43">
        <v>4.583333333333333</v>
      </c>
      <c r="H436" s="43">
        <v>2.166666666666667</v>
      </c>
      <c r="I436" s="43">
        <v>0.47500000000000003</v>
      </c>
      <c r="J436" s="43">
        <v>0.0</v>
      </c>
      <c r="K436" s="43">
        <v>0.0</v>
      </c>
      <c r="L436" s="43">
        <v>0.0</v>
      </c>
      <c r="M436" s="43">
        <f t="shared" si="1"/>
        <v>30.495</v>
      </c>
      <c r="N436" s="43">
        <f t="shared" si="2"/>
        <v>0.5283333333</v>
      </c>
      <c r="O436" s="34">
        <f t="shared" si="3"/>
        <v>0.6233333333</v>
      </c>
    </row>
    <row r="437" ht="13.5" customHeight="1">
      <c r="A437" s="38" t="s">
        <v>26</v>
      </c>
      <c r="B437" s="22">
        <v>1949.0</v>
      </c>
      <c r="C437" s="43">
        <v>69.89166666666667</v>
      </c>
      <c r="D437" s="43">
        <v>49.675000000000004</v>
      </c>
      <c r="E437" s="43">
        <v>18.208333333333332</v>
      </c>
      <c r="F437" s="43">
        <v>5.575</v>
      </c>
      <c r="G437" s="43">
        <v>0.39166666666666666</v>
      </c>
      <c r="H437" s="43">
        <v>0.5750000000000001</v>
      </c>
      <c r="I437" s="43">
        <v>0.0</v>
      </c>
      <c r="J437" s="43">
        <v>0.0</v>
      </c>
      <c r="K437" s="43">
        <v>0.0</v>
      </c>
      <c r="L437" s="43">
        <v>0.0</v>
      </c>
      <c r="M437" s="43">
        <f t="shared" si="1"/>
        <v>28.74833333</v>
      </c>
      <c r="N437" s="43">
        <f t="shared" si="2"/>
        <v>0.115</v>
      </c>
      <c r="O437" s="34">
        <f t="shared" si="3"/>
        <v>0.115</v>
      </c>
    </row>
    <row r="438" ht="13.5" customHeight="1">
      <c r="A438" s="38" t="s">
        <v>26</v>
      </c>
      <c r="B438" s="22">
        <v>1950.0</v>
      </c>
      <c r="C438" s="43">
        <v>74.44999999999999</v>
      </c>
      <c r="D438" s="43">
        <v>52.20000000000001</v>
      </c>
      <c r="E438" s="43">
        <v>16.0</v>
      </c>
      <c r="F438" s="43">
        <v>4.466666666666667</v>
      </c>
      <c r="G438" s="43">
        <v>0.049999999999999996</v>
      </c>
      <c r="H438" s="43">
        <v>0.024999999999999998</v>
      </c>
      <c r="I438" s="43">
        <v>0.0</v>
      </c>
      <c r="J438" s="43">
        <v>0.0</v>
      </c>
      <c r="K438" s="43">
        <v>0.0</v>
      </c>
      <c r="L438" s="43">
        <v>0.0</v>
      </c>
      <c r="M438" s="43">
        <f t="shared" si="1"/>
        <v>29.43333333</v>
      </c>
      <c r="N438" s="43">
        <f t="shared" si="2"/>
        <v>0.005</v>
      </c>
      <c r="O438" s="34">
        <f t="shared" si="3"/>
        <v>0.005</v>
      </c>
    </row>
    <row r="439" ht="13.5" customHeight="1">
      <c r="A439" s="38" t="s">
        <v>26</v>
      </c>
      <c r="B439" s="22">
        <v>1951.0</v>
      </c>
      <c r="C439" s="43">
        <v>6.416666666666667</v>
      </c>
      <c r="D439" s="43">
        <v>2.716666666666667</v>
      </c>
      <c r="E439" s="43">
        <v>0.041666666666666664</v>
      </c>
      <c r="F439" s="43">
        <v>0.0</v>
      </c>
      <c r="G439" s="43">
        <v>0.0</v>
      </c>
      <c r="H439" s="43">
        <v>65.45</v>
      </c>
      <c r="I439" s="43">
        <v>46.774999999999984</v>
      </c>
      <c r="J439" s="43">
        <v>8.450000000000001</v>
      </c>
      <c r="K439" s="43">
        <v>1.425</v>
      </c>
      <c r="L439" s="43">
        <v>0.0</v>
      </c>
      <c r="M439" s="43">
        <f t="shared" si="1"/>
        <v>1.835</v>
      </c>
      <c r="N439" s="43">
        <f t="shared" si="2"/>
        <v>24.42</v>
      </c>
      <c r="O439" s="34">
        <f t="shared" si="3"/>
        <v>38.01</v>
      </c>
    </row>
    <row r="440" ht="13.5" customHeight="1">
      <c r="A440" s="38" t="s">
        <v>26</v>
      </c>
      <c r="B440" s="22">
        <v>1952.0</v>
      </c>
      <c r="C440" s="43">
        <v>14.549999999999997</v>
      </c>
      <c r="D440" s="43">
        <v>8.016666666666666</v>
      </c>
      <c r="E440" s="43">
        <v>2.0666666666666664</v>
      </c>
      <c r="F440" s="43">
        <v>0.7999999999999999</v>
      </c>
      <c r="G440" s="43">
        <v>0.0</v>
      </c>
      <c r="H440" s="43">
        <v>52.67499999999999</v>
      </c>
      <c r="I440" s="43">
        <v>42.724999999999994</v>
      </c>
      <c r="J440" s="43">
        <v>16.875</v>
      </c>
      <c r="K440" s="43">
        <v>5.6000000000000005</v>
      </c>
      <c r="L440" s="43">
        <v>0.4583333333333333</v>
      </c>
      <c r="M440" s="43">
        <f t="shared" si="1"/>
        <v>5.086666667</v>
      </c>
      <c r="N440" s="43">
        <f t="shared" si="2"/>
        <v>23.66666667</v>
      </c>
      <c r="O440" s="34">
        <f t="shared" si="3"/>
        <v>42.68833333</v>
      </c>
    </row>
    <row r="441" ht="13.5" customHeight="1">
      <c r="A441" s="38" t="s">
        <v>26</v>
      </c>
      <c r="B441" s="22">
        <v>1953.0</v>
      </c>
      <c r="C441" s="43">
        <v>9.549999999999999</v>
      </c>
      <c r="D441" s="43">
        <v>5.383333333333333</v>
      </c>
      <c r="E441" s="43">
        <v>0.3499999999999999</v>
      </c>
      <c r="F441" s="43">
        <v>0.016666666666666666</v>
      </c>
      <c r="G441" s="43">
        <v>0.0</v>
      </c>
      <c r="H441" s="43">
        <v>54.583333333333336</v>
      </c>
      <c r="I441" s="43">
        <v>40.86666666666667</v>
      </c>
      <c r="J441" s="43">
        <v>16.916666666666668</v>
      </c>
      <c r="K441" s="43">
        <v>7.866666666666667</v>
      </c>
      <c r="L441" s="43">
        <v>2.183333333333333</v>
      </c>
      <c r="M441" s="43">
        <f t="shared" si="1"/>
        <v>3.06</v>
      </c>
      <c r="N441" s="43">
        <f t="shared" si="2"/>
        <v>24.48333333</v>
      </c>
      <c r="O441" s="34">
        <f t="shared" si="3"/>
        <v>45.89</v>
      </c>
    </row>
    <row r="442" ht="13.5" customHeight="1">
      <c r="A442" s="38" t="s">
        <v>26</v>
      </c>
      <c r="B442" s="22">
        <v>1954.0</v>
      </c>
      <c r="C442" s="43">
        <v>14.583333333333334</v>
      </c>
      <c r="D442" s="43">
        <v>8.216666666666667</v>
      </c>
      <c r="E442" s="43">
        <v>0.525</v>
      </c>
      <c r="F442" s="43">
        <v>0.008333333333333333</v>
      </c>
      <c r="G442" s="43">
        <v>0.0</v>
      </c>
      <c r="H442" s="43">
        <v>67.50833333333334</v>
      </c>
      <c r="I442" s="43">
        <v>62.56666666666666</v>
      </c>
      <c r="J442" s="43">
        <v>47.24166666666667</v>
      </c>
      <c r="K442" s="43">
        <v>36.71666666666667</v>
      </c>
      <c r="L442" s="43">
        <v>23.808333333333334</v>
      </c>
      <c r="M442" s="43">
        <f t="shared" si="1"/>
        <v>4.666666667</v>
      </c>
      <c r="N442" s="43">
        <f t="shared" si="2"/>
        <v>47.56833333</v>
      </c>
      <c r="O442" s="34">
        <f t="shared" si="3"/>
        <v>120.055</v>
      </c>
    </row>
    <row r="443" ht="13.5" customHeight="1">
      <c r="A443" s="38" t="s">
        <v>26</v>
      </c>
      <c r="B443" s="22">
        <v>1955.0</v>
      </c>
      <c r="C443" s="43">
        <v>11.383333333333335</v>
      </c>
      <c r="D443" s="43">
        <v>4.191666666666666</v>
      </c>
      <c r="E443" s="43">
        <v>0.2833333333333333</v>
      </c>
      <c r="F443" s="43">
        <v>0.09166666666666667</v>
      </c>
      <c r="G443" s="43">
        <v>0.0</v>
      </c>
      <c r="H443" s="43">
        <v>46.31666666666666</v>
      </c>
      <c r="I443" s="43">
        <v>32.483333333333334</v>
      </c>
      <c r="J443" s="43">
        <v>17.75833333333333</v>
      </c>
      <c r="K443" s="43">
        <v>10.716666666666669</v>
      </c>
      <c r="L443" s="43">
        <v>3.7500000000000004</v>
      </c>
      <c r="M443" s="43">
        <f t="shared" si="1"/>
        <v>3.19</v>
      </c>
      <c r="N443" s="43">
        <f t="shared" si="2"/>
        <v>22.205</v>
      </c>
      <c r="O443" s="34">
        <f t="shared" si="3"/>
        <v>45.235</v>
      </c>
    </row>
    <row r="444" ht="13.5" customHeight="1">
      <c r="A444" s="38" t="s">
        <v>26</v>
      </c>
      <c r="B444" s="22">
        <v>1956.0</v>
      </c>
      <c r="C444" s="43">
        <v>30.900000000000002</v>
      </c>
      <c r="D444" s="43">
        <v>13.708333333333334</v>
      </c>
      <c r="E444" s="43">
        <v>1.2083333333333333</v>
      </c>
      <c r="F444" s="43">
        <v>0.3</v>
      </c>
      <c r="G444" s="43">
        <v>0.016666666666666666</v>
      </c>
      <c r="H444" s="43">
        <v>19.25</v>
      </c>
      <c r="I444" s="43">
        <v>12.383333333333333</v>
      </c>
      <c r="J444" s="43">
        <v>4.9750000000000005</v>
      </c>
      <c r="K444" s="43">
        <v>2.6666666666666665</v>
      </c>
      <c r="L444" s="43">
        <v>0.8333333333333334</v>
      </c>
      <c r="M444" s="43">
        <f t="shared" si="1"/>
        <v>9.226666667</v>
      </c>
      <c r="N444" s="43">
        <f t="shared" si="2"/>
        <v>8.021666667</v>
      </c>
      <c r="O444" s="34">
        <f t="shared" si="3"/>
        <v>14.755</v>
      </c>
    </row>
    <row r="445" ht="13.5" customHeight="1">
      <c r="A445" s="38" t="s">
        <v>26</v>
      </c>
      <c r="B445" s="22">
        <v>1957.0</v>
      </c>
      <c r="C445" s="43">
        <v>92.26666666666667</v>
      </c>
      <c r="D445" s="43">
        <v>87.02499999999999</v>
      </c>
      <c r="E445" s="43">
        <v>63.88333333333333</v>
      </c>
      <c r="F445" s="43">
        <v>41.591666666666676</v>
      </c>
      <c r="G445" s="43">
        <v>16.066666666666666</v>
      </c>
      <c r="H445" s="43">
        <v>0.0</v>
      </c>
      <c r="I445" s="43">
        <v>0.0</v>
      </c>
      <c r="J445" s="43">
        <v>0.0</v>
      </c>
      <c r="K445" s="43">
        <v>0.0</v>
      </c>
      <c r="L445" s="43">
        <v>0.0</v>
      </c>
      <c r="M445" s="43">
        <f t="shared" si="1"/>
        <v>60.16666667</v>
      </c>
      <c r="N445" s="43">
        <f t="shared" si="2"/>
        <v>0</v>
      </c>
      <c r="O445" s="34">
        <f t="shared" si="3"/>
        <v>0</v>
      </c>
    </row>
    <row r="446" ht="13.5" customHeight="1">
      <c r="A446" s="38" t="s">
        <v>26</v>
      </c>
      <c r="B446" s="22">
        <v>1958.0</v>
      </c>
      <c r="C446" s="43">
        <v>16.78333333333333</v>
      </c>
      <c r="D446" s="43">
        <v>10.325000000000001</v>
      </c>
      <c r="E446" s="43">
        <v>1.4000000000000001</v>
      </c>
      <c r="F446" s="43">
        <v>0.041666666666666664</v>
      </c>
      <c r="G446" s="43">
        <v>0.0</v>
      </c>
      <c r="H446" s="43">
        <v>51.68333333333334</v>
      </c>
      <c r="I446" s="43">
        <v>30.98333333333333</v>
      </c>
      <c r="J446" s="43">
        <v>6.400000000000001</v>
      </c>
      <c r="K446" s="43">
        <v>1.6500000000000001</v>
      </c>
      <c r="L446" s="43">
        <v>0.0</v>
      </c>
      <c r="M446" s="43">
        <f t="shared" si="1"/>
        <v>5.71</v>
      </c>
      <c r="N446" s="43">
        <f t="shared" si="2"/>
        <v>18.14333333</v>
      </c>
      <c r="O446" s="34">
        <f t="shared" si="3"/>
        <v>27.89</v>
      </c>
    </row>
    <row r="447" ht="13.5" customHeight="1">
      <c r="A447" s="38" t="s">
        <v>26</v>
      </c>
      <c r="B447" s="22">
        <v>1959.0</v>
      </c>
      <c r="C447" s="43">
        <v>56.291666666666664</v>
      </c>
      <c r="D447" s="43">
        <v>37.03333333333334</v>
      </c>
      <c r="E447" s="43">
        <v>6.449999999999999</v>
      </c>
      <c r="F447" s="43">
        <v>1.25</v>
      </c>
      <c r="G447" s="43">
        <v>0.008333333333333333</v>
      </c>
      <c r="H447" s="43">
        <v>9.708333333333334</v>
      </c>
      <c r="I447" s="43">
        <v>2.475</v>
      </c>
      <c r="J447" s="43">
        <v>0.025000000000000005</v>
      </c>
      <c r="K447" s="43">
        <v>0.0</v>
      </c>
      <c r="L447" s="43">
        <v>0.0</v>
      </c>
      <c r="M447" s="43">
        <f t="shared" si="1"/>
        <v>20.20666667</v>
      </c>
      <c r="N447" s="43">
        <f t="shared" si="2"/>
        <v>2.441666667</v>
      </c>
      <c r="O447" s="34">
        <f t="shared" si="3"/>
        <v>2.946666667</v>
      </c>
    </row>
    <row r="448" ht="13.5" customHeight="1">
      <c r="A448" s="38" t="s">
        <v>26</v>
      </c>
      <c r="B448" s="22">
        <v>1960.0</v>
      </c>
      <c r="C448" s="43">
        <v>4.258333333333334</v>
      </c>
      <c r="D448" s="43">
        <v>1.6083333333333334</v>
      </c>
      <c r="E448" s="43">
        <v>0.5833333333333334</v>
      </c>
      <c r="F448" s="43">
        <v>0.2833333333333333</v>
      </c>
      <c r="G448" s="43">
        <v>0.008333333333333333</v>
      </c>
      <c r="H448" s="43">
        <v>78.10833333333333</v>
      </c>
      <c r="I448" s="43">
        <v>62.44166666666666</v>
      </c>
      <c r="J448" s="43">
        <v>29.416666666666668</v>
      </c>
      <c r="K448" s="43">
        <v>14.233333333333334</v>
      </c>
      <c r="L448" s="43">
        <v>3.1666666666666665</v>
      </c>
      <c r="M448" s="43">
        <f t="shared" si="1"/>
        <v>1.348333333</v>
      </c>
      <c r="N448" s="43">
        <f t="shared" si="2"/>
        <v>37.47333333</v>
      </c>
      <c r="O448" s="34">
        <f t="shared" si="3"/>
        <v>72.80166667</v>
      </c>
    </row>
    <row r="449" ht="13.5" customHeight="1">
      <c r="A449" s="38" t="s">
        <v>26</v>
      </c>
      <c r="B449" s="22">
        <v>1961.0</v>
      </c>
      <c r="C449" s="43">
        <v>59.70833333333334</v>
      </c>
      <c r="D449" s="43">
        <v>41.65</v>
      </c>
      <c r="E449" s="43">
        <v>9.683333333333334</v>
      </c>
      <c r="F449" s="43">
        <v>2.6333333333333333</v>
      </c>
      <c r="G449" s="43">
        <v>0.44166666666666665</v>
      </c>
      <c r="H449" s="43">
        <v>2.3000000000000003</v>
      </c>
      <c r="I449" s="43">
        <v>0.049999999999999996</v>
      </c>
      <c r="J449" s="43">
        <v>0.0</v>
      </c>
      <c r="K449" s="43">
        <v>0.0</v>
      </c>
      <c r="L449" s="43">
        <v>0.0</v>
      </c>
      <c r="M449" s="43">
        <f t="shared" si="1"/>
        <v>22.82333333</v>
      </c>
      <c r="N449" s="43">
        <f t="shared" si="2"/>
        <v>0.47</v>
      </c>
      <c r="O449" s="34">
        <f t="shared" si="3"/>
        <v>0.48</v>
      </c>
    </row>
    <row r="450" ht="13.5" customHeight="1">
      <c r="A450" s="38" t="s">
        <v>26</v>
      </c>
      <c r="B450" s="22">
        <v>1962.0</v>
      </c>
      <c r="C450" s="43">
        <v>57.37499999999999</v>
      </c>
      <c r="D450" s="43">
        <v>37.19166666666666</v>
      </c>
      <c r="E450" s="43">
        <v>7.741666666666666</v>
      </c>
      <c r="F450" s="43">
        <v>1.2333333333333332</v>
      </c>
      <c r="G450" s="43">
        <v>0.024999999999999998</v>
      </c>
      <c r="H450" s="43">
        <v>11.816666666666668</v>
      </c>
      <c r="I450" s="43">
        <v>4.6499999999999995</v>
      </c>
      <c r="J450" s="43">
        <v>0.35833333333333334</v>
      </c>
      <c r="K450" s="43">
        <v>0.0</v>
      </c>
      <c r="L450" s="43">
        <v>0.0</v>
      </c>
      <c r="M450" s="43">
        <f t="shared" si="1"/>
        <v>20.71333333</v>
      </c>
      <c r="N450" s="43">
        <f t="shared" si="2"/>
        <v>3.365</v>
      </c>
      <c r="O450" s="34">
        <f t="shared" si="3"/>
        <v>4.438333333</v>
      </c>
    </row>
    <row r="451" ht="13.5" customHeight="1">
      <c r="A451" s="38" t="s">
        <v>26</v>
      </c>
      <c r="B451" s="22">
        <v>1963.0</v>
      </c>
      <c r="C451" s="43">
        <v>45.666666666666664</v>
      </c>
      <c r="D451" s="43">
        <v>39.708333333333336</v>
      </c>
      <c r="E451" s="43">
        <v>28.091666666666665</v>
      </c>
      <c r="F451" s="43">
        <v>18.708333333333336</v>
      </c>
      <c r="G451" s="43">
        <v>8.158333333333333</v>
      </c>
      <c r="H451" s="43">
        <v>18.45833333333333</v>
      </c>
      <c r="I451" s="43">
        <v>8.533333333333333</v>
      </c>
      <c r="J451" s="43">
        <v>0.7083333333333334</v>
      </c>
      <c r="K451" s="43">
        <v>0.075</v>
      </c>
      <c r="L451" s="43">
        <v>0.0</v>
      </c>
      <c r="M451" s="43">
        <f t="shared" si="1"/>
        <v>28.06666667</v>
      </c>
      <c r="N451" s="43">
        <f t="shared" si="2"/>
        <v>5.555</v>
      </c>
      <c r="O451" s="34">
        <f t="shared" si="3"/>
        <v>7.59</v>
      </c>
    </row>
    <row r="452" ht="13.5" customHeight="1">
      <c r="A452" s="38" t="s">
        <v>26</v>
      </c>
      <c r="B452" s="22">
        <v>1964.0</v>
      </c>
      <c r="C452" s="43">
        <v>58.699999999999996</v>
      </c>
      <c r="D452" s="43">
        <v>43.775</v>
      </c>
      <c r="E452" s="43">
        <v>27.941666666666666</v>
      </c>
      <c r="F452" s="43">
        <v>19.466666666666665</v>
      </c>
      <c r="G452" s="43">
        <v>10.316666666666666</v>
      </c>
      <c r="H452" s="43">
        <v>2.4166666666666665</v>
      </c>
      <c r="I452" s="43">
        <v>0.525</v>
      </c>
      <c r="J452" s="43">
        <v>0.0</v>
      </c>
      <c r="K452" s="43">
        <v>0.0</v>
      </c>
      <c r="L452" s="43">
        <v>0.0</v>
      </c>
      <c r="M452" s="43">
        <f t="shared" si="1"/>
        <v>32.04</v>
      </c>
      <c r="N452" s="43">
        <f t="shared" si="2"/>
        <v>0.5883333333</v>
      </c>
      <c r="O452" s="34">
        <f t="shared" si="3"/>
        <v>0.6933333333</v>
      </c>
    </row>
    <row r="453" ht="13.5" customHeight="1">
      <c r="A453" s="38" t="s">
        <v>26</v>
      </c>
      <c r="B453" s="22">
        <v>1965.0</v>
      </c>
      <c r="C453" s="43">
        <v>98.54166666666667</v>
      </c>
      <c r="D453" s="43">
        <v>96.25833333333334</v>
      </c>
      <c r="E453" s="43">
        <v>86.86666666666667</v>
      </c>
      <c r="F453" s="43">
        <v>74.44166666666666</v>
      </c>
      <c r="G453" s="43">
        <v>46.39166666666667</v>
      </c>
      <c r="H453" s="43">
        <v>0.0</v>
      </c>
      <c r="I453" s="43">
        <v>0.0</v>
      </c>
      <c r="J453" s="43">
        <v>0.0</v>
      </c>
      <c r="K453" s="43">
        <v>0.0</v>
      </c>
      <c r="L453" s="43">
        <v>0.0</v>
      </c>
      <c r="M453" s="43">
        <f t="shared" si="1"/>
        <v>80.5</v>
      </c>
      <c r="N453" s="43">
        <f t="shared" si="2"/>
        <v>0</v>
      </c>
      <c r="O453" s="34">
        <f t="shared" si="3"/>
        <v>0</v>
      </c>
    </row>
    <row r="454" ht="13.5" customHeight="1">
      <c r="A454" s="38" t="s">
        <v>26</v>
      </c>
      <c r="B454" s="22">
        <v>1966.0</v>
      </c>
      <c r="C454" s="43">
        <v>83.44166666666665</v>
      </c>
      <c r="D454" s="43">
        <v>68.73333333333333</v>
      </c>
      <c r="E454" s="43">
        <v>32.75</v>
      </c>
      <c r="F454" s="43">
        <v>15.058333333333335</v>
      </c>
      <c r="G454" s="43">
        <v>2.8249999999999997</v>
      </c>
      <c r="H454" s="43">
        <v>0.8666666666666667</v>
      </c>
      <c r="I454" s="43">
        <v>0.25</v>
      </c>
      <c r="J454" s="43">
        <v>0.0</v>
      </c>
      <c r="K454" s="43">
        <v>0.0</v>
      </c>
      <c r="L454" s="43">
        <v>0.0</v>
      </c>
      <c r="M454" s="43">
        <f t="shared" si="1"/>
        <v>40.56166667</v>
      </c>
      <c r="N454" s="43">
        <f t="shared" si="2"/>
        <v>0.2233333333</v>
      </c>
      <c r="O454" s="34">
        <f t="shared" si="3"/>
        <v>0.2733333333</v>
      </c>
    </row>
    <row r="455" ht="13.5" customHeight="1">
      <c r="A455" s="38" t="s">
        <v>26</v>
      </c>
      <c r="B455" s="22">
        <v>1967.0</v>
      </c>
      <c r="C455" s="43">
        <v>42.666666666666664</v>
      </c>
      <c r="D455" s="43">
        <v>17.875000000000004</v>
      </c>
      <c r="E455" s="43">
        <v>1.2750000000000001</v>
      </c>
      <c r="F455" s="43">
        <v>0.3416666666666666</v>
      </c>
      <c r="G455" s="43">
        <v>0.0</v>
      </c>
      <c r="H455" s="43">
        <v>2.0916666666666663</v>
      </c>
      <c r="I455" s="43">
        <v>0.08333333333333333</v>
      </c>
      <c r="J455" s="43">
        <v>0.0</v>
      </c>
      <c r="K455" s="43">
        <v>0.0</v>
      </c>
      <c r="L455" s="43">
        <v>0.0</v>
      </c>
      <c r="M455" s="43">
        <f t="shared" si="1"/>
        <v>12.43166667</v>
      </c>
      <c r="N455" s="43">
        <f t="shared" si="2"/>
        <v>0.435</v>
      </c>
      <c r="O455" s="34">
        <f t="shared" si="3"/>
        <v>0.4516666667</v>
      </c>
    </row>
    <row r="456" ht="13.5" customHeight="1">
      <c r="A456" s="38" t="s">
        <v>26</v>
      </c>
      <c r="B456" s="22">
        <v>1968.0</v>
      </c>
      <c r="C456" s="43">
        <v>36.266666666666666</v>
      </c>
      <c r="D456" s="43">
        <v>17.558333333333337</v>
      </c>
      <c r="E456" s="43">
        <v>1.9916666666666665</v>
      </c>
      <c r="F456" s="43">
        <v>0.19166666666666668</v>
      </c>
      <c r="G456" s="43">
        <v>0.0</v>
      </c>
      <c r="H456" s="43">
        <v>7.116666666666667</v>
      </c>
      <c r="I456" s="43">
        <v>0.8666666666666667</v>
      </c>
      <c r="J456" s="43">
        <v>0.0</v>
      </c>
      <c r="K456" s="43">
        <v>0.0</v>
      </c>
      <c r="L456" s="43">
        <v>0.0</v>
      </c>
      <c r="M456" s="43">
        <f t="shared" si="1"/>
        <v>11.20166667</v>
      </c>
      <c r="N456" s="43">
        <f t="shared" si="2"/>
        <v>1.596666667</v>
      </c>
      <c r="O456" s="34">
        <f t="shared" si="3"/>
        <v>1.77</v>
      </c>
    </row>
    <row r="457" ht="13.5" customHeight="1">
      <c r="A457" s="38" t="s">
        <v>26</v>
      </c>
      <c r="B457" s="22">
        <v>1969.0</v>
      </c>
      <c r="C457" s="43">
        <v>1.75</v>
      </c>
      <c r="D457" s="43">
        <v>0.09999999999999999</v>
      </c>
      <c r="E457" s="43">
        <v>0.0</v>
      </c>
      <c r="F457" s="43">
        <v>0.0</v>
      </c>
      <c r="G457" s="43">
        <v>0.0</v>
      </c>
      <c r="H457" s="43">
        <v>55.63333333333333</v>
      </c>
      <c r="I457" s="43">
        <v>34.61666666666667</v>
      </c>
      <c r="J457" s="43">
        <v>9.450000000000001</v>
      </c>
      <c r="K457" s="43">
        <v>2.9583333333333326</v>
      </c>
      <c r="L457" s="43">
        <v>0.6749999999999999</v>
      </c>
      <c r="M457" s="43">
        <f t="shared" si="1"/>
        <v>0.37</v>
      </c>
      <c r="N457" s="43">
        <f t="shared" si="2"/>
        <v>20.66666667</v>
      </c>
      <c r="O457" s="34">
        <f t="shared" si="3"/>
        <v>33.685</v>
      </c>
    </row>
    <row r="458" ht="13.5" customHeight="1">
      <c r="A458" s="38" t="s">
        <v>26</v>
      </c>
      <c r="B458" s="22">
        <v>1970.0</v>
      </c>
      <c r="C458" s="43">
        <v>13.683333333333332</v>
      </c>
      <c r="D458" s="43">
        <v>4.208333333333333</v>
      </c>
      <c r="E458" s="43">
        <v>0.008333333333333333</v>
      </c>
      <c r="F458" s="43">
        <v>0.0</v>
      </c>
      <c r="G458" s="43">
        <v>0.0</v>
      </c>
      <c r="H458" s="43">
        <v>51.65833333333334</v>
      </c>
      <c r="I458" s="43">
        <v>29.25</v>
      </c>
      <c r="J458" s="43">
        <v>3.0499999999999994</v>
      </c>
      <c r="K458" s="43">
        <v>0.39166666666666666</v>
      </c>
      <c r="L458" s="43">
        <v>0.0</v>
      </c>
      <c r="M458" s="43">
        <f t="shared" si="1"/>
        <v>3.58</v>
      </c>
      <c r="N458" s="43">
        <f t="shared" si="2"/>
        <v>16.87</v>
      </c>
      <c r="O458" s="34">
        <f t="shared" si="3"/>
        <v>24.175</v>
      </c>
    </row>
    <row r="459" ht="13.5" customHeight="1">
      <c r="A459" s="38" t="s">
        <v>26</v>
      </c>
      <c r="B459" s="22">
        <v>1971.0</v>
      </c>
      <c r="C459" s="43">
        <v>49.35833333333333</v>
      </c>
      <c r="D459" s="43">
        <v>16.083333333333332</v>
      </c>
      <c r="E459" s="43">
        <v>0.43333333333333335</v>
      </c>
      <c r="F459" s="43">
        <v>0.0</v>
      </c>
      <c r="G459" s="43">
        <v>0.0</v>
      </c>
      <c r="H459" s="43">
        <v>2.758333333333333</v>
      </c>
      <c r="I459" s="43">
        <v>0.8333333333333334</v>
      </c>
      <c r="J459" s="43">
        <v>0.0</v>
      </c>
      <c r="K459" s="43">
        <v>0.0</v>
      </c>
      <c r="L459" s="43">
        <v>0.0</v>
      </c>
      <c r="M459" s="43">
        <f t="shared" si="1"/>
        <v>13.175</v>
      </c>
      <c r="N459" s="43">
        <f t="shared" si="2"/>
        <v>0.7183333333</v>
      </c>
      <c r="O459" s="34">
        <f t="shared" si="3"/>
        <v>0.885</v>
      </c>
    </row>
    <row r="460" ht="13.5" customHeight="1">
      <c r="A460" s="38" t="s">
        <v>26</v>
      </c>
      <c r="B460" s="22">
        <v>1972.0</v>
      </c>
      <c r="C460" s="43">
        <v>11.258333333333335</v>
      </c>
      <c r="D460" s="43">
        <v>3.225</v>
      </c>
      <c r="E460" s="43">
        <v>0.0</v>
      </c>
      <c r="F460" s="43">
        <v>0.0</v>
      </c>
      <c r="G460" s="43">
        <v>0.0</v>
      </c>
      <c r="H460" s="43">
        <v>32.61666666666667</v>
      </c>
      <c r="I460" s="43">
        <v>17.15</v>
      </c>
      <c r="J460" s="43">
        <v>4.25</v>
      </c>
      <c r="K460" s="43">
        <v>1.2083333333333333</v>
      </c>
      <c r="L460" s="43">
        <v>0.0</v>
      </c>
      <c r="M460" s="43">
        <f t="shared" si="1"/>
        <v>2.896666667</v>
      </c>
      <c r="N460" s="43">
        <f t="shared" si="2"/>
        <v>11.045</v>
      </c>
      <c r="O460" s="34">
        <f t="shared" si="3"/>
        <v>16.9</v>
      </c>
    </row>
    <row r="461" ht="13.5" customHeight="1">
      <c r="A461" s="38" t="s">
        <v>26</v>
      </c>
      <c r="B461" s="22">
        <v>1973.0</v>
      </c>
      <c r="C461" s="43">
        <v>0.19166666666666665</v>
      </c>
      <c r="D461" s="43">
        <v>0.0</v>
      </c>
      <c r="E461" s="43">
        <v>0.0</v>
      </c>
      <c r="F461" s="43">
        <v>0.0</v>
      </c>
      <c r="G461" s="43">
        <v>0.0</v>
      </c>
      <c r="H461" s="43">
        <v>83.76666666666667</v>
      </c>
      <c r="I461" s="43">
        <v>67.14999999999999</v>
      </c>
      <c r="J461" s="43">
        <v>40.56666666666667</v>
      </c>
      <c r="K461" s="43">
        <v>27.125000000000004</v>
      </c>
      <c r="L461" s="43">
        <v>14.741666666666667</v>
      </c>
      <c r="M461" s="43">
        <f t="shared" si="1"/>
        <v>0.03833333333</v>
      </c>
      <c r="N461" s="43">
        <f t="shared" si="2"/>
        <v>46.67</v>
      </c>
      <c r="O461" s="34">
        <f t="shared" si="3"/>
        <v>104.395</v>
      </c>
    </row>
    <row r="462" ht="13.5" customHeight="1">
      <c r="A462" s="38" t="s">
        <v>26</v>
      </c>
      <c r="B462" s="22">
        <v>1974.0</v>
      </c>
      <c r="C462" s="43">
        <v>4.716666666666666</v>
      </c>
      <c r="D462" s="43">
        <v>0.6333333333333333</v>
      </c>
      <c r="E462" s="43">
        <v>0.0</v>
      </c>
      <c r="F462" s="43">
        <v>0.0</v>
      </c>
      <c r="G462" s="43">
        <v>0.0</v>
      </c>
      <c r="H462" s="43">
        <v>62.73333333333334</v>
      </c>
      <c r="I462" s="43">
        <v>46.775000000000006</v>
      </c>
      <c r="J462" s="43">
        <v>30.441666666666663</v>
      </c>
      <c r="K462" s="43">
        <v>23.258333333333336</v>
      </c>
      <c r="L462" s="43">
        <v>14.449999999999998</v>
      </c>
      <c r="M462" s="43">
        <f t="shared" si="1"/>
        <v>1.07</v>
      </c>
      <c r="N462" s="43">
        <f t="shared" si="2"/>
        <v>35.53166667</v>
      </c>
      <c r="O462" s="34">
        <f t="shared" si="3"/>
        <v>82.57833333</v>
      </c>
    </row>
    <row r="463" ht="13.5" customHeight="1">
      <c r="A463" s="38" t="s">
        <v>26</v>
      </c>
      <c r="B463" s="22">
        <v>1975.0</v>
      </c>
      <c r="C463" s="43">
        <v>14.416666666666666</v>
      </c>
      <c r="D463" s="43">
        <v>4.9</v>
      </c>
      <c r="E463" s="43">
        <v>0.625</v>
      </c>
      <c r="F463" s="43">
        <v>0.008333333333333333</v>
      </c>
      <c r="G463" s="43">
        <v>0.0</v>
      </c>
      <c r="H463" s="43">
        <v>24.799999999999997</v>
      </c>
      <c r="I463" s="43">
        <v>14.291666666666666</v>
      </c>
      <c r="J463" s="43">
        <v>3.9333333333333336</v>
      </c>
      <c r="K463" s="43">
        <v>0.6916666666666668</v>
      </c>
      <c r="L463" s="43">
        <v>0.0</v>
      </c>
      <c r="M463" s="43">
        <f t="shared" si="1"/>
        <v>3.99</v>
      </c>
      <c r="N463" s="43">
        <f t="shared" si="2"/>
        <v>8.743333333</v>
      </c>
      <c r="O463" s="34">
        <f t="shared" si="3"/>
        <v>13.59</v>
      </c>
    </row>
    <row r="464" ht="13.5" customHeight="1">
      <c r="A464" s="38" t="s">
        <v>26</v>
      </c>
      <c r="B464" s="22">
        <v>1976.0</v>
      </c>
      <c r="C464" s="43">
        <v>5.300000000000001</v>
      </c>
      <c r="D464" s="43">
        <v>1.5833333333333333</v>
      </c>
      <c r="E464" s="43">
        <v>0.0</v>
      </c>
      <c r="F464" s="43">
        <v>0.0</v>
      </c>
      <c r="G464" s="43">
        <v>0.0</v>
      </c>
      <c r="H464" s="43">
        <v>79.05833333333334</v>
      </c>
      <c r="I464" s="43">
        <v>69.825</v>
      </c>
      <c r="J464" s="43">
        <v>47.95833333333334</v>
      </c>
      <c r="K464" s="43">
        <v>32.10833333333333</v>
      </c>
      <c r="L464" s="43">
        <v>11.483333333333334</v>
      </c>
      <c r="M464" s="43">
        <f t="shared" si="1"/>
        <v>1.376666667</v>
      </c>
      <c r="N464" s="43">
        <f t="shared" si="2"/>
        <v>48.08666667</v>
      </c>
      <c r="O464" s="34">
        <f t="shared" si="3"/>
        <v>109.6866667</v>
      </c>
    </row>
    <row r="465" ht="13.5" customHeight="1">
      <c r="A465" s="38" t="s">
        <v>26</v>
      </c>
      <c r="B465" s="22">
        <v>1977.0</v>
      </c>
      <c r="C465" s="43">
        <v>12.233333333333333</v>
      </c>
      <c r="D465" s="43">
        <v>3.841666666666667</v>
      </c>
      <c r="E465" s="43">
        <v>0.024999999999999998</v>
      </c>
      <c r="F465" s="43">
        <v>0.0</v>
      </c>
      <c r="G465" s="43">
        <v>0.0</v>
      </c>
      <c r="H465" s="43">
        <v>43.30833333333334</v>
      </c>
      <c r="I465" s="43">
        <v>28.15833333333333</v>
      </c>
      <c r="J465" s="43">
        <v>1.3916666666666666</v>
      </c>
      <c r="K465" s="43">
        <v>0.4166666666666667</v>
      </c>
      <c r="L465" s="43">
        <v>0.049999999999999996</v>
      </c>
      <c r="M465" s="43">
        <f t="shared" si="1"/>
        <v>3.22</v>
      </c>
      <c r="N465" s="43">
        <f t="shared" si="2"/>
        <v>14.665</v>
      </c>
      <c r="O465" s="34">
        <f t="shared" si="3"/>
        <v>21.14333333</v>
      </c>
    </row>
    <row r="466" ht="13.5" customHeight="1">
      <c r="A466" s="38" t="s">
        <v>26</v>
      </c>
      <c r="B466" s="22">
        <v>1978.0</v>
      </c>
      <c r="C466" s="43">
        <v>30.258333333333336</v>
      </c>
      <c r="D466" s="43">
        <v>25.349999999999998</v>
      </c>
      <c r="E466" s="43">
        <v>14.708333333333334</v>
      </c>
      <c r="F466" s="43">
        <v>7.691666666666666</v>
      </c>
      <c r="G466" s="43">
        <v>1.1916666666666667</v>
      </c>
      <c r="H466" s="43">
        <v>55.19166666666666</v>
      </c>
      <c r="I466" s="43">
        <v>51.525</v>
      </c>
      <c r="J466" s="43">
        <v>30.258333333333336</v>
      </c>
      <c r="K466" s="43">
        <v>10.641666666666666</v>
      </c>
      <c r="L466" s="43">
        <v>1.4666666666666668</v>
      </c>
      <c r="M466" s="43">
        <f t="shared" si="1"/>
        <v>15.84</v>
      </c>
      <c r="N466" s="43">
        <f t="shared" si="2"/>
        <v>29.81666667</v>
      </c>
      <c r="O466" s="34">
        <f t="shared" si="3"/>
        <v>59.78333333</v>
      </c>
    </row>
    <row r="467" ht="13.5" customHeight="1">
      <c r="A467" s="38" t="s">
        <v>26</v>
      </c>
      <c r="B467" s="22">
        <v>1979.0</v>
      </c>
      <c r="C467" s="43">
        <v>14.233333333333336</v>
      </c>
      <c r="D467" s="43">
        <v>5.908333333333332</v>
      </c>
      <c r="E467" s="43">
        <v>0.575</v>
      </c>
      <c r="F467" s="43">
        <v>0.049999999999999996</v>
      </c>
      <c r="G467" s="43">
        <v>0.0</v>
      </c>
      <c r="H467" s="43">
        <v>28.36666666666667</v>
      </c>
      <c r="I467" s="43">
        <v>15.441666666666668</v>
      </c>
      <c r="J467" s="43">
        <v>5.383333333333333</v>
      </c>
      <c r="K467" s="43">
        <v>2.5833333333333335</v>
      </c>
      <c r="L467" s="43">
        <v>0.24166666666666667</v>
      </c>
      <c r="M467" s="43">
        <f t="shared" si="1"/>
        <v>4.153333333</v>
      </c>
      <c r="N467" s="43">
        <f t="shared" si="2"/>
        <v>10.40333333</v>
      </c>
      <c r="O467" s="34">
        <f t="shared" si="3"/>
        <v>17.38833333</v>
      </c>
    </row>
    <row r="468" ht="13.5" customHeight="1">
      <c r="A468" s="38" t="s">
        <v>26</v>
      </c>
      <c r="B468" s="22">
        <v>1980.0</v>
      </c>
      <c r="C468" s="43">
        <v>76.98333333333333</v>
      </c>
      <c r="D468" s="43">
        <v>61.433333333333344</v>
      </c>
      <c r="E468" s="43">
        <v>33.13333333333333</v>
      </c>
      <c r="F468" s="43">
        <v>17.75833333333333</v>
      </c>
      <c r="G468" s="43">
        <v>3.0500000000000003</v>
      </c>
      <c r="H468" s="43">
        <v>0.525</v>
      </c>
      <c r="I468" s="43">
        <v>0.008333333333333333</v>
      </c>
      <c r="J468" s="43">
        <v>0.0</v>
      </c>
      <c r="K468" s="43">
        <v>0.0</v>
      </c>
      <c r="L468" s="43">
        <v>0.0</v>
      </c>
      <c r="M468" s="43">
        <f t="shared" si="1"/>
        <v>38.47166667</v>
      </c>
      <c r="N468" s="43">
        <f t="shared" si="2"/>
        <v>0.1066666667</v>
      </c>
      <c r="O468" s="34">
        <f t="shared" si="3"/>
        <v>0.1083333333</v>
      </c>
    </row>
    <row r="469" ht="13.5" customHeight="1">
      <c r="A469" s="38" t="s">
        <v>26</v>
      </c>
      <c r="B469" s="22">
        <v>1981.0</v>
      </c>
      <c r="C469" s="43">
        <v>24.933333333333337</v>
      </c>
      <c r="D469" s="43">
        <v>14.4</v>
      </c>
      <c r="E469" s="43">
        <v>7.266666666666666</v>
      </c>
      <c r="F469" s="43">
        <v>5.866666666666667</v>
      </c>
      <c r="G469" s="43">
        <v>2.6666666666666665</v>
      </c>
      <c r="H469" s="43">
        <v>30.299999999999997</v>
      </c>
      <c r="I469" s="43">
        <v>19.558333333333334</v>
      </c>
      <c r="J469" s="43">
        <v>9.158333333333333</v>
      </c>
      <c r="K469" s="43">
        <v>5.108333333333333</v>
      </c>
      <c r="L469" s="43">
        <v>1.9833333333333334</v>
      </c>
      <c r="M469" s="43">
        <f t="shared" si="1"/>
        <v>11.02666667</v>
      </c>
      <c r="N469" s="43">
        <f t="shared" si="2"/>
        <v>13.22166667</v>
      </c>
      <c r="O469" s="34">
        <f t="shared" si="3"/>
        <v>25.44833333</v>
      </c>
    </row>
    <row r="470" ht="13.5" customHeight="1">
      <c r="A470" s="38" t="s">
        <v>26</v>
      </c>
      <c r="B470" s="22">
        <v>1982.0</v>
      </c>
      <c r="C470" s="43">
        <v>21.508333333333336</v>
      </c>
      <c r="D470" s="43">
        <v>11.883333333333333</v>
      </c>
      <c r="E470" s="43">
        <v>1.6666666666666667</v>
      </c>
      <c r="F470" s="43">
        <v>0.16666666666666666</v>
      </c>
      <c r="G470" s="43">
        <v>0.0</v>
      </c>
      <c r="H470" s="43">
        <v>46.666666666666664</v>
      </c>
      <c r="I470" s="43">
        <v>30.775000000000002</v>
      </c>
      <c r="J470" s="43">
        <v>11.583333333333334</v>
      </c>
      <c r="K470" s="43">
        <v>3.4333333333333336</v>
      </c>
      <c r="L470" s="43">
        <v>0.1416666666666667</v>
      </c>
      <c r="M470" s="43">
        <f t="shared" si="1"/>
        <v>7.045</v>
      </c>
      <c r="N470" s="43">
        <f t="shared" si="2"/>
        <v>18.52</v>
      </c>
      <c r="O470" s="34">
        <f t="shared" si="3"/>
        <v>31.48166667</v>
      </c>
    </row>
    <row r="471" ht="13.5" customHeight="1">
      <c r="A471" s="38" t="s">
        <v>26</v>
      </c>
      <c r="B471" s="22">
        <v>1983.0</v>
      </c>
      <c r="C471" s="43">
        <v>11.550000000000002</v>
      </c>
      <c r="D471" s="43">
        <v>5.341666666666666</v>
      </c>
      <c r="E471" s="43">
        <v>0.43333333333333335</v>
      </c>
      <c r="F471" s="43">
        <v>0.06666666666666667</v>
      </c>
      <c r="G471" s="43">
        <v>0.0</v>
      </c>
      <c r="H471" s="43">
        <v>65.01666666666667</v>
      </c>
      <c r="I471" s="43">
        <v>49.64166666666667</v>
      </c>
      <c r="J471" s="43">
        <v>17.983333333333334</v>
      </c>
      <c r="K471" s="43">
        <v>6.783333333333334</v>
      </c>
      <c r="L471" s="43">
        <v>1.0833333333333333</v>
      </c>
      <c r="M471" s="43">
        <f t="shared" si="1"/>
        <v>3.478333333</v>
      </c>
      <c r="N471" s="43">
        <f t="shared" si="2"/>
        <v>28.10166667</v>
      </c>
      <c r="O471" s="34">
        <f t="shared" si="3"/>
        <v>50.16</v>
      </c>
    </row>
    <row r="472" ht="13.5" customHeight="1">
      <c r="A472" s="38" t="s">
        <v>26</v>
      </c>
      <c r="B472" s="22">
        <v>1984.0</v>
      </c>
      <c r="C472" s="43">
        <v>0.9500000000000001</v>
      </c>
      <c r="D472" s="43">
        <v>0.075</v>
      </c>
      <c r="E472" s="43">
        <v>0.0</v>
      </c>
      <c r="F472" s="43">
        <v>0.0</v>
      </c>
      <c r="G472" s="43">
        <v>0.0</v>
      </c>
      <c r="H472" s="43">
        <v>89.45833333333333</v>
      </c>
      <c r="I472" s="43">
        <v>73.75</v>
      </c>
      <c r="J472" s="43">
        <v>45.75</v>
      </c>
      <c r="K472" s="43">
        <v>36.233333333333334</v>
      </c>
      <c r="L472" s="43">
        <v>27.808333333333337</v>
      </c>
      <c r="M472" s="43">
        <f t="shared" si="1"/>
        <v>0.205</v>
      </c>
      <c r="N472" s="43">
        <f t="shared" si="2"/>
        <v>54.6</v>
      </c>
      <c r="O472" s="34">
        <f t="shared" si="3"/>
        <v>131.6366667</v>
      </c>
    </row>
    <row r="473" ht="13.5" customHeight="1">
      <c r="A473" s="38" t="s">
        <v>26</v>
      </c>
      <c r="B473" s="22">
        <v>1985.0</v>
      </c>
      <c r="C473" s="43">
        <v>74.01666666666667</v>
      </c>
      <c r="D473" s="43">
        <v>59.46666666666666</v>
      </c>
      <c r="E473" s="43">
        <v>36.90833333333334</v>
      </c>
      <c r="F473" s="43">
        <v>20.141666666666666</v>
      </c>
      <c r="G473" s="43">
        <v>6.208333333333333</v>
      </c>
      <c r="H473" s="43">
        <v>0.8416666666666667</v>
      </c>
      <c r="I473" s="43">
        <v>0.0</v>
      </c>
      <c r="J473" s="43">
        <v>0.0</v>
      </c>
      <c r="K473" s="43">
        <v>0.0</v>
      </c>
      <c r="L473" s="43">
        <v>0.0</v>
      </c>
      <c r="M473" s="43">
        <f t="shared" si="1"/>
        <v>39.34833333</v>
      </c>
      <c r="N473" s="43">
        <f t="shared" si="2"/>
        <v>0.1683333333</v>
      </c>
      <c r="O473" s="34">
        <f t="shared" si="3"/>
        <v>0.1683333333</v>
      </c>
    </row>
    <row r="474" ht="13.5" customHeight="1">
      <c r="A474" s="38" t="s">
        <v>26</v>
      </c>
      <c r="B474" s="22">
        <v>1986.0</v>
      </c>
      <c r="C474" s="43">
        <v>2.5833333333333335</v>
      </c>
      <c r="D474" s="43">
        <v>0.2833333333333333</v>
      </c>
      <c r="E474" s="43">
        <v>0.0</v>
      </c>
      <c r="F474" s="43">
        <v>0.0</v>
      </c>
      <c r="G474" s="43">
        <v>0.0</v>
      </c>
      <c r="H474" s="43">
        <v>33.291666666666664</v>
      </c>
      <c r="I474" s="43">
        <v>12.100000000000001</v>
      </c>
      <c r="J474" s="43">
        <v>0.39999999999999997</v>
      </c>
      <c r="K474" s="43">
        <v>0.0</v>
      </c>
      <c r="L474" s="43">
        <v>0.0</v>
      </c>
      <c r="M474" s="43">
        <f t="shared" si="1"/>
        <v>0.5733333333</v>
      </c>
      <c r="N474" s="43">
        <f t="shared" si="2"/>
        <v>9.158333333</v>
      </c>
      <c r="O474" s="34">
        <f t="shared" si="3"/>
        <v>11.73833333</v>
      </c>
    </row>
    <row r="475" ht="13.5" customHeight="1">
      <c r="A475" s="38" t="s">
        <v>26</v>
      </c>
      <c r="B475" s="22">
        <v>1987.0</v>
      </c>
      <c r="C475" s="43">
        <v>16.00833333333333</v>
      </c>
      <c r="D475" s="43">
        <v>6.283333333333332</v>
      </c>
      <c r="E475" s="43">
        <v>1.0583333333333333</v>
      </c>
      <c r="F475" s="43">
        <v>0.15833333333333333</v>
      </c>
      <c r="G475" s="43">
        <v>0.0</v>
      </c>
      <c r="H475" s="43">
        <v>25.00833333333333</v>
      </c>
      <c r="I475" s="43">
        <v>9.575000000000001</v>
      </c>
      <c r="J475" s="43">
        <v>0.9499999999999998</v>
      </c>
      <c r="K475" s="43">
        <v>0.075</v>
      </c>
      <c r="L475" s="43">
        <v>0.0</v>
      </c>
      <c r="M475" s="43">
        <f t="shared" si="1"/>
        <v>4.701666667</v>
      </c>
      <c r="N475" s="43">
        <f t="shared" si="2"/>
        <v>7.121666667</v>
      </c>
      <c r="O475" s="34">
        <f t="shared" si="3"/>
        <v>9.461666667</v>
      </c>
    </row>
    <row r="476" ht="13.5" customHeight="1">
      <c r="A476" s="38" t="s">
        <v>26</v>
      </c>
      <c r="B476" s="22">
        <v>1988.0</v>
      </c>
      <c r="C476" s="43">
        <v>39.483333333333334</v>
      </c>
      <c r="D476" s="43">
        <v>21.06666666666667</v>
      </c>
      <c r="E476" s="43">
        <v>1.55</v>
      </c>
      <c r="F476" s="43">
        <v>0.0</v>
      </c>
      <c r="G476" s="43">
        <v>0.0</v>
      </c>
      <c r="H476" s="43">
        <v>5.341666666666666</v>
      </c>
      <c r="I476" s="43">
        <v>1.5083333333333335</v>
      </c>
      <c r="J476" s="43">
        <v>0.008333333333333333</v>
      </c>
      <c r="K476" s="43">
        <v>0.0</v>
      </c>
      <c r="L476" s="43">
        <v>0.0</v>
      </c>
      <c r="M476" s="43">
        <f t="shared" si="1"/>
        <v>12.42</v>
      </c>
      <c r="N476" s="43">
        <f t="shared" si="2"/>
        <v>1.371666667</v>
      </c>
      <c r="O476" s="34">
        <f t="shared" si="3"/>
        <v>1.676666667</v>
      </c>
    </row>
    <row r="477" ht="13.5" customHeight="1">
      <c r="A477" s="38" t="s">
        <v>26</v>
      </c>
      <c r="B477" s="22">
        <v>1989.0</v>
      </c>
      <c r="C477" s="43">
        <v>24.5</v>
      </c>
      <c r="D477" s="43">
        <v>14.933333333333332</v>
      </c>
      <c r="E477" s="43">
        <v>2.6333333333333333</v>
      </c>
      <c r="F477" s="43">
        <v>0.09166666666666667</v>
      </c>
      <c r="G477" s="43">
        <v>0.0</v>
      </c>
      <c r="H477" s="43">
        <v>29.150000000000002</v>
      </c>
      <c r="I477" s="43">
        <v>19.45</v>
      </c>
      <c r="J477" s="43">
        <v>3.741666666666667</v>
      </c>
      <c r="K477" s="43">
        <v>0.8333333333333334</v>
      </c>
      <c r="L477" s="43">
        <v>0.016666666666666666</v>
      </c>
      <c r="M477" s="43">
        <f t="shared" si="1"/>
        <v>8.431666667</v>
      </c>
      <c r="N477" s="43">
        <f t="shared" si="2"/>
        <v>10.63833333</v>
      </c>
      <c r="O477" s="34">
        <f t="shared" si="3"/>
        <v>16.53833333</v>
      </c>
    </row>
    <row r="478" ht="13.5" customHeight="1">
      <c r="A478" s="38" t="s">
        <v>26</v>
      </c>
      <c r="B478" s="22">
        <v>1990.0</v>
      </c>
      <c r="C478" s="43">
        <v>0.19999999999999998</v>
      </c>
      <c r="D478" s="43">
        <v>0.0</v>
      </c>
      <c r="E478" s="43">
        <v>0.0</v>
      </c>
      <c r="F478" s="43">
        <v>0.0</v>
      </c>
      <c r="G478" s="43">
        <v>0.0</v>
      </c>
      <c r="H478" s="43">
        <v>75.35000000000001</v>
      </c>
      <c r="I478" s="43">
        <v>56.300000000000004</v>
      </c>
      <c r="J478" s="43">
        <v>21.96666666666667</v>
      </c>
      <c r="K478" s="43">
        <v>10.0</v>
      </c>
      <c r="L478" s="43">
        <v>1.3583333333333334</v>
      </c>
      <c r="M478" s="43">
        <f t="shared" si="1"/>
        <v>0.04</v>
      </c>
      <c r="N478" s="43">
        <f t="shared" si="2"/>
        <v>32.995</v>
      </c>
      <c r="O478" s="34">
        <f t="shared" si="3"/>
        <v>60.12833333</v>
      </c>
    </row>
    <row r="479" ht="13.5" customHeight="1">
      <c r="A479" s="38" t="s">
        <v>26</v>
      </c>
      <c r="B479" s="22">
        <v>1991.0</v>
      </c>
      <c r="C479" s="43">
        <v>5.875</v>
      </c>
      <c r="D479" s="43">
        <v>2.3583333333333334</v>
      </c>
      <c r="E479" s="43">
        <v>0.049999999999999996</v>
      </c>
      <c r="F479" s="43">
        <v>0.0</v>
      </c>
      <c r="G479" s="43">
        <v>0.0</v>
      </c>
      <c r="H479" s="43">
        <v>60.225</v>
      </c>
      <c r="I479" s="43">
        <v>44.18333333333333</v>
      </c>
      <c r="J479" s="43">
        <v>17.583333333333332</v>
      </c>
      <c r="K479" s="43">
        <v>9.591666666666667</v>
      </c>
      <c r="L479" s="43">
        <v>2.6083333333333334</v>
      </c>
      <c r="M479" s="43">
        <f t="shared" si="1"/>
        <v>1.656666667</v>
      </c>
      <c r="N479" s="43">
        <f t="shared" si="2"/>
        <v>26.83833333</v>
      </c>
      <c r="O479" s="34">
        <f t="shared" si="3"/>
        <v>50.55</v>
      </c>
    </row>
    <row r="480" ht="13.5" customHeight="1">
      <c r="A480" s="38" t="s">
        <v>26</v>
      </c>
      <c r="B480" s="22">
        <v>1992.0</v>
      </c>
      <c r="C480" s="43">
        <v>43.275</v>
      </c>
      <c r="D480" s="43">
        <v>17.09166666666667</v>
      </c>
      <c r="E480" s="43">
        <v>1.1333333333333333</v>
      </c>
      <c r="F480" s="43">
        <v>0.008333333333333333</v>
      </c>
      <c r="G480" s="43">
        <v>0.0</v>
      </c>
      <c r="H480" s="43">
        <v>24.224999999999998</v>
      </c>
      <c r="I480" s="43">
        <v>18.383333333333333</v>
      </c>
      <c r="J480" s="43">
        <v>3.0916666666666663</v>
      </c>
      <c r="K480" s="43">
        <v>0.125</v>
      </c>
      <c r="L480" s="43">
        <v>0.0</v>
      </c>
      <c r="M480" s="43">
        <f t="shared" si="1"/>
        <v>12.30166667</v>
      </c>
      <c r="N480" s="43">
        <f t="shared" si="2"/>
        <v>9.165</v>
      </c>
      <c r="O480" s="34">
        <f t="shared" si="3"/>
        <v>14.15333333</v>
      </c>
    </row>
    <row r="481" ht="13.5" customHeight="1">
      <c r="A481" s="38" t="s">
        <v>26</v>
      </c>
      <c r="B481" s="22">
        <v>1993.0</v>
      </c>
      <c r="C481" s="43">
        <v>39.71666666666667</v>
      </c>
      <c r="D481" s="43">
        <v>13.774999999999997</v>
      </c>
      <c r="E481" s="43">
        <v>0.9083333333333333</v>
      </c>
      <c r="F481" s="43">
        <v>0.16666666666666666</v>
      </c>
      <c r="G481" s="43">
        <v>0.0</v>
      </c>
      <c r="H481" s="43">
        <v>1.7833333333333334</v>
      </c>
      <c r="I481" s="43">
        <v>0.5750000000000001</v>
      </c>
      <c r="J481" s="43">
        <v>0.041666666666666664</v>
      </c>
      <c r="K481" s="43">
        <v>0.0</v>
      </c>
      <c r="L481" s="43">
        <v>0.0</v>
      </c>
      <c r="M481" s="43">
        <f t="shared" si="1"/>
        <v>10.91333333</v>
      </c>
      <c r="N481" s="43">
        <f t="shared" si="2"/>
        <v>0.48</v>
      </c>
      <c r="O481" s="34">
        <f t="shared" si="3"/>
        <v>0.6116666667</v>
      </c>
    </row>
    <row r="482" ht="13.5" customHeight="1">
      <c r="A482" s="38" t="s">
        <v>26</v>
      </c>
      <c r="B482" s="22">
        <v>1994.0</v>
      </c>
      <c r="C482" s="43">
        <v>5.383333333333333</v>
      </c>
      <c r="D482" s="43">
        <v>0.9666666666666667</v>
      </c>
      <c r="E482" s="43">
        <v>0.0</v>
      </c>
      <c r="F482" s="43">
        <v>0.0</v>
      </c>
      <c r="G482" s="43">
        <v>0.0</v>
      </c>
      <c r="H482" s="43">
        <v>33.87499999999999</v>
      </c>
      <c r="I482" s="43">
        <v>11.525</v>
      </c>
      <c r="J482" s="43">
        <v>0.5416666666666666</v>
      </c>
      <c r="K482" s="43">
        <v>0.05833333333333333</v>
      </c>
      <c r="L482" s="43">
        <v>0.0</v>
      </c>
      <c r="M482" s="43">
        <f t="shared" si="1"/>
        <v>1.27</v>
      </c>
      <c r="N482" s="43">
        <f t="shared" si="2"/>
        <v>9.2</v>
      </c>
      <c r="O482" s="34">
        <f t="shared" si="3"/>
        <v>11.75666667</v>
      </c>
    </row>
    <row r="483" ht="13.5" customHeight="1">
      <c r="A483" s="38" t="s">
        <v>26</v>
      </c>
      <c r="B483" s="22">
        <v>1995.0</v>
      </c>
      <c r="C483" s="43">
        <v>56.275</v>
      </c>
      <c r="D483" s="43">
        <v>43.06666666666666</v>
      </c>
      <c r="E483" s="43">
        <v>20.53333333333333</v>
      </c>
      <c r="F483" s="43">
        <v>9.183333333333332</v>
      </c>
      <c r="G483" s="43">
        <v>2.416666666666667</v>
      </c>
      <c r="H483" s="43">
        <v>1.7</v>
      </c>
      <c r="I483" s="43">
        <v>0.15833333333333333</v>
      </c>
      <c r="J483" s="43">
        <v>0.0</v>
      </c>
      <c r="K483" s="43">
        <v>0.0</v>
      </c>
      <c r="L483" s="43">
        <v>0.0</v>
      </c>
      <c r="M483" s="43">
        <f t="shared" si="1"/>
        <v>26.295</v>
      </c>
      <c r="N483" s="43">
        <f t="shared" si="2"/>
        <v>0.3716666667</v>
      </c>
      <c r="O483" s="34">
        <f t="shared" si="3"/>
        <v>0.4033333333</v>
      </c>
    </row>
    <row r="484" ht="13.5" customHeight="1">
      <c r="A484" s="38" t="s">
        <v>26</v>
      </c>
      <c r="B484" s="22">
        <v>1996.0</v>
      </c>
      <c r="C484" s="43">
        <v>0.0</v>
      </c>
      <c r="D484" s="43">
        <v>0.0</v>
      </c>
      <c r="E484" s="43">
        <v>0.0</v>
      </c>
      <c r="F484" s="43">
        <v>0.0</v>
      </c>
      <c r="G484" s="43">
        <v>0.0</v>
      </c>
      <c r="H484" s="43">
        <v>96.075</v>
      </c>
      <c r="I484" s="43">
        <v>89.09999999999998</v>
      </c>
      <c r="J484" s="43">
        <v>68.11666666666666</v>
      </c>
      <c r="K484" s="43">
        <v>52.083333333333336</v>
      </c>
      <c r="L484" s="43">
        <v>24.916666666666668</v>
      </c>
      <c r="M484" s="43">
        <f t="shared" si="1"/>
        <v>0</v>
      </c>
      <c r="N484" s="43">
        <f t="shared" si="2"/>
        <v>66.05833333</v>
      </c>
      <c r="O484" s="34">
        <f t="shared" si="3"/>
        <v>162.3083333</v>
      </c>
    </row>
    <row r="485" ht="13.5" customHeight="1">
      <c r="A485" s="38" t="s">
        <v>26</v>
      </c>
      <c r="B485" s="22">
        <v>1997.0</v>
      </c>
      <c r="C485" s="43">
        <v>7.6000000000000005</v>
      </c>
      <c r="D485" s="43">
        <v>2.2</v>
      </c>
      <c r="E485" s="43">
        <v>0.08333333333333333</v>
      </c>
      <c r="F485" s="43">
        <v>0.0</v>
      </c>
      <c r="G485" s="43">
        <v>0.0</v>
      </c>
      <c r="H485" s="43">
        <v>57.74166666666665</v>
      </c>
      <c r="I485" s="43">
        <v>47.59166666666667</v>
      </c>
      <c r="J485" s="43">
        <v>29.40833333333333</v>
      </c>
      <c r="K485" s="43">
        <v>14.058333333333332</v>
      </c>
      <c r="L485" s="43">
        <v>1.4583333333333333</v>
      </c>
      <c r="M485" s="43">
        <f t="shared" si="1"/>
        <v>1.976666667</v>
      </c>
      <c r="N485" s="43">
        <f t="shared" si="2"/>
        <v>30.05166667</v>
      </c>
      <c r="O485" s="34">
        <f t="shared" si="3"/>
        <v>60.935</v>
      </c>
    </row>
    <row r="486" ht="13.5" customHeight="1">
      <c r="A486" s="38" t="s">
        <v>26</v>
      </c>
      <c r="B486" s="22">
        <v>1998.0</v>
      </c>
      <c r="C486" s="43">
        <v>1.1416666666666666</v>
      </c>
      <c r="D486" s="43">
        <v>0.0</v>
      </c>
      <c r="E486" s="43">
        <v>0.0</v>
      </c>
      <c r="F486" s="43">
        <v>0.0</v>
      </c>
      <c r="G486" s="43">
        <v>0.0</v>
      </c>
      <c r="H486" s="43">
        <v>54.975</v>
      </c>
      <c r="I486" s="43">
        <v>38.775</v>
      </c>
      <c r="J486" s="43">
        <v>21.8</v>
      </c>
      <c r="K486" s="43">
        <v>9.891666666666666</v>
      </c>
      <c r="L486" s="43">
        <v>1.0916666666666666</v>
      </c>
      <c r="M486" s="43">
        <f t="shared" si="1"/>
        <v>0.2283333333</v>
      </c>
      <c r="N486" s="43">
        <f t="shared" si="2"/>
        <v>25.30666667</v>
      </c>
      <c r="O486" s="34">
        <f t="shared" si="3"/>
        <v>48.59</v>
      </c>
    </row>
    <row r="487" ht="13.5" customHeight="1">
      <c r="A487" s="38" t="s">
        <v>26</v>
      </c>
      <c r="B487" s="22">
        <v>1999.0</v>
      </c>
      <c r="C487" s="43">
        <v>25.141666666666666</v>
      </c>
      <c r="D487" s="43">
        <v>10.475</v>
      </c>
      <c r="E487" s="43">
        <v>0.9500000000000001</v>
      </c>
      <c r="F487" s="43">
        <v>0.0</v>
      </c>
      <c r="G487" s="43">
        <v>0.0</v>
      </c>
      <c r="H487" s="43">
        <v>27.116666666666664</v>
      </c>
      <c r="I487" s="43">
        <v>16.641666666666666</v>
      </c>
      <c r="J487" s="43">
        <v>4.308333333333333</v>
      </c>
      <c r="K487" s="43">
        <v>1.0250000000000001</v>
      </c>
      <c r="L487" s="43">
        <v>0.0</v>
      </c>
      <c r="M487" s="43">
        <f t="shared" si="1"/>
        <v>7.313333333</v>
      </c>
      <c r="N487" s="43">
        <f t="shared" si="2"/>
        <v>9.818333333</v>
      </c>
      <c r="O487" s="34">
        <f t="shared" si="3"/>
        <v>15.485</v>
      </c>
    </row>
    <row r="488" ht="13.5" customHeight="1">
      <c r="A488" s="38" t="s">
        <v>26</v>
      </c>
      <c r="B488" s="22">
        <v>2000.0</v>
      </c>
      <c r="C488" s="43">
        <v>0.03333333333333333</v>
      </c>
      <c r="D488" s="43">
        <v>0.0</v>
      </c>
      <c r="E488" s="43">
        <v>0.0</v>
      </c>
      <c r="F488" s="43">
        <v>0.0</v>
      </c>
      <c r="G488" s="43">
        <v>0.0</v>
      </c>
      <c r="H488" s="43">
        <v>75.53333333333333</v>
      </c>
      <c r="I488" s="43">
        <v>49.09166666666667</v>
      </c>
      <c r="J488" s="43">
        <v>15.133333333333333</v>
      </c>
      <c r="K488" s="43">
        <v>6.074999999999999</v>
      </c>
      <c r="L488" s="43">
        <v>2.3833333333333333</v>
      </c>
      <c r="M488" s="43">
        <f t="shared" si="1"/>
        <v>0.006666666667</v>
      </c>
      <c r="N488" s="43">
        <f t="shared" si="2"/>
        <v>29.64333333</v>
      </c>
      <c r="O488" s="34">
        <f t="shared" si="3"/>
        <v>51.06666667</v>
      </c>
    </row>
    <row r="489" ht="13.5" customHeight="1">
      <c r="A489" s="38" t="s">
        <v>26</v>
      </c>
      <c r="B489" s="22">
        <v>2001.0</v>
      </c>
      <c r="C489" s="43">
        <v>56.00833333333333</v>
      </c>
      <c r="D489" s="43">
        <v>36.516666666666666</v>
      </c>
      <c r="E489" s="43">
        <v>20.166666666666668</v>
      </c>
      <c r="F489" s="43">
        <v>13.275</v>
      </c>
      <c r="G489" s="43">
        <v>5.208333333333333</v>
      </c>
      <c r="H489" s="43">
        <v>3.2583333333333333</v>
      </c>
      <c r="I489" s="43">
        <v>0.5333333333333333</v>
      </c>
      <c r="J489" s="43">
        <v>0.075</v>
      </c>
      <c r="K489" s="43">
        <v>0.0</v>
      </c>
      <c r="L489" s="43">
        <v>0.0</v>
      </c>
      <c r="M489" s="43">
        <f t="shared" si="1"/>
        <v>26.235</v>
      </c>
      <c r="N489" s="43">
        <f t="shared" si="2"/>
        <v>0.7733333333</v>
      </c>
      <c r="O489" s="34">
        <f t="shared" si="3"/>
        <v>0.91</v>
      </c>
    </row>
    <row r="490" ht="13.5" customHeight="1">
      <c r="A490" s="38" t="s">
        <v>26</v>
      </c>
      <c r="B490" s="22">
        <v>2002.0</v>
      </c>
      <c r="C490" s="43">
        <v>44.94166666666667</v>
      </c>
      <c r="D490" s="43">
        <v>33.36666666666667</v>
      </c>
      <c r="E490" s="43">
        <v>21.133333333333336</v>
      </c>
      <c r="F490" s="43">
        <v>12.616666666666667</v>
      </c>
      <c r="G490" s="43">
        <v>2.5833333333333335</v>
      </c>
      <c r="H490" s="43">
        <v>13.716666666666669</v>
      </c>
      <c r="I490" s="43">
        <v>8.341666666666667</v>
      </c>
      <c r="J490" s="43">
        <v>2.9250000000000003</v>
      </c>
      <c r="K490" s="43">
        <v>1.2</v>
      </c>
      <c r="L490" s="43">
        <v>0.17500000000000002</v>
      </c>
      <c r="M490" s="43">
        <f t="shared" si="1"/>
        <v>22.92833333</v>
      </c>
      <c r="N490" s="43">
        <f t="shared" si="2"/>
        <v>5.271666667</v>
      </c>
      <c r="O490" s="34">
        <f t="shared" si="3"/>
        <v>8.97</v>
      </c>
    </row>
    <row r="491" ht="13.5" customHeight="1">
      <c r="A491" s="38" t="s">
        <v>26</v>
      </c>
      <c r="B491" s="22">
        <v>2003.0</v>
      </c>
      <c r="C491" s="43">
        <v>29.808333333333334</v>
      </c>
      <c r="D491" s="43">
        <v>19.98333333333333</v>
      </c>
      <c r="E491" s="43">
        <v>6.5</v>
      </c>
      <c r="F491" s="43">
        <v>2.158333333333333</v>
      </c>
      <c r="G491" s="43">
        <v>0.2916666666666667</v>
      </c>
      <c r="H491" s="43">
        <v>32.06666666666666</v>
      </c>
      <c r="I491" s="43">
        <v>19.441666666666666</v>
      </c>
      <c r="J491" s="43">
        <v>6.3</v>
      </c>
      <c r="K491" s="43">
        <v>2.5583333333333336</v>
      </c>
      <c r="L491" s="43">
        <v>0.008333333333333333</v>
      </c>
      <c r="M491" s="43">
        <f t="shared" si="1"/>
        <v>11.74833333</v>
      </c>
      <c r="N491" s="43">
        <f t="shared" si="2"/>
        <v>12.075</v>
      </c>
      <c r="O491" s="34">
        <f t="shared" si="3"/>
        <v>20.025</v>
      </c>
    </row>
    <row r="492" ht="13.5" customHeight="1">
      <c r="A492" s="38" t="s">
        <v>26</v>
      </c>
      <c r="B492" s="22">
        <v>2004.0</v>
      </c>
      <c r="C492" s="43">
        <v>6.216666666666666</v>
      </c>
      <c r="D492" s="43">
        <v>1.8583333333333334</v>
      </c>
      <c r="E492" s="43">
        <v>0.05833333333333333</v>
      </c>
      <c r="F492" s="43">
        <v>0.0</v>
      </c>
      <c r="G492" s="43">
        <v>0.0</v>
      </c>
      <c r="H492" s="43">
        <v>60.69166666666666</v>
      </c>
      <c r="I492" s="43">
        <v>42.5</v>
      </c>
      <c r="J492" s="43">
        <v>14.43333333333333</v>
      </c>
      <c r="K492" s="43">
        <v>3.125</v>
      </c>
      <c r="L492" s="43">
        <v>0.17500000000000002</v>
      </c>
      <c r="M492" s="43">
        <f t="shared" si="1"/>
        <v>1.626666667</v>
      </c>
      <c r="N492" s="43">
        <f t="shared" si="2"/>
        <v>24.185</v>
      </c>
      <c r="O492" s="34">
        <f t="shared" si="3"/>
        <v>40.47333333</v>
      </c>
    </row>
    <row r="493" ht="13.5" customHeight="1">
      <c r="A493" s="38" t="s">
        <v>26</v>
      </c>
      <c r="B493" s="22">
        <v>2005.0</v>
      </c>
      <c r="C493" s="43">
        <v>0.6083333333333333</v>
      </c>
      <c r="D493" s="43">
        <v>0.14166666666666666</v>
      </c>
      <c r="E493" s="43">
        <v>0.008333333333333333</v>
      </c>
      <c r="F493" s="43">
        <v>0.0</v>
      </c>
      <c r="G493" s="43">
        <v>0.0</v>
      </c>
      <c r="H493" s="43">
        <v>81.04166666666667</v>
      </c>
      <c r="I493" s="43">
        <v>67.11666666666666</v>
      </c>
      <c r="J493" s="43">
        <v>36.19166666666667</v>
      </c>
      <c r="K493" s="43">
        <v>27.925</v>
      </c>
      <c r="L493" s="43">
        <v>23.55</v>
      </c>
      <c r="M493" s="43">
        <f t="shared" si="1"/>
        <v>0.1516666667</v>
      </c>
      <c r="N493" s="43">
        <f t="shared" si="2"/>
        <v>47.165</v>
      </c>
      <c r="O493" s="34">
        <f t="shared" si="3"/>
        <v>110.66</v>
      </c>
    </row>
    <row r="494" ht="13.5" customHeight="1">
      <c r="A494" s="38" t="s">
        <v>26</v>
      </c>
      <c r="B494" s="22">
        <v>2006.0</v>
      </c>
      <c r="C494" s="43">
        <v>0.0</v>
      </c>
      <c r="D494" s="43">
        <v>0.0</v>
      </c>
      <c r="E494" s="43">
        <v>0.0</v>
      </c>
      <c r="F494" s="43">
        <v>0.0</v>
      </c>
      <c r="G494" s="43">
        <v>0.0</v>
      </c>
      <c r="H494" s="43">
        <v>99.825</v>
      </c>
      <c r="I494" s="43">
        <v>99.22499999999998</v>
      </c>
      <c r="J494" s="43">
        <v>93.45833333333333</v>
      </c>
      <c r="K494" s="43">
        <v>85.12499999999999</v>
      </c>
      <c r="L494" s="43">
        <v>67.55</v>
      </c>
      <c r="M494" s="43">
        <f t="shared" si="1"/>
        <v>0</v>
      </c>
      <c r="N494" s="43">
        <f t="shared" si="2"/>
        <v>89.03666667</v>
      </c>
      <c r="O494" s="34">
        <f t="shared" si="3"/>
        <v>251.38</v>
      </c>
    </row>
    <row r="495" ht="13.5" customHeight="1">
      <c r="A495" s="38" t="s">
        <v>26</v>
      </c>
      <c r="B495" s="22">
        <v>2007.0</v>
      </c>
      <c r="C495" s="43">
        <v>0.008333333333333333</v>
      </c>
      <c r="D495" s="43">
        <v>0.0</v>
      </c>
      <c r="E495" s="43">
        <v>0.0</v>
      </c>
      <c r="F495" s="43">
        <v>0.0</v>
      </c>
      <c r="G495" s="43">
        <v>0.0</v>
      </c>
      <c r="H495" s="43">
        <v>81.99166666666666</v>
      </c>
      <c r="I495" s="43">
        <v>65.26666666666667</v>
      </c>
      <c r="J495" s="43">
        <v>33.625</v>
      </c>
      <c r="K495" s="43">
        <v>18.183333333333334</v>
      </c>
      <c r="L495" s="43">
        <v>9.950000000000001</v>
      </c>
      <c r="M495" s="43">
        <f t="shared" si="1"/>
        <v>0.001666666667</v>
      </c>
      <c r="N495" s="43">
        <f t="shared" si="2"/>
        <v>41.80333333</v>
      </c>
      <c r="O495" s="34">
        <f t="shared" si="3"/>
        <v>87.17666667</v>
      </c>
    </row>
    <row r="496" ht="13.5" customHeight="1">
      <c r="A496" s="38" t="s">
        <v>26</v>
      </c>
      <c r="B496" s="22">
        <v>2008.0</v>
      </c>
      <c r="C496" s="43">
        <v>0.3416666666666666</v>
      </c>
      <c r="D496" s="43">
        <v>0.049999999999999996</v>
      </c>
      <c r="E496" s="43">
        <v>0.0</v>
      </c>
      <c r="F496" s="43">
        <v>0.0</v>
      </c>
      <c r="G496" s="43">
        <v>0.0</v>
      </c>
      <c r="H496" s="43">
        <v>92.91666666666667</v>
      </c>
      <c r="I496" s="43">
        <v>89.03333333333335</v>
      </c>
      <c r="J496" s="43">
        <v>72.65833333333333</v>
      </c>
      <c r="K496" s="43">
        <v>59.208333333333336</v>
      </c>
      <c r="L496" s="43">
        <v>33.37500000000001</v>
      </c>
      <c r="M496" s="43">
        <f t="shared" si="1"/>
        <v>0.07833333333</v>
      </c>
      <c r="N496" s="43">
        <f t="shared" si="2"/>
        <v>69.43833333</v>
      </c>
      <c r="O496" s="34">
        <f t="shared" si="3"/>
        <v>178.5333333</v>
      </c>
    </row>
    <row r="497" ht="13.5" customHeight="1">
      <c r="A497" s="38" t="s">
        <v>26</v>
      </c>
      <c r="B497" s="22">
        <v>2009.0</v>
      </c>
      <c r="C497" s="43">
        <v>0.041666666666666664</v>
      </c>
      <c r="D497" s="43">
        <v>0.0</v>
      </c>
      <c r="E497" s="43">
        <v>0.0</v>
      </c>
      <c r="F497" s="43">
        <v>0.0</v>
      </c>
      <c r="G497" s="43">
        <v>0.0</v>
      </c>
      <c r="H497" s="43">
        <v>94.80833333333334</v>
      </c>
      <c r="I497" s="43">
        <v>88.175</v>
      </c>
      <c r="J497" s="43">
        <v>60.63333333333335</v>
      </c>
      <c r="K497" s="43">
        <v>39.699999999999996</v>
      </c>
      <c r="L497" s="43">
        <v>18.783333333333335</v>
      </c>
      <c r="M497" s="43">
        <f t="shared" si="1"/>
        <v>0.008333333333</v>
      </c>
      <c r="N497" s="43">
        <f t="shared" si="2"/>
        <v>60.42</v>
      </c>
      <c r="O497" s="34">
        <f t="shared" si="3"/>
        <v>141.155</v>
      </c>
    </row>
    <row r="498" ht="13.5" customHeight="1">
      <c r="A498" s="38" t="s">
        <v>26</v>
      </c>
      <c r="B498" s="22">
        <v>2010.0</v>
      </c>
      <c r="C498" s="43">
        <v>2.391666666666667</v>
      </c>
      <c r="D498" s="43">
        <v>0.7833333333333332</v>
      </c>
      <c r="E498" s="43">
        <v>0.0</v>
      </c>
      <c r="F498" s="43">
        <v>0.0</v>
      </c>
      <c r="G498" s="43">
        <v>0.0</v>
      </c>
      <c r="H498" s="43">
        <v>75.62499999999999</v>
      </c>
      <c r="I498" s="43">
        <v>62.40833333333333</v>
      </c>
      <c r="J498" s="43">
        <v>34.68333333333333</v>
      </c>
      <c r="K498" s="43">
        <v>21.908333333333335</v>
      </c>
      <c r="L498" s="43">
        <v>9.475</v>
      </c>
      <c r="M498" s="43">
        <f t="shared" si="1"/>
        <v>0.635</v>
      </c>
      <c r="N498" s="43">
        <f t="shared" si="2"/>
        <v>40.82</v>
      </c>
      <c r="O498" s="34">
        <f t="shared" si="3"/>
        <v>87.9</v>
      </c>
    </row>
    <row r="499" ht="13.5" customHeight="1">
      <c r="A499" s="38" t="s">
        <v>26</v>
      </c>
      <c r="B499" s="22">
        <v>2011.0</v>
      </c>
      <c r="C499" s="43">
        <v>1.0833333333333333</v>
      </c>
      <c r="D499" s="43">
        <v>0.10833333333333334</v>
      </c>
      <c r="E499" s="43">
        <v>0.0</v>
      </c>
      <c r="F499" s="43">
        <v>0.0</v>
      </c>
      <c r="G499" s="43">
        <v>0.0</v>
      </c>
      <c r="H499" s="43">
        <v>86.26666666666667</v>
      </c>
      <c r="I499" s="43">
        <v>78.49166666666666</v>
      </c>
      <c r="J499" s="43">
        <v>61.35</v>
      </c>
      <c r="K499" s="43">
        <v>50.73333333333333</v>
      </c>
      <c r="L499" s="43">
        <v>32.825</v>
      </c>
      <c r="M499" s="43">
        <f t="shared" si="1"/>
        <v>0.2383333333</v>
      </c>
      <c r="N499" s="43">
        <f t="shared" si="2"/>
        <v>61.93333333</v>
      </c>
      <c r="O499" s="34">
        <f t="shared" si="3"/>
        <v>158.8716667</v>
      </c>
    </row>
    <row r="500" ht="13.5" customHeight="1">
      <c r="A500" s="38" t="s">
        <v>26</v>
      </c>
      <c r="B500" s="22">
        <v>2012.0</v>
      </c>
      <c r="C500" s="43">
        <v>6.066666666666667</v>
      </c>
      <c r="D500" s="43">
        <v>1.6333333333333335</v>
      </c>
      <c r="E500" s="43">
        <v>0.03333333333333333</v>
      </c>
      <c r="F500" s="43">
        <v>0.0</v>
      </c>
      <c r="G500" s="43">
        <v>0.0</v>
      </c>
      <c r="H500" s="43">
        <v>58.04999999999999</v>
      </c>
      <c r="I500" s="43">
        <v>41.30833333333334</v>
      </c>
      <c r="J500" s="43">
        <v>22.60833333333333</v>
      </c>
      <c r="K500" s="43">
        <v>12.741666666666669</v>
      </c>
      <c r="L500" s="43">
        <v>4.75</v>
      </c>
      <c r="M500" s="43">
        <f t="shared" si="1"/>
        <v>1.546666667</v>
      </c>
      <c r="N500" s="43">
        <f t="shared" si="2"/>
        <v>27.89166667</v>
      </c>
      <c r="O500" s="34">
        <f t="shared" si="3"/>
        <v>56.64166667</v>
      </c>
    </row>
    <row r="501" ht="13.5" customHeight="1">
      <c r="A501" s="38" t="s">
        <v>26</v>
      </c>
      <c r="B501" s="22">
        <v>2013.0</v>
      </c>
      <c r="C501" s="43">
        <v>3.5</v>
      </c>
      <c r="D501" s="43">
        <v>0.31666666666666665</v>
      </c>
      <c r="E501" s="43">
        <v>0.0</v>
      </c>
      <c r="F501" s="43">
        <v>0.0</v>
      </c>
      <c r="G501" s="43">
        <v>0.0</v>
      </c>
      <c r="H501" s="43">
        <v>49.89166666666667</v>
      </c>
      <c r="I501" s="43">
        <v>25.058333333333334</v>
      </c>
      <c r="J501" s="43">
        <v>5.858333333333333</v>
      </c>
      <c r="K501" s="43">
        <v>0.5666666666666665</v>
      </c>
      <c r="L501" s="43">
        <v>0.0</v>
      </c>
      <c r="M501" s="43">
        <f t="shared" si="1"/>
        <v>0.7633333333</v>
      </c>
      <c r="N501" s="43">
        <f t="shared" si="2"/>
        <v>16.275</v>
      </c>
      <c r="O501" s="34">
        <f t="shared" si="3"/>
        <v>23.97</v>
      </c>
    </row>
    <row r="502" ht="13.5" customHeight="1">
      <c r="A502" s="38" t="s">
        <v>26</v>
      </c>
      <c r="B502" s="22">
        <v>2014.0</v>
      </c>
      <c r="C502" s="43">
        <v>1.9166666666666667</v>
      </c>
      <c r="D502" s="43">
        <v>0.5083333333333333</v>
      </c>
      <c r="E502" s="43">
        <v>0.0</v>
      </c>
      <c r="F502" s="43">
        <v>0.0</v>
      </c>
      <c r="G502" s="43">
        <v>0.0</v>
      </c>
      <c r="H502" s="43">
        <v>55.45833333333334</v>
      </c>
      <c r="I502" s="43">
        <v>37.31666666666667</v>
      </c>
      <c r="J502" s="43">
        <v>11.083333333333334</v>
      </c>
      <c r="K502" s="43">
        <v>3.5500000000000003</v>
      </c>
      <c r="L502" s="43">
        <v>0.4583333333333333</v>
      </c>
      <c r="M502" s="43">
        <f t="shared" si="1"/>
        <v>0.485</v>
      </c>
      <c r="N502" s="43">
        <f t="shared" si="2"/>
        <v>21.57333333</v>
      </c>
      <c r="O502" s="34">
        <f t="shared" si="3"/>
        <v>35.96666667</v>
      </c>
    </row>
    <row r="503" ht="13.5" customHeight="1">
      <c r="A503" s="38" t="s">
        <v>26</v>
      </c>
      <c r="B503" s="22">
        <v>2015.0</v>
      </c>
      <c r="C503" s="43">
        <v>18.866666666666664</v>
      </c>
      <c r="D503" s="43">
        <v>8.516666666666667</v>
      </c>
      <c r="E503" s="43">
        <v>0.8416666666666667</v>
      </c>
      <c r="F503" s="43">
        <v>0.008333333333333333</v>
      </c>
      <c r="G503" s="43">
        <v>0.0</v>
      </c>
      <c r="H503" s="43">
        <v>29.008333333333336</v>
      </c>
      <c r="I503" s="43">
        <v>17.416666666666668</v>
      </c>
      <c r="J503" s="43">
        <v>4.566666666666667</v>
      </c>
      <c r="K503" s="43">
        <v>1.4666666666666666</v>
      </c>
      <c r="L503" s="43">
        <v>0.0</v>
      </c>
      <c r="M503" s="43">
        <f t="shared" si="1"/>
        <v>5.646666667</v>
      </c>
      <c r="N503" s="43">
        <f t="shared" si="2"/>
        <v>10.49166667</v>
      </c>
      <c r="O503" s="34">
        <f t="shared" si="3"/>
        <v>16.68166667</v>
      </c>
    </row>
    <row r="504" ht="13.5" customHeight="1">
      <c r="A504" s="38" t="s">
        <v>26</v>
      </c>
      <c r="B504" s="22">
        <v>2016.0</v>
      </c>
      <c r="C504" s="43">
        <v>39.15833333333333</v>
      </c>
      <c r="D504" s="43">
        <v>26.74166666666667</v>
      </c>
      <c r="E504" s="43">
        <v>10.241666666666669</v>
      </c>
      <c r="F504" s="43">
        <v>4.641666666666667</v>
      </c>
      <c r="G504" s="43">
        <v>0.4583333333333333</v>
      </c>
      <c r="H504" s="43">
        <v>23.40833333333333</v>
      </c>
      <c r="I504" s="43">
        <v>13.458333333333334</v>
      </c>
      <c r="J504" s="43">
        <v>3.941666666666667</v>
      </c>
      <c r="K504" s="43">
        <v>1.1833333333333333</v>
      </c>
      <c r="L504" s="43">
        <v>0.0</v>
      </c>
      <c r="M504" s="43">
        <f t="shared" si="1"/>
        <v>16.24833333</v>
      </c>
      <c r="N504" s="43">
        <f t="shared" si="2"/>
        <v>8.398333333</v>
      </c>
      <c r="O504" s="34">
        <f t="shared" si="3"/>
        <v>13.37666667</v>
      </c>
    </row>
    <row r="505" ht="13.5" customHeight="1">
      <c r="A505" s="38" t="s">
        <v>26</v>
      </c>
      <c r="B505" s="22">
        <v>2017.0</v>
      </c>
      <c r="C505" s="43">
        <v>14.833333333333336</v>
      </c>
      <c r="D505" s="43">
        <v>7.349999999999999</v>
      </c>
      <c r="E505" s="43">
        <v>0.625</v>
      </c>
      <c r="F505" s="43">
        <v>0.0</v>
      </c>
      <c r="G505" s="43">
        <v>0.0</v>
      </c>
      <c r="H505" s="43">
        <v>57.01666666666666</v>
      </c>
      <c r="I505" s="43">
        <v>41.74166666666667</v>
      </c>
      <c r="J505" s="43">
        <v>14.975</v>
      </c>
      <c r="K505" s="43">
        <v>3.783333333333333</v>
      </c>
      <c r="L505" s="43">
        <v>0.09166666666666667</v>
      </c>
      <c r="M505" s="43">
        <f t="shared" si="1"/>
        <v>4.561666667</v>
      </c>
      <c r="N505" s="43">
        <f t="shared" si="2"/>
        <v>23.52166667</v>
      </c>
      <c r="O505" s="34">
        <f t="shared" si="3"/>
        <v>40.20333333</v>
      </c>
    </row>
    <row r="506" ht="13.5" customHeight="1">
      <c r="A506" s="38" t="s">
        <v>26</v>
      </c>
      <c r="B506" s="22">
        <v>2018.0</v>
      </c>
      <c r="C506" s="43">
        <v>4.95</v>
      </c>
      <c r="D506" s="43">
        <v>1.2</v>
      </c>
      <c r="E506" s="43">
        <v>0.0</v>
      </c>
      <c r="F506" s="43">
        <v>0.0</v>
      </c>
      <c r="G506" s="43">
        <v>0.0</v>
      </c>
      <c r="H506" s="43">
        <v>54.34166666666667</v>
      </c>
      <c r="I506" s="43">
        <v>35.666666666666664</v>
      </c>
      <c r="J506" s="43">
        <v>14.733333333333334</v>
      </c>
      <c r="K506" s="43">
        <v>8.424999999999999</v>
      </c>
      <c r="L506" s="43">
        <v>2.1666666666666665</v>
      </c>
      <c r="M506" s="43">
        <f t="shared" si="1"/>
        <v>1.23</v>
      </c>
      <c r="N506" s="43">
        <f t="shared" si="2"/>
        <v>23.06666667</v>
      </c>
      <c r="O506" s="34">
        <f t="shared" si="3"/>
        <v>42.88166667</v>
      </c>
    </row>
    <row r="507" ht="13.5" customHeight="1">
      <c r="A507" s="38" t="s">
        <v>26</v>
      </c>
      <c r="B507" s="22">
        <v>2019.0</v>
      </c>
      <c r="C507" s="43">
        <v>0.09999999999999999</v>
      </c>
      <c r="D507" s="43">
        <v>0.0</v>
      </c>
      <c r="E507" s="43">
        <v>0.0</v>
      </c>
      <c r="F507" s="43">
        <v>0.0</v>
      </c>
      <c r="G507" s="43">
        <v>0.0</v>
      </c>
      <c r="H507" s="43">
        <v>85.64999999999999</v>
      </c>
      <c r="I507" s="43">
        <v>79.20833333333333</v>
      </c>
      <c r="J507" s="43">
        <v>51.00833333333333</v>
      </c>
      <c r="K507" s="43">
        <v>33.483333333333334</v>
      </c>
      <c r="L507" s="43">
        <v>15.924999999999999</v>
      </c>
      <c r="M507" s="43">
        <f t="shared" si="1"/>
        <v>0.02</v>
      </c>
      <c r="N507" s="43">
        <f t="shared" si="2"/>
        <v>53.055</v>
      </c>
      <c r="O507" s="34">
        <f t="shared" si="3"/>
        <v>122.13</v>
      </c>
    </row>
    <row r="508" ht="13.5" customHeight="1">
      <c r="A508" s="38" t="s">
        <v>26</v>
      </c>
      <c r="B508" s="22">
        <v>2020.0</v>
      </c>
      <c r="C508" s="43">
        <v>21.933333333333334</v>
      </c>
      <c r="D508" s="43">
        <v>10.891666666666666</v>
      </c>
      <c r="E508" s="43">
        <v>1.575</v>
      </c>
      <c r="F508" s="43">
        <v>0.08333333333333333</v>
      </c>
      <c r="G508" s="43">
        <v>0.0</v>
      </c>
      <c r="H508" s="43">
        <v>23.741666666666664</v>
      </c>
      <c r="I508" s="43">
        <v>9.308333333333334</v>
      </c>
      <c r="J508" s="43">
        <v>0.08333333333333333</v>
      </c>
      <c r="K508" s="43">
        <v>0.0</v>
      </c>
      <c r="L508" s="43">
        <v>0.0</v>
      </c>
      <c r="M508" s="43">
        <f t="shared" si="1"/>
        <v>6.896666667</v>
      </c>
      <c r="N508" s="43">
        <f t="shared" si="2"/>
        <v>6.626666667</v>
      </c>
      <c r="O508" s="34">
        <f t="shared" si="3"/>
        <v>8.521666667</v>
      </c>
    </row>
    <row r="509" ht="13.5" customHeight="1">
      <c r="A509" s="38" t="s">
        <v>26</v>
      </c>
      <c r="B509" s="22">
        <v>2021.0</v>
      </c>
      <c r="C509" s="43">
        <v>47.83333333333334</v>
      </c>
      <c r="D509" s="43">
        <v>28.349999999999998</v>
      </c>
      <c r="E509" s="43">
        <v>7.066666666666669</v>
      </c>
      <c r="F509" s="43">
        <v>3.0583333333333336</v>
      </c>
      <c r="G509" s="43">
        <v>0.2416666666666667</v>
      </c>
      <c r="H509" s="43">
        <v>29.275000000000002</v>
      </c>
      <c r="I509" s="43">
        <v>23.95833333333333</v>
      </c>
      <c r="J509" s="43">
        <v>14.0</v>
      </c>
      <c r="K509" s="43">
        <v>8.808333333333334</v>
      </c>
      <c r="L509" s="43">
        <v>4.216666666666667</v>
      </c>
      <c r="M509" s="43">
        <f t="shared" si="1"/>
        <v>17.31</v>
      </c>
      <c r="N509" s="43">
        <f t="shared" si="2"/>
        <v>16.05166667</v>
      </c>
      <c r="O509" s="34">
        <f t="shared" si="3"/>
        <v>35.10166667</v>
      </c>
    </row>
    <row r="510" ht="13.5" customHeight="1">
      <c r="A510" s="38" t="s">
        <v>28</v>
      </c>
      <c r="B510" s="22">
        <v>1895.0</v>
      </c>
      <c r="C510" s="43">
        <v>29.5</v>
      </c>
      <c r="D510" s="43">
        <v>26.291666666666668</v>
      </c>
      <c r="E510" s="43">
        <v>17.508333333333336</v>
      </c>
      <c r="F510" s="43">
        <v>10.025</v>
      </c>
      <c r="G510" s="43">
        <v>3.4333333333333336</v>
      </c>
      <c r="H510" s="43">
        <v>0.11666666666666665</v>
      </c>
      <c r="I510" s="43">
        <v>0.0</v>
      </c>
      <c r="J510" s="43">
        <v>0.0</v>
      </c>
      <c r="K510" s="43">
        <v>0.0</v>
      </c>
      <c r="L510" s="43">
        <v>0.0</v>
      </c>
      <c r="M510" s="43">
        <f t="shared" si="1"/>
        <v>17.35166667</v>
      </c>
      <c r="N510" s="43">
        <f t="shared" si="2"/>
        <v>0.02333333333</v>
      </c>
      <c r="O510" s="34">
        <f t="shared" si="3"/>
        <v>0.02333333333</v>
      </c>
    </row>
    <row r="511" ht="13.5" customHeight="1">
      <c r="A511" s="38" t="s">
        <v>28</v>
      </c>
      <c r="B511" s="22">
        <v>1896.0</v>
      </c>
      <c r="C511" s="43">
        <v>21.816666666666663</v>
      </c>
      <c r="D511" s="43">
        <v>13.508333333333331</v>
      </c>
      <c r="E511" s="43">
        <v>3.3333333333333335</v>
      </c>
      <c r="F511" s="43">
        <v>0.8500000000000001</v>
      </c>
      <c r="G511" s="43">
        <v>0.19999999999999998</v>
      </c>
      <c r="H511" s="43">
        <v>17.666666666666668</v>
      </c>
      <c r="I511" s="43">
        <v>8.016666666666667</v>
      </c>
      <c r="J511" s="43">
        <v>2.2166666666666663</v>
      </c>
      <c r="K511" s="43">
        <v>0.7166666666666667</v>
      </c>
      <c r="L511" s="43">
        <v>0.041666666666666664</v>
      </c>
      <c r="M511" s="43">
        <f t="shared" si="1"/>
        <v>7.941666667</v>
      </c>
      <c r="N511" s="43">
        <f t="shared" si="2"/>
        <v>5.731666667</v>
      </c>
      <c r="O511" s="34">
        <f t="shared" si="3"/>
        <v>8.685</v>
      </c>
    </row>
    <row r="512" ht="13.5" customHeight="1">
      <c r="A512" s="38" t="s">
        <v>28</v>
      </c>
      <c r="B512" s="22">
        <v>1897.0</v>
      </c>
      <c r="C512" s="43">
        <v>42.833333333333336</v>
      </c>
      <c r="D512" s="43">
        <v>22.341666666666665</v>
      </c>
      <c r="E512" s="43">
        <v>5.633333333333333</v>
      </c>
      <c r="F512" s="43">
        <v>2.275</v>
      </c>
      <c r="G512" s="43">
        <v>0.25</v>
      </c>
      <c r="H512" s="43">
        <v>18.333333333333332</v>
      </c>
      <c r="I512" s="43">
        <v>12.466666666666667</v>
      </c>
      <c r="J512" s="43">
        <v>4.1499999999999995</v>
      </c>
      <c r="K512" s="43">
        <v>1.5833333333333333</v>
      </c>
      <c r="L512" s="43">
        <v>0.1416666666666667</v>
      </c>
      <c r="M512" s="43">
        <f t="shared" si="1"/>
        <v>14.66666667</v>
      </c>
      <c r="N512" s="43">
        <f t="shared" si="2"/>
        <v>7.335</v>
      </c>
      <c r="O512" s="34">
        <f t="shared" si="3"/>
        <v>12.55166667</v>
      </c>
    </row>
    <row r="513" ht="13.5" customHeight="1">
      <c r="A513" s="38" t="s">
        <v>28</v>
      </c>
      <c r="B513" s="22">
        <v>1898.0</v>
      </c>
      <c r="C513" s="43">
        <v>8.95</v>
      </c>
      <c r="D513" s="43">
        <v>3.6</v>
      </c>
      <c r="E513" s="43">
        <v>0.375</v>
      </c>
      <c r="F513" s="43">
        <v>0.016666666666666666</v>
      </c>
      <c r="G513" s="43">
        <v>0.0</v>
      </c>
      <c r="H513" s="43">
        <v>50.99166666666667</v>
      </c>
      <c r="I513" s="43">
        <v>34.31666666666667</v>
      </c>
      <c r="J513" s="43">
        <v>14.399999999999999</v>
      </c>
      <c r="K513" s="43">
        <v>6.991666666666666</v>
      </c>
      <c r="L513" s="43">
        <v>2.283333333333333</v>
      </c>
      <c r="M513" s="43">
        <f t="shared" si="1"/>
        <v>2.588333333</v>
      </c>
      <c r="N513" s="43">
        <f t="shared" si="2"/>
        <v>21.79666667</v>
      </c>
      <c r="O513" s="34">
        <f t="shared" si="3"/>
        <v>40.44166667</v>
      </c>
    </row>
    <row r="514" ht="13.5" customHeight="1">
      <c r="A514" s="38" t="s">
        <v>28</v>
      </c>
      <c r="B514" s="22">
        <v>1899.0</v>
      </c>
      <c r="C514" s="43">
        <v>44.775</v>
      </c>
      <c r="D514" s="43">
        <v>36.875</v>
      </c>
      <c r="E514" s="43">
        <v>25.058333333333334</v>
      </c>
      <c r="F514" s="43">
        <v>15.533333333333331</v>
      </c>
      <c r="G514" s="43">
        <v>6.575000000000002</v>
      </c>
      <c r="H514" s="43">
        <v>24.400000000000002</v>
      </c>
      <c r="I514" s="43">
        <v>15.258333333333333</v>
      </c>
      <c r="J514" s="43">
        <v>5.0249999999999995</v>
      </c>
      <c r="K514" s="43">
        <v>1.2666666666666666</v>
      </c>
      <c r="L514" s="43">
        <v>0.3833333333333333</v>
      </c>
      <c r="M514" s="43">
        <f t="shared" si="1"/>
        <v>25.76333333</v>
      </c>
      <c r="N514" s="43">
        <f t="shared" si="2"/>
        <v>9.266666667</v>
      </c>
      <c r="O514" s="34">
        <f t="shared" si="3"/>
        <v>15.395</v>
      </c>
    </row>
    <row r="515" ht="13.5" customHeight="1">
      <c r="A515" s="38" t="s">
        <v>28</v>
      </c>
      <c r="B515" s="22">
        <v>1900.0</v>
      </c>
      <c r="C515" s="43">
        <v>43.49999999999999</v>
      </c>
      <c r="D515" s="43">
        <v>23.26666666666667</v>
      </c>
      <c r="E515" s="43">
        <v>5.75</v>
      </c>
      <c r="F515" s="43">
        <v>1.9333333333333333</v>
      </c>
      <c r="G515" s="43">
        <v>0.4583333333333333</v>
      </c>
      <c r="H515" s="43">
        <v>7.591666666666668</v>
      </c>
      <c r="I515" s="43">
        <v>3.208333333333334</v>
      </c>
      <c r="J515" s="43">
        <v>0.4583333333333333</v>
      </c>
      <c r="K515" s="43">
        <v>0.0</v>
      </c>
      <c r="L515" s="43">
        <v>0.0</v>
      </c>
      <c r="M515" s="43">
        <f t="shared" si="1"/>
        <v>14.98166667</v>
      </c>
      <c r="N515" s="43">
        <f t="shared" si="2"/>
        <v>2.251666667</v>
      </c>
      <c r="O515" s="34">
        <f t="shared" si="3"/>
        <v>3.076666667</v>
      </c>
    </row>
    <row r="516" ht="13.5" customHeight="1">
      <c r="A516" s="38" t="s">
        <v>28</v>
      </c>
      <c r="B516" s="22">
        <v>1901.0</v>
      </c>
      <c r="C516" s="43">
        <v>12.399999999999999</v>
      </c>
      <c r="D516" s="43">
        <v>6.808333333333334</v>
      </c>
      <c r="E516" s="43">
        <v>2.6</v>
      </c>
      <c r="F516" s="43">
        <v>1.5250000000000001</v>
      </c>
      <c r="G516" s="43">
        <v>0.6333333333333333</v>
      </c>
      <c r="H516" s="43">
        <v>44.51666666666667</v>
      </c>
      <c r="I516" s="43">
        <v>30.075000000000003</v>
      </c>
      <c r="J516" s="43">
        <v>9.749999999999998</v>
      </c>
      <c r="K516" s="43">
        <v>3.5500000000000007</v>
      </c>
      <c r="L516" s="43">
        <v>0.9583333333333334</v>
      </c>
      <c r="M516" s="43">
        <f t="shared" si="1"/>
        <v>4.793333333</v>
      </c>
      <c r="N516" s="43">
        <f t="shared" si="2"/>
        <v>17.77</v>
      </c>
      <c r="O516" s="34">
        <f t="shared" si="3"/>
        <v>30.58166667</v>
      </c>
    </row>
    <row r="517" ht="13.5" customHeight="1">
      <c r="A517" s="38" t="s">
        <v>28</v>
      </c>
      <c r="B517" s="22">
        <v>1902.0</v>
      </c>
      <c r="C517" s="43">
        <v>3.9916666666666667</v>
      </c>
      <c r="D517" s="43">
        <v>1.1666666666666667</v>
      </c>
      <c r="E517" s="43">
        <v>0.025000000000000005</v>
      </c>
      <c r="F517" s="43">
        <v>0.0</v>
      </c>
      <c r="G517" s="43">
        <v>0.0</v>
      </c>
      <c r="H517" s="43">
        <v>54.33333333333332</v>
      </c>
      <c r="I517" s="43">
        <v>34.675</v>
      </c>
      <c r="J517" s="43">
        <v>11.750000000000002</v>
      </c>
      <c r="K517" s="43">
        <v>4.983333333333333</v>
      </c>
      <c r="L517" s="43">
        <v>1.1166666666666667</v>
      </c>
      <c r="M517" s="43">
        <f t="shared" si="1"/>
        <v>1.036666667</v>
      </c>
      <c r="N517" s="43">
        <f t="shared" si="2"/>
        <v>21.37166667</v>
      </c>
      <c r="O517" s="34">
        <f t="shared" si="3"/>
        <v>36.89</v>
      </c>
    </row>
    <row r="518" ht="13.5" customHeight="1">
      <c r="A518" s="38" t="s">
        <v>28</v>
      </c>
      <c r="B518" s="22">
        <v>1903.0</v>
      </c>
      <c r="C518" s="43">
        <v>6.675</v>
      </c>
      <c r="D518" s="43">
        <v>2.2583333333333333</v>
      </c>
      <c r="E518" s="43">
        <v>0.21666666666666667</v>
      </c>
      <c r="F518" s="43">
        <v>0.016666666666666666</v>
      </c>
      <c r="G518" s="43">
        <v>0.0</v>
      </c>
      <c r="H518" s="43">
        <v>53.341666666666676</v>
      </c>
      <c r="I518" s="43">
        <v>36.45</v>
      </c>
      <c r="J518" s="43">
        <v>10.950000000000001</v>
      </c>
      <c r="K518" s="43">
        <v>3.2916666666666665</v>
      </c>
      <c r="L518" s="43">
        <v>0.875</v>
      </c>
      <c r="M518" s="43">
        <f t="shared" si="1"/>
        <v>1.833333333</v>
      </c>
      <c r="N518" s="43">
        <f t="shared" si="2"/>
        <v>20.98166667</v>
      </c>
      <c r="O518" s="34">
        <f t="shared" si="3"/>
        <v>35.32666667</v>
      </c>
    </row>
    <row r="519" ht="13.5" customHeight="1">
      <c r="A519" s="38" t="s">
        <v>28</v>
      </c>
      <c r="B519" s="22">
        <v>1904.0</v>
      </c>
      <c r="C519" s="43">
        <v>18.966666666666665</v>
      </c>
      <c r="D519" s="43">
        <v>9.033333333333333</v>
      </c>
      <c r="E519" s="43">
        <v>1.1500000000000001</v>
      </c>
      <c r="F519" s="43">
        <v>0.05833333333333333</v>
      </c>
      <c r="G519" s="43">
        <v>0.008333333333333333</v>
      </c>
      <c r="H519" s="43">
        <v>33.04166666666667</v>
      </c>
      <c r="I519" s="43">
        <v>17.983333333333334</v>
      </c>
      <c r="J519" s="43">
        <v>3.9250000000000003</v>
      </c>
      <c r="K519" s="43">
        <v>1.4166666666666667</v>
      </c>
      <c r="L519" s="43">
        <v>0.3</v>
      </c>
      <c r="M519" s="43">
        <f t="shared" si="1"/>
        <v>5.843333333</v>
      </c>
      <c r="N519" s="43">
        <f t="shared" si="2"/>
        <v>11.33333333</v>
      </c>
      <c r="O519" s="34">
        <f t="shared" si="3"/>
        <v>17.59</v>
      </c>
    </row>
    <row r="520" ht="13.5" customHeight="1">
      <c r="A520" s="38" t="s">
        <v>28</v>
      </c>
      <c r="B520" s="22">
        <v>1905.0</v>
      </c>
      <c r="C520" s="43">
        <v>48.03333333333334</v>
      </c>
      <c r="D520" s="43">
        <v>34.34166666666666</v>
      </c>
      <c r="E520" s="43">
        <v>14.133333333333333</v>
      </c>
      <c r="F520" s="43">
        <v>6.233333333333334</v>
      </c>
      <c r="G520" s="43">
        <v>0.6333333333333333</v>
      </c>
      <c r="H520" s="43">
        <v>18.241666666666667</v>
      </c>
      <c r="I520" s="43">
        <v>11.258333333333333</v>
      </c>
      <c r="J520" s="43">
        <v>2.0166666666666666</v>
      </c>
      <c r="K520" s="43">
        <v>0.3416666666666666</v>
      </c>
      <c r="L520" s="43">
        <v>0.0</v>
      </c>
      <c r="M520" s="43">
        <f t="shared" si="1"/>
        <v>20.675</v>
      </c>
      <c r="N520" s="43">
        <f t="shared" si="2"/>
        <v>6.371666667</v>
      </c>
      <c r="O520" s="34">
        <f t="shared" si="3"/>
        <v>9.635</v>
      </c>
    </row>
    <row r="521" ht="13.5" customHeight="1">
      <c r="A521" s="38" t="s">
        <v>28</v>
      </c>
      <c r="B521" s="22">
        <v>1906.0</v>
      </c>
      <c r="C521" s="43">
        <v>30.34166666666667</v>
      </c>
      <c r="D521" s="43">
        <v>19.683333333333334</v>
      </c>
      <c r="E521" s="43">
        <v>10.950000000000001</v>
      </c>
      <c r="F521" s="43">
        <v>6.766666666666667</v>
      </c>
      <c r="G521" s="43">
        <v>3.0833333333333335</v>
      </c>
      <c r="H521" s="43">
        <v>19.133333333333333</v>
      </c>
      <c r="I521" s="43">
        <v>9.391666666666667</v>
      </c>
      <c r="J521" s="43">
        <v>2.0833333333333335</v>
      </c>
      <c r="K521" s="43">
        <v>0.3666666666666667</v>
      </c>
      <c r="L521" s="43">
        <v>0.0</v>
      </c>
      <c r="M521" s="43">
        <f t="shared" si="1"/>
        <v>14.165</v>
      </c>
      <c r="N521" s="43">
        <f t="shared" si="2"/>
        <v>6.195</v>
      </c>
      <c r="O521" s="34">
        <f t="shared" si="3"/>
        <v>9.126666667</v>
      </c>
    </row>
    <row r="522" ht="13.5" customHeight="1">
      <c r="A522" s="38" t="s">
        <v>28</v>
      </c>
      <c r="B522" s="22">
        <v>1907.0</v>
      </c>
      <c r="C522" s="43">
        <v>56.67499999999999</v>
      </c>
      <c r="D522" s="43">
        <v>41.85833333333333</v>
      </c>
      <c r="E522" s="43">
        <v>20.099999999999998</v>
      </c>
      <c r="F522" s="43">
        <v>11.541666666666664</v>
      </c>
      <c r="G522" s="43">
        <v>4.858333333333333</v>
      </c>
      <c r="H522" s="43">
        <v>9.533333333333333</v>
      </c>
      <c r="I522" s="43">
        <v>4.125</v>
      </c>
      <c r="J522" s="43">
        <v>0.47500000000000003</v>
      </c>
      <c r="K522" s="43">
        <v>0.10833333333333334</v>
      </c>
      <c r="L522" s="43">
        <v>0.0</v>
      </c>
      <c r="M522" s="43">
        <f t="shared" si="1"/>
        <v>27.00666667</v>
      </c>
      <c r="N522" s="43">
        <f t="shared" si="2"/>
        <v>2.848333333</v>
      </c>
      <c r="O522" s="34">
        <f t="shared" si="3"/>
        <v>3.928333333</v>
      </c>
    </row>
    <row r="523" ht="13.5" customHeight="1">
      <c r="A523" s="38" t="s">
        <v>28</v>
      </c>
      <c r="B523" s="22">
        <v>1908.0</v>
      </c>
      <c r="C523" s="43">
        <v>28.224999999999998</v>
      </c>
      <c r="D523" s="43">
        <v>20.325</v>
      </c>
      <c r="E523" s="43">
        <v>11.449999999999998</v>
      </c>
      <c r="F523" s="43">
        <v>6.650000000000001</v>
      </c>
      <c r="G523" s="43">
        <v>2.05</v>
      </c>
      <c r="H523" s="43">
        <v>36.87499999999999</v>
      </c>
      <c r="I523" s="43">
        <v>24.225000000000005</v>
      </c>
      <c r="J523" s="43">
        <v>8.174999999999999</v>
      </c>
      <c r="K523" s="43">
        <v>3.2500000000000004</v>
      </c>
      <c r="L523" s="43">
        <v>0.39999999999999997</v>
      </c>
      <c r="M523" s="43">
        <f t="shared" si="1"/>
        <v>13.74</v>
      </c>
      <c r="N523" s="43">
        <f t="shared" si="2"/>
        <v>14.585</v>
      </c>
      <c r="O523" s="34">
        <f t="shared" si="3"/>
        <v>24.97</v>
      </c>
    </row>
    <row r="524" ht="13.5" customHeight="1">
      <c r="A524" s="38" t="s">
        <v>28</v>
      </c>
      <c r="B524" s="22">
        <v>1909.0</v>
      </c>
      <c r="C524" s="43">
        <v>61.38333333333333</v>
      </c>
      <c r="D524" s="43">
        <v>47.09166666666667</v>
      </c>
      <c r="E524" s="43">
        <v>22.59166666666667</v>
      </c>
      <c r="F524" s="43">
        <v>10.166666666666666</v>
      </c>
      <c r="G524" s="43">
        <v>1.4333333333333333</v>
      </c>
      <c r="H524" s="43">
        <v>4.666666666666667</v>
      </c>
      <c r="I524" s="43">
        <v>1.5666666666666667</v>
      </c>
      <c r="J524" s="43">
        <v>0.0</v>
      </c>
      <c r="K524" s="43">
        <v>0.0</v>
      </c>
      <c r="L524" s="43">
        <v>0.0</v>
      </c>
      <c r="M524" s="43">
        <f t="shared" si="1"/>
        <v>28.53333333</v>
      </c>
      <c r="N524" s="43">
        <f t="shared" si="2"/>
        <v>1.246666667</v>
      </c>
      <c r="O524" s="34">
        <f t="shared" si="3"/>
        <v>1.56</v>
      </c>
    </row>
    <row r="525" ht="13.5" customHeight="1">
      <c r="A525" s="38" t="s">
        <v>28</v>
      </c>
      <c r="B525" s="22">
        <v>1910.0</v>
      </c>
      <c r="C525" s="43">
        <v>58.125</v>
      </c>
      <c r="D525" s="43">
        <v>41.01666666666666</v>
      </c>
      <c r="E525" s="43">
        <v>15.866666666666669</v>
      </c>
      <c r="F525" s="43">
        <v>5.891666666666667</v>
      </c>
      <c r="G525" s="43">
        <v>0.8083333333333332</v>
      </c>
      <c r="H525" s="43">
        <v>2.225</v>
      </c>
      <c r="I525" s="43">
        <v>0.15833333333333333</v>
      </c>
      <c r="J525" s="43">
        <v>0.0</v>
      </c>
      <c r="K525" s="43">
        <v>0.0</v>
      </c>
      <c r="L525" s="43">
        <v>0.0</v>
      </c>
      <c r="M525" s="43">
        <f t="shared" si="1"/>
        <v>24.34166667</v>
      </c>
      <c r="N525" s="43">
        <f t="shared" si="2"/>
        <v>0.4766666667</v>
      </c>
      <c r="O525" s="34">
        <f t="shared" si="3"/>
        <v>0.5083333333</v>
      </c>
    </row>
    <row r="526" ht="13.5" customHeight="1">
      <c r="A526" s="38" t="s">
        <v>28</v>
      </c>
      <c r="B526" s="22">
        <v>1911.0</v>
      </c>
      <c r="C526" s="43">
        <v>70.99166666666667</v>
      </c>
      <c r="D526" s="43">
        <v>54.35</v>
      </c>
      <c r="E526" s="43">
        <v>28.224999999999998</v>
      </c>
      <c r="F526" s="43">
        <v>17.166666666666664</v>
      </c>
      <c r="G526" s="43">
        <v>7.391666666666667</v>
      </c>
      <c r="H526" s="43">
        <v>1.1</v>
      </c>
      <c r="I526" s="43">
        <v>0.041666666666666664</v>
      </c>
      <c r="J526" s="43">
        <v>0.0</v>
      </c>
      <c r="K526" s="43">
        <v>0.0</v>
      </c>
      <c r="L526" s="43">
        <v>0.0</v>
      </c>
      <c r="M526" s="43">
        <f t="shared" si="1"/>
        <v>35.625</v>
      </c>
      <c r="N526" s="43">
        <f t="shared" si="2"/>
        <v>0.2283333333</v>
      </c>
      <c r="O526" s="34">
        <f t="shared" si="3"/>
        <v>0.2366666667</v>
      </c>
    </row>
    <row r="527" ht="13.5" customHeight="1">
      <c r="A527" s="38" t="s">
        <v>28</v>
      </c>
      <c r="B527" s="22">
        <v>1912.0</v>
      </c>
      <c r="C527" s="43">
        <v>33.583333333333336</v>
      </c>
      <c r="D527" s="43">
        <v>18.025000000000002</v>
      </c>
      <c r="E527" s="43">
        <v>2.125</v>
      </c>
      <c r="F527" s="43">
        <v>0.5166666666666666</v>
      </c>
      <c r="G527" s="43">
        <v>0.008333333333333333</v>
      </c>
      <c r="H527" s="43">
        <v>11.341666666666667</v>
      </c>
      <c r="I527" s="43">
        <v>3.7333333333333325</v>
      </c>
      <c r="J527" s="43">
        <v>0.7333333333333334</v>
      </c>
      <c r="K527" s="43">
        <v>0.42500000000000004</v>
      </c>
      <c r="L527" s="43">
        <v>0.075</v>
      </c>
      <c r="M527" s="43">
        <f t="shared" si="1"/>
        <v>10.85166667</v>
      </c>
      <c r="N527" s="43">
        <f t="shared" si="2"/>
        <v>3.261666667</v>
      </c>
      <c r="O527" s="34">
        <f t="shared" si="3"/>
        <v>4.616666667</v>
      </c>
    </row>
    <row r="528" ht="13.5" customHeight="1">
      <c r="A528" s="38" t="s">
        <v>28</v>
      </c>
      <c r="B528" s="22">
        <v>1913.0</v>
      </c>
      <c r="C528" s="43">
        <v>26.075</v>
      </c>
      <c r="D528" s="43">
        <v>16.025000000000002</v>
      </c>
      <c r="E528" s="43">
        <v>5.400000000000001</v>
      </c>
      <c r="F528" s="43">
        <v>2.2583333333333333</v>
      </c>
      <c r="G528" s="43">
        <v>0.44999999999999996</v>
      </c>
      <c r="H528" s="43">
        <v>33.28333333333334</v>
      </c>
      <c r="I528" s="43">
        <v>23.008333333333336</v>
      </c>
      <c r="J528" s="43">
        <v>9.166666666666666</v>
      </c>
      <c r="K528" s="43">
        <v>2.866666666666667</v>
      </c>
      <c r="L528" s="43">
        <v>0.3416666666666666</v>
      </c>
      <c r="M528" s="43">
        <f t="shared" si="1"/>
        <v>10.04166667</v>
      </c>
      <c r="N528" s="43">
        <f t="shared" si="2"/>
        <v>13.73333333</v>
      </c>
      <c r="O528" s="34">
        <f t="shared" si="3"/>
        <v>23.995</v>
      </c>
    </row>
    <row r="529" ht="13.5" customHeight="1">
      <c r="A529" s="38" t="s">
        <v>28</v>
      </c>
      <c r="B529" s="22">
        <v>1914.0</v>
      </c>
      <c r="C529" s="43">
        <v>47.44166666666667</v>
      </c>
      <c r="D529" s="43">
        <v>34.2</v>
      </c>
      <c r="E529" s="43">
        <v>13.141666666666666</v>
      </c>
      <c r="F529" s="43">
        <v>6.3999999999999995</v>
      </c>
      <c r="G529" s="43">
        <v>2.3249999999999997</v>
      </c>
      <c r="H529" s="43">
        <v>13.133333333333335</v>
      </c>
      <c r="I529" s="43">
        <v>5.849999999999999</v>
      </c>
      <c r="J529" s="43">
        <v>0.6416666666666667</v>
      </c>
      <c r="K529" s="43">
        <v>0.008333333333333333</v>
      </c>
      <c r="L529" s="43">
        <v>0.0</v>
      </c>
      <c r="M529" s="43">
        <f t="shared" si="1"/>
        <v>20.70166667</v>
      </c>
      <c r="N529" s="43">
        <f t="shared" si="2"/>
        <v>3.926666667</v>
      </c>
      <c r="O529" s="34">
        <f t="shared" si="3"/>
        <v>5.358333333</v>
      </c>
    </row>
    <row r="530" ht="13.5" customHeight="1">
      <c r="A530" s="38" t="s">
        <v>28</v>
      </c>
      <c r="B530" s="22">
        <v>1915.0</v>
      </c>
      <c r="C530" s="43">
        <v>54.96666666666666</v>
      </c>
      <c r="D530" s="43">
        <v>41.56666666666666</v>
      </c>
      <c r="E530" s="43">
        <v>21.416666666666668</v>
      </c>
      <c r="F530" s="43">
        <v>10.833333333333334</v>
      </c>
      <c r="G530" s="43">
        <v>4.208333333333334</v>
      </c>
      <c r="H530" s="43">
        <v>10.575000000000001</v>
      </c>
      <c r="I530" s="43">
        <v>5.2749999999999995</v>
      </c>
      <c r="J530" s="43">
        <v>1.1916666666666669</v>
      </c>
      <c r="K530" s="43">
        <v>0.125</v>
      </c>
      <c r="L530" s="43">
        <v>0.0</v>
      </c>
      <c r="M530" s="43">
        <f t="shared" si="1"/>
        <v>26.59833333</v>
      </c>
      <c r="N530" s="43">
        <f t="shared" si="2"/>
        <v>3.433333333</v>
      </c>
      <c r="O530" s="34">
        <f t="shared" si="3"/>
        <v>5.04</v>
      </c>
    </row>
    <row r="531" ht="13.5" customHeight="1">
      <c r="A531" s="38" t="s">
        <v>28</v>
      </c>
      <c r="B531" s="22">
        <v>1916.0</v>
      </c>
      <c r="C531" s="43">
        <v>10.233333333333333</v>
      </c>
      <c r="D531" s="43">
        <v>3.3083333333333336</v>
      </c>
      <c r="E531" s="43">
        <v>0.18333333333333332</v>
      </c>
      <c r="F531" s="43">
        <v>0.025000000000000005</v>
      </c>
      <c r="G531" s="43">
        <v>0.0</v>
      </c>
      <c r="H531" s="43">
        <v>39.68333333333334</v>
      </c>
      <c r="I531" s="43">
        <v>26.316666666666666</v>
      </c>
      <c r="J531" s="43">
        <v>10.141666666666667</v>
      </c>
      <c r="K531" s="43">
        <v>4.741666666666666</v>
      </c>
      <c r="L531" s="43">
        <v>1.1916666666666667</v>
      </c>
      <c r="M531" s="43">
        <f t="shared" si="1"/>
        <v>2.75</v>
      </c>
      <c r="N531" s="43">
        <f t="shared" si="2"/>
        <v>16.415</v>
      </c>
      <c r="O531" s="34">
        <f t="shared" si="3"/>
        <v>29.53333333</v>
      </c>
    </row>
    <row r="532" ht="13.5" customHeight="1">
      <c r="A532" s="38" t="s">
        <v>28</v>
      </c>
      <c r="B532" s="22">
        <v>1917.0</v>
      </c>
      <c r="C532" s="43">
        <v>35.93333333333333</v>
      </c>
      <c r="D532" s="43">
        <v>24.208333333333332</v>
      </c>
      <c r="E532" s="43">
        <v>9.216666666666665</v>
      </c>
      <c r="F532" s="43">
        <v>4.5249999999999995</v>
      </c>
      <c r="G532" s="43">
        <v>1.5916666666666668</v>
      </c>
      <c r="H532" s="43">
        <v>23.183333333333334</v>
      </c>
      <c r="I532" s="43">
        <v>14.658333333333333</v>
      </c>
      <c r="J532" s="43">
        <v>4.3</v>
      </c>
      <c r="K532" s="43">
        <v>1.4833333333333334</v>
      </c>
      <c r="L532" s="43">
        <v>0.21666666666666667</v>
      </c>
      <c r="M532" s="43">
        <f t="shared" si="1"/>
        <v>15.095</v>
      </c>
      <c r="N532" s="43">
        <f t="shared" si="2"/>
        <v>8.768333333</v>
      </c>
      <c r="O532" s="34">
        <f t="shared" si="3"/>
        <v>14.48333333</v>
      </c>
    </row>
    <row r="533" ht="13.5" customHeight="1">
      <c r="A533" s="38" t="s">
        <v>28</v>
      </c>
      <c r="B533" s="22">
        <v>1918.0</v>
      </c>
      <c r="C533" s="43">
        <v>29.116666666666664</v>
      </c>
      <c r="D533" s="43">
        <v>15.866666666666669</v>
      </c>
      <c r="E533" s="43">
        <v>4.8</v>
      </c>
      <c r="F533" s="43">
        <v>1.7166666666666668</v>
      </c>
      <c r="G533" s="43">
        <v>0.08333333333333333</v>
      </c>
      <c r="H533" s="43">
        <v>20.8</v>
      </c>
      <c r="I533" s="43">
        <v>11.891666666666667</v>
      </c>
      <c r="J533" s="43">
        <v>3.866666666666666</v>
      </c>
      <c r="K533" s="43">
        <v>0.45</v>
      </c>
      <c r="L533" s="43">
        <v>0.0</v>
      </c>
      <c r="M533" s="43">
        <f t="shared" si="1"/>
        <v>10.31666667</v>
      </c>
      <c r="N533" s="43">
        <f t="shared" si="2"/>
        <v>7.401666667</v>
      </c>
      <c r="O533" s="34">
        <f t="shared" si="3"/>
        <v>11.59666667</v>
      </c>
    </row>
    <row r="534" ht="13.5" customHeight="1">
      <c r="A534" s="38" t="s">
        <v>28</v>
      </c>
      <c r="B534" s="22">
        <v>1919.0</v>
      </c>
      <c r="C534" s="43">
        <v>17.458333333333332</v>
      </c>
      <c r="D534" s="43">
        <v>8.008333333333335</v>
      </c>
      <c r="E534" s="43">
        <v>1.4000000000000001</v>
      </c>
      <c r="F534" s="43">
        <v>0.11666666666666665</v>
      </c>
      <c r="G534" s="43">
        <v>0.0</v>
      </c>
      <c r="H534" s="43">
        <v>25.033333333333335</v>
      </c>
      <c r="I534" s="43">
        <v>12.35</v>
      </c>
      <c r="J534" s="43">
        <v>4.425</v>
      </c>
      <c r="K534" s="43">
        <v>2.1416666666666666</v>
      </c>
      <c r="L534" s="43">
        <v>0.4583333333333333</v>
      </c>
      <c r="M534" s="43">
        <f t="shared" si="1"/>
        <v>5.396666667</v>
      </c>
      <c r="N534" s="43">
        <f t="shared" si="2"/>
        <v>8.881666667</v>
      </c>
      <c r="O534" s="34">
        <f t="shared" si="3"/>
        <v>14.77333333</v>
      </c>
    </row>
    <row r="535" ht="13.5" customHeight="1">
      <c r="A535" s="38" t="s">
        <v>28</v>
      </c>
      <c r="B535" s="22">
        <v>1920.0</v>
      </c>
      <c r="C535" s="43">
        <v>41.56666666666667</v>
      </c>
      <c r="D535" s="43">
        <v>29.308333333333326</v>
      </c>
      <c r="E535" s="43">
        <v>12.358333333333334</v>
      </c>
      <c r="F535" s="43">
        <v>6.816666666666666</v>
      </c>
      <c r="G535" s="43">
        <v>2.6333333333333333</v>
      </c>
      <c r="H535" s="43">
        <v>18.53333333333333</v>
      </c>
      <c r="I535" s="43">
        <v>10.5</v>
      </c>
      <c r="J535" s="43">
        <v>2.1249999999999996</v>
      </c>
      <c r="K535" s="43">
        <v>0.24166666666666667</v>
      </c>
      <c r="L535" s="43">
        <v>0.0</v>
      </c>
      <c r="M535" s="43">
        <f t="shared" si="1"/>
        <v>18.53666667</v>
      </c>
      <c r="N535" s="43">
        <f t="shared" si="2"/>
        <v>6.28</v>
      </c>
      <c r="O535" s="34">
        <f t="shared" si="3"/>
        <v>9.375</v>
      </c>
    </row>
    <row r="536" ht="13.5" customHeight="1">
      <c r="A536" s="38" t="s">
        <v>28</v>
      </c>
      <c r="B536" s="22">
        <v>1921.0</v>
      </c>
      <c r="C536" s="43">
        <v>38.61666666666667</v>
      </c>
      <c r="D536" s="43">
        <v>25.891666666666666</v>
      </c>
      <c r="E536" s="43">
        <v>9.158333333333333</v>
      </c>
      <c r="F536" s="43">
        <v>4.175</v>
      </c>
      <c r="G536" s="43">
        <v>0.875</v>
      </c>
      <c r="H536" s="43">
        <v>15.725</v>
      </c>
      <c r="I536" s="43">
        <v>7.8999999999999995</v>
      </c>
      <c r="J536" s="43">
        <v>1.1</v>
      </c>
      <c r="K536" s="43">
        <v>0.10833333333333334</v>
      </c>
      <c r="L536" s="43">
        <v>0.0</v>
      </c>
      <c r="M536" s="43">
        <f t="shared" si="1"/>
        <v>15.74333333</v>
      </c>
      <c r="N536" s="43">
        <f t="shared" si="2"/>
        <v>4.966666667</v>
      </c>
      <c r="O536" s="34">
        <f t="shared" si="3"/>
        <v>7.051666667</v>
      </c>
    </row>
    <row r="537" ht="13.5" customHeight="1">
      <c r="A537" s="38" t="s">
        <v>28</v>
      </c>
      <c r="B537" s="22">
        <v>1922.0</v>
      </c>
      <c r="C537" s="43">
        <v>16.88333333333333</v>
      </c>
      <c r="D537" s="43">
        <v>9.391666666666667</v>
      </c>
      <c r="E537" s="43">
        <v>2.7000000000000006</v>
      </c>
      <c r="F537" s="43">
        <v>0.8333333333333334</v>
      </c>
      <c r="G537" s="43">
        <v>0.18333333333333335</v>
      </c>
      <c r="H537" s="43">
        <v>33.36666666666667</v>
      </c>
      <c r="I537" s="43">
        <v>21.925000000000008</v>
      </c>
      <c r="J537" s="43">
        <v>10.058333333333335</v>
      </c>
      <c r="K537" s="43">
        <v>5.3</v>
      </c>
      <c r="L537" s="43">
        <v>1.1916666666666667</v>
      </c>
      <c r="M537" s="43">
        <f t="shared" si="1"/>
        <v>5.998333333</v>
      </c>
      <c r="N537" s="43">
        <f t="shared" si="2"/>
        <v>14.36833333</v>
      </c>
      <c r="O537" s="34">
        <f t="shared" si="3"/>
        <v>26.91</v>
      </c>
    </row>
    <row r="538" ht="13.5" customHeight="1">
      <c r="A538" s="38" t="s">
        <v>28</v>
      </c>
      <c r="B538" s="22">
        <v>1923.0</v>
      </c>
      <c r="C538" s="43">
        <v>76.56666666666666</v>
      </c>
      <c r="D538" s="43">
        <v>61.599999999999994</v>
      </c>
      <c r="E538" s="43">
        <v>31.12499999999999</v>
      </c>
      <c r="F538" s="43">
        <v>14.766666666666666</v>
      </c>
      <c r="G538" s="43">
        <v>3.966666666666667</v>
      </c>
      <c r="H538" s="43">
        <v>4.583333333333333</v>
      </c>
      <c r="I538" s="43">
        <v>1.4833333333333334</v>
      </c>
      <c r="J538" s="43">
        <v>0.016666666666666666</v>
      </c>
      <c r="K538" s="43">
        <v>0.0</v>
      </c>
      <c r="L538" s="43">
        <v>0.0</v>
      </c>
      <c r="M538" s="43">
        <f t="shared" si="1"/>
        <v>37.605</v>
      </c>
      <c r="N538" s="43">
        <f t="shared" si="2"/>
        <v>1.216666667</v>
      </c>
      <c r="O538" s="34">
        <f t="shared" si="3"/>
        <v>1.52</v>
      </c>
    </row>
    <row r="539" ht="13.5" customHeight="1">
      <c r="A539" s="38" t="s">
        <v>28</v>
      </c>
      <c r="B539" s="22">
        <v>1924.0</v>
      </c>
      <c r="C539" s="43">
        <v>28.291666666666668</v>
      </c>
      <c r="D539" s="43">
        <v>14.566666666666668</v>
      </c>
      <c r="E539" s="43">
        <v>3.241666666666667</v>
      </c>
      <c r="F539" s="43">
        <v>0.7083333333333334</v>
      </c>
      <c r="G539" s="43">
        <v>0.008333333333333333</v>
      </c>
      <c r="H539" s="43">
        <v>13.816666666666668</v>
      </c>
      <c r="I539" s="43">
        <v>5.691666666666666</v>
      </c>
      <c r="J539" s="43">
        <v>0.65</v>
      </c>
      <c r="K539" s="43">
        <v>0.05833333333333333</v>
      </c>
      <c r="L539" s="43">
        <v>0.0</v>
      </c>
      <c r="M539" s="43">
        <f t="shared" si="1"/>
        <v>9.363333333</v>
      </c>
      <c r="N539" s="43">
        <f t="shared" si="2"/>
        <v>4.043333333</v>
      </c>
      <c r="O539" s="34">
        <f t="shared" si="3"/>
        <v>5.476666667</v>
      </c>
    </row>
    <row r="540" ht="13.5" customHeight="1">
      <c r="A540" s="38" t="s">
        <v>28</v>
      </c>
      <c r="B540" s="22">
        <v>1925.0</v>
      </c>
      <c r="C540" s="43">
        <v>30.658333333333335</v>
      </c>
      <c r="D540" s="43">
        <v>17.566666666666666</v>
      </c>
      <c r="E540" s="43">
        <v>5.399999999999999</v>
      </c>
      <c r="F540" s="43">
        <v>2.2666666666666666</v>
      </c>
      <c r="G540" s="43">
        <v>0.7833333333333333</v>
      </c>
      <c r="H540" s="43">
        <v>14.566666666666665</v>
      </c>
      <c r="I540" s="43">
        <v>6.883333333333333</v>
      </c>
      <c r="J540" s="43">
        <v>1.0750000000000002</v>
      </c>
      <c r="K540" s="43">
        <v>0.225</v>
      </c>
      <c r="L540" s="43">
        <v>0.0</v>
      </c>
      <c r="M540" s="43">
        <f t="shared" si="1"/>
        <v>11.335</v>
      </c>
      <c r="N540" s="43">
        <f t="shared" si="2"/>
        <v>4.55</v>
      </c>
      <c r="O540" s="34">
        <f t="shared" si="3"/>
        <v>6.491666667</v>
      </c>
    </row>
    <row r="541" ht="13.5" customHeight="1">
      <c r="A541" s="38" t="s">
        <v>28</v>
      </c>
      <c r="B541" s="22">
        <v>1926.0</v>
      </c>
      <c r="C541" s="43">
        <v>32.98333333333334</v>
      </c>
      <c r="D541" s="43">
        <v>19.708333333333332</v>
      </c>
      <c r="E541" s="43">
        <v>5.808333333333334</v>
      </c>
      <c r="F541" s="43">
        <v>2.316666666666667</v>
      </c>
      <c r="G541" s="43">
        <v>0.44999999999999996</v>
      </c>
      <c r="H541" s="43">
        <v>19.833333333333332</v>
      </c>
      <c r="I541" s="43">
        <v>9.441666666666665</v>
      </c>
      <c r="J541" s="43">
        <v>1.225</v>
      </c>
      <c r="K541" s="43">
        <v>0.13333333333333333</v>
      </c>
      <c r="L541" s="43">
        <v>0.0</v>
      </c>
      <c r="M541" s="43">
        <f t="shared" si="1"/>
        <v>12.25333333</v>
      </c>
      <c r="N541" s="43">
        <f t="shared" si="2"/>
        <v>6.126666667</v>
      </c>
      <c r="O541" s="34">
        <f t="shared" si="3"/>
        <v>8.585</v>
      </c>
    </row>
    <row r="542" ht="13.5" customHeight="1">
      <c r="A542" s="38" t="s">
        <v>28</v>
      </c>
      <c r="B542" s="22">
        <v>1927.0</v>
      </c>
      <c r="C542" s="43">
        <v>27.224999999999998</v>
      </c>
      <c r="D542" s="43">
        <v>18.01666666666667</v>
      </c>
      <c r="E542" s="43">
        <v>6.691666666666666</v>
      </c>
      <c r="F542" s="43">
        <v>2.391666666666667</v>
      </c>
      <c r="G542" s="43">
        <v>0.1416666666666667</v>
      </c>
      <c r="H542" s="43">
        <v>28.400000000000002</v>
      </c>
      <c r="I542" s="43">
        <v>16.291666666666668</v>
      </c>
      <c r="J542" s="43">
        <v>5.250000000000001</v>
      </c>
      <c r="K542" s="43">
        <v>2.3333333333333335</v>
      </c>
      <c r="L542" s="43">
        <v>0.7416666666666666</v>
      </c>
      <c r="M542" s="43">
        <f t="shared" si="1"/>
        <v>10.89333333</v>
      </c>
      <c r="N542" s="43">
        <f t="shared" si="2"/>
        <v>10.60333333</v>
      </c>
      <c r="O542" s="34">
        <f t="shared" si="3"/>
        <v>17.955</v>
      </c>
    </row>
    <row r="543" ht="13.5" customHeight="1">
      <c r="A543" s="38" t="s">
        <v>28</v>
      </c>
      <c r="B543" s="22">
        <v>1928.0</v>
      </c>
      <c r="C543" s="43">
        <v>4.75</v>
      </c>
      <c r="D543" s="43">
        <v>1.75</v>
      </c>
      <c r="E543" s="43">
        <v>0.225</v>
      </c>
      <c r="F543" s="43">
        <v>0.03333333333333333</v>
      </c>
      <c r="G543" s="43">
        <v>0.0</v>
      </c>
      <c r="H543" s="43">
        <v>68.99999999999999</v>
      </c>
      <c r="I543" s="43">
        <v>59.09166666666666</v>
      </c>
      <c r="J543" s="43">
        <v>38.56666666666666</v>
      </c>
      <c r="K543" s="43">
        <v>23.33333333333333</v>
      </c>
      <c r="L543" s="43">
        <v>9.108333333333334</v>
      </c>
      <c r="M543" s="43">
        <f t="shared" si="1"/>
        <v>1.351666667</v>
      </c>
      <c r="N543" s="43">
        <f t="shared" si="2"/>
        <v>39.82</v>
      </c>
      <c r="O543" s="34">
        <f t="shared" si="3"/>
        <v>88.35166667</v>
      </c>
    </row>
    <row r="544" ht="13.5" customHeight="1">
      <c r="A544" s="38" t="s">
        <v>28</v>
      </c>
      <c r="B544" s="22">
        <v>1929.0</v>
      </c>
      <c r="C544" s="43">
        <v>15.391666666666667</v>
      </c>
      <c r="D544" s="43">
        <v>7.066666666666666</v>
      </c>
      <c r="E544" s="43">
        <v>1.0416666666666665</v>
      </c>
      <c r="F544" s="43">
        <v>0.20000000000000004</v>
      </c>
      <c r="G544" s="43">
        <v>0.0</v>
      </c>
      <c r="H544" s="43">
        <v>35.19166666666666</v>
      </c>
      <c r="I544" s="43">
        <v>18.675</v>
      </c>
      <c r="J544" s="43">
        <v>3.9583333333333335</v>
      </c>
      <c r="K544" s="43">
        <v>0.8666666666666666</v>
      </c>
      <c r="L544" s="43">
        <v>0.0</v>
      </c>
      <c r="M544" s="43">
        <f t="shared" si="1"/>
        <v>4.74</v>
      </c>
      <c r="N544" s="43">
        <f t="shared" si="2"/>
        <v>11.73833333</v>
      </c>
      <c r="O544" s="34">
        <f t="shared" si="3"/>
        <v>17.57666667</v>
      </c>
    </row>
    <row r="545" ht="13.5" customHeight="1">
      <c r="A545" s="38" t="s">
        <v>28</v>
      </c>
      <c r="B545" s="22">
        <v>1930.0</v>
      </c>
      <c r="C545" s="43">
        <v>55.31666666666667</v>
      </c>
      <c r="D545" s="43">
        <v>42.65833333333333</v>
      </c>
      <c r="E545" s="43">
        <v>22.116666666666664</v>
      </c>
      <c r="F545" s="43">
        <v>13.133333333333333</v>
      </c>
      <c r="G545" s="43">
        <v>5.341666666666666</v>
      </c>
      <c r="H545" s="43">
        <v>11.5</v>
      </c>
      <c r="I545" s="43">
        <v>5.675</v>
      </c>
      <c r="J545" s="43">
        <v>0.6666666666666666</v>
      </c>
      <c r="K545" s="43">
        <v>0.03333333333333333</v>
      </c>
      <c r="L545" s="43">
        <v>0.0</v>
      </c>
      <c r="M545" s="43">
        <f t="shared" si="1"/>
        <v>27.71333333</v>
      </c>
      <c r="N545" s="43">
        <f t="shared" si="2"/>
        <v>3.575</v>
      </c>
      <c r="O545" s="34">
        <f t="shared" si="3"/>
        <v>4.996666667</v>
      </c>
    </row>
    <row r="546" ht="13.5" customHeight="1">
      <c r="A546" s="38" t="s">
        <v>28</v>
      </c>
      <c r="B546" s="22">
        <v>1931.0</v>
      </c>
      <c r="C546" s="43">
        <v>67.23333333333333</v>
      </c>
      <c r="D546" s="43">
        <v>58.274999999999984</v>
      </c>
      <c r="E546" s="43">
        <v>42.29166666666667</v>
      </c>
      <c r="F546" s="43">
        <v>34.324999999999996</v>
      </c>
      <c r="G546" s="43">
        <v>24.349999999999998</v>
      </c>
      <c r="H546" s="43">
        <v>4.091666666666666</v>
      </c>
      <c r="I546" s="43">
        <v>1.0250000000000001</v>
      </c>
      <c r="J546" s="43">
        <v>0.0</v>
      </c>
      <c r="K546" s="43">
        <v>0.0</v>
      </c>
      <c r="L546" s="43">
        <v>0.0</v>
      </c>
      <c r="M546" s="43">
        <f t="shared" si="1"/>
        <v>45.295</v>
      </c>
      <c r="N546" s="43">
        <f t="shared" si="2"/>
        <v>1.023333333</v>
      </c>
      <c r="O546" s="34">
        <f t="shared" si="3"/>
        <v>1.228333333</v>
      </c>
    </row>
    <row r="547" ht="13.5" customHeight="1">
      <c r="A547" s="38" t="s">
        <v>28</v>
      </c>
      <c r="B547" s="22">
        <v>1932.0</v>
      </c>
      <c r="C547" s="43">
        <v>22.90833333333333</v>
      </c>
      <c r="D547" s="43">
        <v>12.933333333333332</v>
      </c>
      <c r="E547" s="43">
        <v>4.249999999999999</v>
      </c>
      <c r="F547" s="43">
        <v>1.4249999999999998</v>
      </c>
      <c r="G547" s="43">
        <v>0.19999999999999998</v>
      </c>
      <c r="H547" s="43">
        <v>24.741666666666664</v>
      </c>
      <c r="I547" s="43">
        <v>12.283333333333331</v>
      </c>
      <c r="J547" s="43">
        <v>1.7999999999999998</v>
      </c>
      <c r="K547" s="43">
        <v>0.5583333333333332</v>
      </c>
      <c r="L547" s="43">
        <v>0.0</v>
      </c>
      <c r="M547" s="43">
        <f t="shared" si="1"/>
        <v>8.343333333</v>
      </c>
      <c r="N547" s="43">
        <f t="shared" si="2"/>
        <v>7.876666667</v>
      </c>
      <c r="O547" s="34">
        <f t="shared" si="3"/>
        <v>11.38833333</v>
      </c>
    </row>
    <row r="548" ht="13.5" customHeight="1">
      <c r="A548" s="38" t="s">
        <v>28</v>
      </c>
      <c r="B548" s="22">
        <v>1933.0</v>
      </c>
      <c r="C548" s="43">
        <v>33.48333333333333</v>
      </c>
      <c r="D548" s="43">
        <v>22.650000000000002</v>
      </c>
      <c r="E548" s="43">
        <v>8.791666666666666</v>
      </c>
      <c r="F548" s="43">
        <v>3.3416666666666663</v>
      </c>
      <c r="G548" s="43">
        <v>0.34166666666666673</v>
      </c>
      <c r="H548" s="43">
        <v>23.191666666666666</v>
      </c>
      <c r="I548" s="43">
        <v>10.591666666666665</v>
      </c>
      <c r="J548" s="43">
        <v>2.0166666666666666</v>
      </c>
      <c r="K548" s="43">
        <v>0.4583333333333333</v>
      </c>
      <c r="L548" s="43">
        <v>0.016666666666666666</v>
      </c>
      <c r="M548" s="43">
        <f t="shared" si="1"/>
        <v>13.72166667</v>
      </c>
      <c r="N548" s="43">
        <f t="shared" si="2"/>
        <v>7.255</v>
      </c>
      <c r="O548" s="34">
        <f t="shared" si="3"/>
        <v>10.46833333</v>
      </c>
    </row>
    <row r="549" ht="13.5" customHeight="1">
      <c r="A549" s="38" t="s">
        <v>28</v>
      </c>
      <c r="B549" s="22">
        <v>1934.0</v>
      </c>
      <c r="C549" s="43">
        <v>70.98333333333332</v>
      </c>
      <c r="D549" s="43">
        <v>60.70833333333332</v>
      </c>
      <c r="E549" s="43">
        <v>42.68333333333334</v>
      </c>
      <c r="F549" s="43">
        <v>31.658333333333342</v>
      </c>
      <c r="G549" s="43">
        <v>17.758333333333333</v>
      </c>
      <c r="H549" s="43">
        <v>6.991666666666667</v>
      </c>
      <c r="I549" s="43">
        <v>3.183333333333333</v>
      </c>
      <c r="J549" s="43">
        <v>0.3333333333333333</v>
      </c>
      <c r="K549" s="43">
        <v>0.008333333333333333</v>
      </c>
      <c r="L549" s="43">
        <v>0.0</v>
      </c>
      <c r="M549" s="43">
        <f t="shared" si="1"/>
        <v>44.75833333</v>
      </c>
      <c r="N549" s="43">
        <f t="shared" si="2"/>
        <v>2.103333333</v>
      </c>
      <c r="O549" s="34">
        <f t="shared" si="3"/>
        <v>2.878333333</v>
      </c>
    </row>
    <row r="550" ht="13.5" customHeight="1">
      <c r="A550" s="38" t="s">
        <v>28</v>
      </c>
      <c r="B550" s="22">
        <v>1935.0</v>
      </c>
      <c r="C550" s="43">
        <v>43.85833333333334</v>
      </c>
      <c r="D550" s="43">
        <v>30.308333333333334</v>
      </c>
      <c r="E550" s="43">
        <v>13.225</v>
      </c>
      <c r="F550" s="43">
        <v>6.825000000000002</v>
      </c>
      <c r="G550" s="43">
        <v>1.4750000000000003</v>
      </c>
      <c r="H550" s="43">
        <v>16.575</v>
      </c>
      <c r="I550" s="43">
        <v>8.633333333333333</v>
      </c>
      <c r="J550" s="43">
        <v>2.8333333333333335</v>
      </c>
      <c r="K550" s="43">
        <v>1.633333333333333</v>
      </c>
      <c r="L550" s="43">
        <v>0.6083333333333334</v>
      </c>
      <c r="M550" s="43">
        <f t="shared" si="1"/>
        <v>19.13833333</v>
      </c>
      <c r="N550" s="43">
        <f t="shared" si="2"/>
        <v>6.056666667</v>
      </c>
      <c r="O550" s="34">
        <f t="shared" si="3"/>
        <v>10.38333333</v>
      </c>
    </row>
    <row r="551" ht="13.5" customHeight="1">
      <c r="A551" s="38" t="s">
        <v>28</v>
      </c>
      <c r="B551" s="22">
        <v>1936.0</v>
      </c>
      <c r="C551" s="43">
        <v>31.483333333333338</v>
      </c>
      <c r="D551" s="43">
        <v>18.058333333333334</v>
      </c>
      <c r="E551" s="43">
        <v>5.691666666666666</v>
      </c>
      <c r="F551" s="43">
        <v>2.858333333333333</v>
      </c>
      <c r="G551" s="43">
        <v>0.9333333333333332</v>
      </c>
      <c r="H551" s="43">
        <v>22.175</v>
      </c>
      <c r="I551" s="43">
        <v>12.283333333333331</v>
      </c>
      <c r="J551" s="43">
        <v>3.858333333333333</v>
      </c>
      <c r="K551" s="43">
        <v>1.8666666666666665</v>
      </c>
      <c r="L551" s="43">
        <v>0.8416666666666667</v>
      </c>
      <c r="M551" s="43">
        <f t="shared" si="1"/>
        <v>11.805</v>
      </c>
      <c r="N551" s="43">
        <f t="shared" si="2"/>
        <v>8.205</v>
      </c>
      <c r="O551" s="34">
        <f t="shared" si="3"/>
        <v>13.99833333</v>
      </c>
    </row>
    <row r="552" ht="13.5" customHeight="1">
      <c r="A552" s="38" t="s">
        <v>28</v>
      </c>
      <c r="B552" s="22">
        <v>1937.0</v>
      </c>
      <c r="C552" s="43">
        <v>6.716666666666668</v>
      </c>
      <c r="D552" s="43">
        <v>3.9250000000000007</v>
      </c>
      <c r="E552" s="43">
        <v>0.9916666666666666</v>
      </c>
      <c r="F552" s="43">
        <v>0.10833333333333334</v>
      </c>
      <c r="G552" s="43">
        <v>0.008333333333333333</v>
      </c>
      <c r="H552" s="43">
        <v>47.98333333333334</v>
      </c>
      <c r="I552" s="43">
        <v>27.383333333333336</v>
      </c>
      <c r="J552" s="43">
        <v>6.091666666666666</v>
      </c>
      <c r="K552" s="43">
        <v>1.625</v>
      </c>
      <c r="L552" s="43">
        <v>0.20833333333333334</v>
      </c>
      <c r="M552" s="43">
        <f t="shared" si="1"/>
        <v>2.35</v>
      </c>
      <c r="N552" s="43">
        <f t="shared" si="2"/>
        <v>16.65833333</v>
      </c>
      <c r="O552" s="34">
        <f t="shared" si="3"/>
        <v>25.71333333</v>
      </c>
    </row>
    <row r="553" ht="13.5" customHeight="1">
      <c r="A553" s="38" t="s">
        <v>28</v>
      </c>
      <c r="B553" s="22">
        <v>1938.0</v>
      </c>
      <c r="C553" s="43">
        <v>18.966666666666665</v>
      </c>
      <c r="D553" s="43">
        <v>8.733333333333334</v>
      </c>
      <c r="E553" s="43">
        <v>0.8249999999999998</v>
      </c>
      <c r="F553" s="43">
        <v>0.10833333333333334</v>
      </c>
      <c r="G553" s="43">
        <v>0.0</v>
      </c>
      <c r="H553" s="43">
        <v>23.733333333333334</v>
      </c>
      <c r="I553" s="43">
        <v>13.358333333333334</v>
      </c>
      <c r="J553" s="43">
        <v>5.358333333333333</v>
      </c>
      <c r="K553" s="43">
        <v>1.9500000000000002</v>
      </c>
      <c r="L553" s="43">
        <v>0.325</v>
      </c>
      <c r="M553" s="43">
        <f t="shared" si="1"/>
        <v>5.726666667</v>
      </c>
      <c r="N553" s="43">
        <f t="shared" si="2"/>
        <v>8.945</v>
      </c>
      <c r="O553" s="34">
        <f t="shared" si="3"/>
        <v>15.19</v>
      </c>
    </row>
    <row r="554" ht="13.5" customHeight="1">
      <c r="A554" s="38" t="s">
        <v>28</v>
      </c>
      <c r="B554" s="22">
        <v>1939.0</v>
      </c>
      <c r="C554" s="43">
        <v>54.26666666666667</v>
      </c>
      <c r="D554" s="43">
        <v>41.074999999999996</v>
      </c>
      <c r="E554" s="43">
        <v>22.125</v>
      </c>
      <c r="F554" s="43">
        <v>12.625</v>
      </c>
      <c r="G554" s="43">
        <v>4.833333333333333</v>
      </c>
      <c r="H554" s="43">
        <v>18.924999999999997</v>
      </c>
      <c r="I554" s="43">
        <v>13.558333333333332</v>
      </c>
      <c r="J554" s="43">
        <v>5.758333333333333</v>
      </c>
      <c r="K554" s="43">
        <v>3.6333333333333333</v>
      </c>
      <c r="L554" s="43">
        <v>1.075</v>
      </c>
      <c r="M554" s="43">
        <f t="shared" si="1"/>
        <v>26.985</v>
      </c>
      <c r="N554" s="43">
        <f t="shared" si="2"/>
        <v>8.59</v>
      </c>
      <c r="O554" s="34">
        <f t="shared" si="3"/>
        <v>16.645</v>
      </c>
    </row>
    <row r="555" ht="13.5" customHeight="1">
      <c r="A555" s="38" t="s">
        <v>28</v>
      </c>
      <c r="B555" s="22">
        <v>1940.0</v>
      </c>
      <c r="C555" s="43">
        <v>40.041666666666664</v>
      </c>
      <c r="D555" s="43">
        <v>29.258333333333336</v>
      </c>
      <c r="E555" s="43">
        <v>15.474999999999996</v>
      </c>
      <c r="F555" s="43">
        <v>9.825</v>
      </c>
      <c r="G555" s="43">
        <v>4.033333333333333</v>
      </c>
      <c r="H555" s="43">
        <v>11.899999999999999</v>
      </c>
      <c r="I555" s="43">
        <v>4.466666666666667</v>
      </c>
      <c r="J555" s="43">
        <v>0.8666666666666667</v>
      </c>
      <c r="K555" s="43">
        <v>0.19999999999999998</v>
      </c>
      <c r="L555" s="43">
        <v>0.008333333333333333</v>
      </c>
      <c r="M555" s="43">
        <f t="shared" si="1"/>
        <v>19.72666667</v>
      </c>
      <c r="N555" s="43">
        <f t="shared" si="2"/>
        <v>3.488333333</v>
      </c>
      <c r="O555" s="34">
        <f t="shared" si="3"/>
        <v>4.855</v>
      </c>
    </row>
    <row r="556" ht="13.5" customHeight="1">
      <c r="A556" s="38" t="s">
        <v>28</v>
      </c>
      <c r="B556" s="22">
        <v>1941.0</v>
      </c>
      <c r="C556" s="43">
        <v>88.42500000000001</v>
      </c>
      <c r="D556" s="43">
        <v>77.14166666666667</v>
      </c>
      <c r="E556" s="43">
        <v>46.65833333333334</v>
      </c>
      <c r="F556" s="43">
        <v>27.825</v>
      </c>
      <c r="G556" s="43">
        <v>11.275</v>
      </c>
      <c r="H556" s="43">
        <v>0.05833333333333333</v>
      </c>
      <c r="I556" s="43">
        <v>0.0</v>
      </c>
      <c r="J556" s="43">
        <v>0.0</v>
      </c>
      <c r="K556" s="43">
        <v>0.0</v>
      </c>
      <c r="L556" s="43">
        <v>0.0</v>
      </c>
      <c r="M556" s="43">
        <f t="shared" si="1"/>
        <v>50.265</v>
      </c>
      <c r="N556" s="43">
        <f t="shared" si="2"/>
        <v>0.01166666667</v>
      </c>
      <c r="O556" s="34">
        <f t="shared" si="3"/>
        <v>0.01166666667</v>
      </c>
    </row>
    <row r="557" ht="13.5" customHeight="1">
      <c r="A557" s="38" t="s">
        <v>28</v>
      </c>
      <c r="B557" s="22">
        <v>1942.0</v>
      </c>
      <c r="C557" s="43">
        <v>37.483333333333334</v>
      </c>
      <c r="D557" s="43">
        <v>24.691666666666666</v>
      </c>
      <c r="E557" s="43">
        <v>9.758333333333333</v>
      </c>
      <c r="F557" s="43">
        <v>4.641666666666667</v>
      </c>
      <c r="G557" s="43">
        <v>0.9500000000000001</v>
      </c>
      <c r="H557" s="43">
        <v>18.641666666666666</v>
      </c>
      <c r="I557" s="43">
        <v>10.6</v>
      </c>
      <c r="J557" s="43">
        <v>2.433333333333333</v>
      </c>
      <c r="K557" s="43">
        <v>0.3833333333333333</v>
      </c>
      <c r="L557" s="43">
        <v>0.008333333333333333</v>
      </c>
      <c r="M557" s="43">
        <f t="shared" si="1"/>
        <v>15.505</v>
      </c>
      <c r="N557" s="43">
        <f t="shared" si="2"/>
        <v>6.413333333</v>
      </c>
      <c r="O557" s="34">
        <f t="shared" si="3"/>
        <v>9.743333333</v>
      </c>
    </row>
    <row r="558" ht="13.5" customHeight="1">
      <c r="A558" s="38" t="s">
        <v>28</v>
      </c>
      <c r="B558" s="22">
        <v>1943.0</v>
      </c>
      <c r="C558" s="43">
        <v>5.866666666666667</v>
      </c>
      <c r="D558" s="43">
        <v>2.608333333333333</v>
      </c>
      <c r="E558" s="43">
        <v>0.46666666666666673</v>
      </c>
      <c r="F558" s="43">
        <v>0.09999999999999999</v>
      </c>
      <c r="G558" s="43">
        <v>0.0</v>
      </c>
      <c r="H558" s="43">
        <v>59.941666666666684</v>
      </c>
      <c r="I558" s="43">
        <v>42.94166666666667</v>
      </c>
      <c r="J558" s="43">
        <v>19.108333333333334</v>
      </c>
      <c r="K558" s="43">
        <v>9.566666666666666</v>
      </c>
      <c r="L558" s="43">
        <v>2.7916666666666665</v>
      </c>
      <c r="M558" s="43">
        <f t="shared" si="1"/>
        <v>1.808333333</v>
      </c>
      <c r="N558" s="43">
        <f t="shared" si="2"/>
        <v>26.87</v>
      </c>
      <c r="O558" s="34">
        <f t="shared" si="3"/>
        <v>51.075</v>
      </c>
    </row>
    <row r="559" ht="13.5" customHeight="1">
      <c r="A559" s="38" t="s">
        <v>28</v>
      </c>
      <c r="B559" s="22">
        <v>1944.0</v>
      </c>
      <c r="C559" s="43">
        <v>49.125</v>
      </c>
      <c r="D559" s="43">
        <v>30.900000000000002</v>
      </c>
      <c r="E559" s="43">
        <v>9.316666666666668</v>
      </c>
      <c r="F559" s="43">
        <v>4.208333333333333</v>
      </c>
      <c r="G559" s="43">
        <v>0.9916666666666667</v>
      </c>
      <c r="H559" s="43">
        <v>4.3999999999999995</v>
      </c>
      <c r="I559" s="43">
        <v>0.6666666666666666</v>
      </c>
      <c r="J559" s="43">
        <v>0.0</v>
      </c>
      <c r="K559" s="43">
        <v>0.0</v>
      </c>
      <c r="L559" s="43">
        <v>0.0</v>
      </c>
      <c r="M559" s="43">
        <f t="shared" si="1"/>
        <v>18.90833333</v>
      </c>
      <c r="N559" s="43">
        <f t="shared" si="2"/>
        <v>1.013333333</v>
      </c>
      <c r="O559" s="34">
        <f t="shared" si="3"/>
        <v>1.146666667</v>
      </c>
    </row>
    <row r="560" ht="13.5" customHeight="1">
      <c r="A560" s="38" t="s">
        <v>28</v>
      </c>
      <c r="B560" s="22">
        <v>1945.0</v>
      </c>
      <c r="C560" s="43">
        <v>10.375000000000002</v>
      </c>
      <c r="D560" s="43">
        <v>6.033333333333334</v>
      </c>
      <c r="E560" s="43">
        <v>2.1</v>
      </c>
      <c r="F560" s="43">
        <v>0.8416666666666668</v>
      </c>
      <c r="G560" s="43">
        <v>0.08333333333333333</v>
      </c>
      <c r="H560" s="43">
        <v>62.44166666666666</v>
      </c>
      <c r="I560" s="43">
        <v>53.4</v>
      </c>
      <c r="J560" s="43">
        <v>34.4</v>
      </c>
      <c r="K560" s="43">
        <v>23.23333333333333</v>
      </c>
      <c r="L560" s="43">
        <v>10.174999999999999</v>
      </c>
      <c r="M560" s="43">
        <f t="shared" si="1"/>
        <v>3.886666667</v>
      </c>
      <c r="N560" s="43">
        <f t="shared" si="2"/>
        <v>36.73</v>
      </c>
      <c r="O560" s="34">
        <f t="shared" si="3"/>
        <v>83.25</v>
      </c>
    </row>
    <row r="561" ht="13.5" customHeight="1">
      <c r="A561" s="38" t="s">
        <v>28</v>
      </c>
      <c r="B561" s="22">
        <v>1946.0</v>
      </c>
      <c r="C561" s="43">
        <v>21.275000000000002</v>
      </c>
      <c r="D561" s="43">
        <v>11.808333333333332</v>
      </c>
      <c r="E561" s="43">
        <v>3.108333333333334</v>
      </c>
      <c r="F561" s="43">
        <v>1.1083333333333332</v>
      </c>
      <c r="G561" s="43">
        <v>0.041666666666666664</v>
      </c>
      <c r="H561" s="43">
        <v>38.72500000000001</v>
      </c>
      <c r="I561" s="43">
        <v>27.86666666666667</v>
      </c>
      <c r="J561" s="43">
        <v>11.683333333333337</v>
      </c>
      <c r="K561" s="43">
        <v>5.533333333333332</v>
      </c>
      <c r="L561" s="43">
        <v>1.325</v>
      </c>
      <c r="M561" s="43">
        <f t="shared" si="1"/>
        <v>7.468333333</v>
      </c>
      <c r="N561" s="43">
        <f t="shared" si="2"/>
        <v>17.02666667</v>
      </c>
      <c r="O561" s="34">
        <f t="shared" si="3"/>
        <v>31.65333333</v>
      </c>
    </row>
    <row r="562" ht="13.5" customHeight="1">
      <c r="A562" s="38" t="s">
        <v>28</v>
      </c>
      <c r="B562" s="22">
        <v>1947.0</v>
      </c>
      <c r="C562" s="43">
        <v>10.816666666666668</v>
      </c>
      <c r="D562" s="43">
        <v>5.766666666666667</v>
      </c>
      <c r="E562" s="43">
        <v>1.2416666666666667</v>
      </c>
      <c r="F562" s="43">
        <v>0.5583333333333333</v>
      </c>
      <c r="G562" s="43">
        <v>0.049999999999999996</v>
      </c>
      <c r="H562" s="43">
        <v>61.21666666666666</v>
      </c>
      <c r="I562" s="43">
        <v>48.758333333333326</v>
      </c>
      <c r="J562" s="43">
        <v>29.975000000000005</v>
      </c>
      <c r="K562" s="43">
        <v>20.775</v>
      </c>
      <c r="L562" s="43">
        <v>13.033333333333337</v>
      </c>
      <c r="M562" s="43">
        <f t="shared" si="1"/>
        <v>3.686666667</v>
      </c>
      <c r="N562" s="43">
        <f t="shared" si="2"/>
        <v>34.75166667</v>
      </c>
      <c r="O562" s="34">
        <f t="shared" si="3"/>
        <v>79.385</v>
      </c>
    </row>
    <row r="563" ht="13.5" customHeight="1">
      <c r="A563" s="38" t="s">
        <v>28</v>
      </c>
      <c r="B563" s="22">
        <v>1948.0</v>
      </c>
      <c r="C563" s="43">
        <v>24.474999999999998</v>
      </c>
      <c r="D563" s="43">
        <v>12.758333333333333</v>
      </c>
      <c r="E563" s="43">
        <v>2.691666666666667</v>
      </c>
      <c r="F563" s="43">
        <v>1.175</v>
      </c>
      <c r="G563" s="43">
        <v>0.39166666666666666</v>
      </c>
      <c r="H563" s="43">
        <v>18.399999999999995</v>
      </c>
      <c r="I563" s="43">
        <v>7.399999999999999</v>
      </c>
      <c r="J563" s="43">
        <v>0.8416666666666667</v>
      </c>
      <c r="K563" s="43">
        <v>0.10000000000000002</v>
      </c>
      <c r="L563" s="43">
        <v>0.0</v>
      </c>
      <c r="M563" s="43">
        <f t="shared" si="1"/>
        <v>8.298333333</v>
      </c>
      <c r="N563" s="43">
        <f t="shared" si="2"/>
        <v>5.348333333</v>
      </c>
      <c r="O563" s="34">
        <f t="shared" si="3"/>
        <v>7.225</v>
      </c>
    </row>
    <row r="564" ht="13.5" customHeight="1">
      <c r="A564" s="38" t="s">
        <v>28</v>
      </c>
      <c r="B564" s="22">
        <v>1949.0</v>
      </c>
      <c r="C564" s="43">
        <v>45.46666666666667</v>
      </c>
      <c r="D564" s="43">
        <v>29.866666666666664</v>
      </c>
      <c r="E564" s="43">
        <v>9.308333333333334</v>
      </c>
      <c r="F564" s="43">
        <v>2.8666666666666667</v>
      </c>
      <c r="G564" s="43">
        <v>0.2833333333333333</v>
      </c>
      <c r="H564" s="43">
        <v>6.408333333333332</v>
      </c>
      <c r="I564" s="43">
        <v>1.8583333333333334</v>
      </c>
      <c r="J564" s="43">
        <v>0.10000000000000002</v>
      </c>
      <c r="K564" s="43">
        <v>0.008333333333333333</v>
      </c>
      <c r="L564" s="43">
        <v>0.0</v>
      </c>
      <c r="M564" s="43">
        <f t="shared" si="1"/>
        <v>17.55833333</v>
      </c>
      <c r="N564" s="43">
        <f t="shared" si="2"/>
        <v>1.675</v>
      </c>
      <c r="O564" s="34">
        <f t="shared" si="3"/>
        <v>2.091666667</v>
      </c>
    </row>
    <row r="565" ht="13.5" customHeight="1">
      <c r="A565" s="38" t="s">
        <v>28</v>
      </c>
      <c r="B565" s="22">
        <v>1950.0</v>
      </c>
      <c r="C565" s="43">
        <v>28.25</v>
      </c>
      <c r="D565" s="43">
        <v>15.466666666666667</v>
      </c>
      <c r="E565" s="43">
        <v>3.3499999999999996</v>
      </c>
      <c r="F565" s="43">
        <v>0.9666666666666668</v>
      </c>
      <c r="G565" s="43">
        <v>0.041666666666666664</v>
      </c>
      <c r="H565" s="43">
        <v>18.89166666666667</v>
      </c>
      <c r="I565" s="43">
        <v>8.3</v>
      </c>
      <c r="J565" s="43">
        <v>1.2083333333333333</v>
      </c>
      <c r="K565" s="43">
        <v>0.19999999999999996</v>
      </c>
      <c r="L565" s="43">
        <v>0.0</v>
      </c>
      <c r="M565" s="43">
        <f t="shared" si="1"/>
        <v>9.615</v>
      </c>
      <c r="N565" s="43">
        <f t="shared" si="2"/>
        <v>5.72</v>
      </c>
      <c r="O565" s="34">
        <f t="shared" si="3"/>
        <v>7.983333333</v>
      </c>
    </row>
    <row r="566" ht="13.5" customHeight="1">
      <c r="A566" s="38" t="s">
        <v>28</v>
      </c>
      <c r="B566" s="22">
        <v>1951.0</v>
      </c>
      <c r="C566" s="43">
        <v>4.941666666666667</v>
      </c>
      <c r="D566" s="43">
        <v>1.95</v>
      </c>
      <c r="E566" s="43">
        <v>0.13333333333333333</v>
      </c>
      <c r="F566" s="43">
        <v>0.016666666666666666</v>
      </c>
      <c r="G566" s="43">
        <v>0.0</v>
      </c>
      <c r="H566" s="43">
        <v>62.0</v>
      </c>
      <c r="I566" s="43">
        <v>44.475</v>
      </c>
      <c r="J566" s="43">
        <v>17.108333333333334</v>
      </c>
      <c r="K566" s="43">
        <v>6.908333333333332</v>
      </c>
      <c r="L566" s="43">
        <v>1.1333333333333335</v>
      </c>
      <c r="M566" s="43">
        <f t="shared" si="1"/>
        <v>1.408333333</v>
      </c>
      <c r="N566" s="43">
        <f t="shared" si="2"/>
        <v>26.325</v>
      </c>
      <c r="O566" s="34">
        <f t="shared" si="3"/>
        <v>47.115</v>
      </c>
    </row>
    <row r="567" ht="13.5" customHeight="1">
      <c r="A567" s="38" t="s">
        <v>28</v>
      </c>
      <c r="B567" s="22">
        <v>1952.0</v>
      </c>
      <c r="C567" s="43">
        <v>19.991666666666667</v>
      </c>
      <c r="D567" s="43">
        <v>9.616666666666665</v>
      </c>
      <c r="E567" s="43">
        <v>1.6083333333333334</v>
      </c>
      <c r="F567" s="43">
        <v>0.20833333333333334</v>
      </c>
      <c r="G567" s="43">
        <v>0.0</v>
      </c>
      <c r="H567" s="43">
        <v>36.21666666666667</v>
      </c>
      <c r="I567" s="43">
        <v>25.766666666666662</v>
      </c>
      <c r="J567" s="43">
        <v>12.174999999999997</v>
      </c>
      <c r="K567" s="43">
        <v>6.408333333333334</v>
      </c>
      <c r="L567" s="43">
        <v>1.75</v>
      </c>
      <c r="M567" s="43">
        <f t="shared" si="1"/>
        <v>6.285</v>
      </c>
      <c r="N567" s="43">
        <f t="shared" si="2"/>
        <v>16.46333333</v>
      </c>
      <c r="O567" s="34">
        <f t="shared" si="3"/>
        <v>31.73166667</v>
      </c>
    </row>
    <row r="568" ht="13.5" customHeight="1">
      <c r="A568" s="38" t="s">
        <v>28</v>
      </c>
      <c r="B568" s="22">
        <v>1953.0</v>
      </c>
      <c r="C568" s="43">
        <v>26.70833333333334</v>
      </c>
      <c r="D568" s="43">
        <v>14.816666666666668</v>
      </c>
      <c r="E568" s="43">
        <v>3.65</v>
      </c>
      <c r="F568" s="43">
        <v>1.325</v>
      </c>
      <c r="G568" s="43">
        <v>0.18333333333333335</v>
      </c>
      <c r="H568" s="43">
        <v>23.925</v>
      </c>
      <c r="I568" s="43">
        <v>15.149999999999999</v>
      </c>
      <c r="J568" s="43">
        <v>5.683333333333333</v>
      </c>
      <c r="K568" s="43">
        <v>1.5333333333333334</v>
      </c>
      <c r="L568" s="43">
        <v>0.06666666666666667</v>
      </c>
      <c r="M568" s="43">
        <f t="shared" si="1"/>
        <v>9.336666667</v>
      </c>
      <c r="N568" s="43">
        <f t="shared" si="2"/>
        <v>9.271666667</v>
      </c>
      <c r="O568" s="34">
        <f t="shared" si="3"/>
        <v>15.54833333</v>
      </c>
    </row>
    <row r="569" ht="13.5" customHeight="1">
      <c r="A569" s="38" t="s">
        <v>28</v>
      </c>
      <c r="B569" s="22">
        <v>1954.0</v>
      </c>
      <c r="C569" s="43">
        <v>32.175000000000004</v>
      </c>
      <c r="D569" s="43">
        <v>20.025</v>
      </c>
      <c r="E569" s="43">
        <v>5.325</v>
      </c>
      <c r="F569" s="43">
        <v>1.8416666666666668</v>
      </c>
      <c r="G569" s="43">
        <v>0.3416666666666666</v>
      </c>
      <c r="H569" s="43">
        <v>26.691666666666666</v>
      </c>
      <c r="I569" s="43">
        <v>18.633333333333333</v>
      </c>
      <c r="J569" s="43">
        <v>9.658333333333333</v>
      </c>
      <c r="K569" s="43">
        <v>6.141666666666667</v>
      </c>
      <c r="L569" s="43">
        <v>2.35</v>
      </c>
      <c r="M569" s="43">
        <f t="shared" si="1"/>
        <v>11.94166667</v>
      </c>
      <c r="N569" s="43">
        <f t="shared" si="2"/>
        <v>12.695</v>
      </c>
      <c r="O569" s="34">
        <f t="shared" si="3"/>
        <v>25.85</v>
      </c>
    </row>
    <row r="570" ht="13.5" customHeight="1">
      <c r="A570" s="38" t="s">
        <v>28</v>
      </c>
      <c r="B570" s="22">
        <v>1955.0</v>
      </c>
      <c r="C570" s="43">
        <v>21.708333333333332</v>
      </c>
      <c r="D570" s="43">
        <v>12.383333333333335</v>
      </c>
      <c r="E570" s="43">
        <v>3.7083333333333335</v>
      </c>
      <c r="F570" s="43">
        <v>1.1083333333333334</v>
      </c>
      <c r="G570" s="43">
        <v>0.041666666666666664</v>
      </c>
      <c r="H570" s="43">
        <v>26.399999999999995</v>
      </c>
      <c r="I570" s="43">
        <v>17.433333333333334</v>
      </c>
      <c r="J570" s="43">
        <v>7.483333333333333</v>
      </c>
      <c r="K570" s="43">
        <v>3.8666666666666667</v>
      </c>
      <c r="L570" s="43">
        <v>1.1416666666666668</v>
      </c>
      <c r="M570" s="43">
        <f t="shared" si="1"/>
        <v>7.79</v>
      </c>
      <c r="N570" s="43">
        <f t="shared" si="2"/>
        <v>11.265</v>
      </c>
      <c r="O570" s="34">
        <f t="shared" si="3"/>
        <v>20.97833333</v>
      </c>
    </row>
    <row r="571" ht="13.5" customHeight="1">
      <c r="A571" s="38" t="s">
        <v>28</v>
      </c>
      <c r="B571" s="22">
        <v>1956.0</v>
      </c>
      <c r="C571" s="43">
        <v>22.26666666666667</v>
      </c>
      <c r="D571" s="43">
        <v>12.841666666666667</v>
      </c>
      <c r="E571" s="43">
        <v>3.25</v>
      </c>
      <c r="F571" s="43">
        <v>1.0250000000000001</v>
      </c>
      <c r="G571" s="43">
        <v>0.025000000000000005</v>
      </c>
      <c r="H571" s="43">
        <v>42.300000000000004</v>
      </c>
      <c r="I571" s="43">
        <v>34.62500000000001</v>
      </c>
      <c r="J571" s="43">
        <v>21.349999999999998</v>
      </c>
      <c r="K571" s="43">
        <v>14.416666666666664</v>
      </c>
      <c r="L571" s="43">
        <v>7.633333333333333</v>
      </c>
      <c r="M571" s="43">
        <f t="shared" si="1"/>
        <v>7.881666667</v>
      </c>
      <c r="N571" s="43">
        <f t="shared" si="2"/>
        <v>24.065</v>
      </c>
      <c r="O571" s="34">
        <f t="shared" si="3"/>
        <v>54.28666667</v>
      </c>
    </row>
    <row r="572" ht="13.5" customHeight="1">
      <c r="A572" s="38" t="s">
        <v>28</v>
      </c>
      <c r="B572" s="22">
        <v>1957.0</v>
      </c>
      <c r="C572" s="43">
        <v>74.525</v>
      </c>
      <c r="D572" s="43">
        <v>56.86666666666667</v>
      </c>
      <c r="E572" s="43">
        <v>27.71666666666667</v>
      </c>
      <c r="F572" s="43">
        <v>14.816666666666665</v>
      </c>
      <c r="G572" s="43">
        <v>4.866666666666666</v>
      </c>
      <c r="H572" s="43">
        <v>2.341666666666667</v>
      </c>
      <c r="I572" s="43">
        <v>0.7749999999999999</v>
      </c>
      <c r="J572" s="43">
        <v>0.041666666666666664</v>
      </c>
      <c r="K572" s="43">
        <v>0.0</v>
      </c>
      <c r="L572" s="43">
        <v>0.0</v>
      </c>
      <c r="M572" s="43">
        <f t="shared" si="1"/>
        <v>35.75833333</v>
      </c>
      <c r="N572" s="43">
        <f t="shared" si="2"/>
        <v>0.6316666667</v>
      </c>
      <c r="O572" s="34">
        <f t="shared" si="3"/>
        <v>0.8033333333</v>
      </c>
    </row>
    <row r="573" ht="13.5" customHeight="1">
      <c r="A573" s="38" t="s">
        <v>28</v>
      </c>
      <c r="B573" s="22">
        <v>1958.0</v>
      </c>
      <c r="C573" s="43">
        <v>24.09166666666667</v>
      </c>
      <c r="D573" s="43">
        <v>15.19166666666667</v>
      </c>
      <c r="E573" s="43">
        <v>6.266666666666666</v>
      </c>
      <c r="F573" s="43">
        <v>2.991666666666667</v>
      </c>
      <c r="G573" s="43">
        <v>0.7416666666666666</v>
      </c>
      <c r="H573" s="43">
        <v>31.125</v>
      </c>
      <c r="I573" s="43">
        <v>18.249999999999996</v>
      </c>
      <c r="J573" s="43">
        <v>5.0</v>
      </c>
      <c r="K573" s="43">
        <v>1.2916666666666667</v>
      </c>
      <c r="L573" s="43">
        <v>0.15833333333333333</v>
      </c>
      <c r="M573" s="43">
        <f t="shared" si="1"/>
        <v>9.856666667</v>
      </c>
      <c r="N573" s="43">
        <f t="shared" si="2"/>
        <v>11.165</v>
      </c>
      <c r="O573" s="34">
        <f t="shared" si="3"/>
        <v>17.71666667</v>
      </c>
    </row>
    <row r="574" ht="13.5" customHeight="1">
      <c r="A574" s="38" t="s">
        <v>28</v>
      </c>
      <c r="B574" s="22">
        <v>1959.0</v>
      </c>
      <c r="C574" s="43">
        <v>32.78333333333333</v>
      </c>
      <c r="D574" s="43">
        <v>20.158333333333335</v>
      </c>
      <c r="E574" s="43">
        <v>8.291666666666666</v>
      </c>
      <c r="F574" s="43">
        <v>4.091666666666668</v>
      </c>
      <c r="G574" s="43">
        <v>1.1416666666666666</v>
      </c>
      <c r="H574" s="43">
        <v>21.541666666666668</v>
      </c>
      <c r="I574" s="43">
        <v>12.183333333333335</v>
      </c>
      <c r="J574" s="43">
        <v>3.6000000000000014</v>
      </c>
      <c r="K574" s="43">
        <v>1.3916666666666668</v>
      </c>
      <c r="L574" s="43">
        <v>0.18333333333333335</v>
      </c>
      <c r="M574" s="43">
        <f t="shared" si="1"/>
        <v>13.29333333</v>
      </c>
      <c r="N574" s="43">
        <f t="shared" si="2"/>
        <v>7.78</v>
      </c>
      <c r="O574" s="34">
        <f t="shared" si="3"/>
        <v>12.63833333</v>
      </c>
    </row>
    <row r="575" ht="13.5" customHeight="1">
      <c r="A575" s="38" t="s">
        <v>28</v>
      </c>
      <c r="B575" s="22">
        <v>1960.0</v>
      </c>
      <c r="C575" s="43">
        <v>19.2</v>
      </c>
      <c r="D575" s="43">
        <v>14.941666666666668</v>
      </c>
      <c r="E575" s="43">
        <v>8.4</v>
      </c>
      <c r="F575" s="43">
        <v>4.791666666666667</v>
      </c>
      <c r="G575" s="43">
        <v>1.8583333333333332</v>
      </c>
      <c r="H575" s="43">
        <v>54.93333333333334</v>
      </c>
      <c r="I575" s="43">
        <v>42.59166666666666</v>
      </c>
      <c r="J575" s="43">
        <v>20.525</v>
      </c>
      <c r="K575" s="43">
        <v>10.841666666666667</v>
      </c>
      <c r="L575" s="43">
        <v>3.1500000000000004</v>
      </c>
      <c r="M575" s="43">
        <f t="shared" si="1"/>
        <v>9.838333333</v>
      </c>
      <c r="N575" s="43">
        <f t="shared" si="2"/>
        <v>26.40833333</v>
      </c>
      <c r="O575" s="34">
        <f t="shared" si="3"/>
        <v>52.16166667</v>
      </c>
    </row>
    <row r="576" ht="13.5" customHeight="1">
      <c r="A576" s="38" t="s">
        <v>28</v>
      </c>
      <c r="B576" s="22">
        <v>1961.0</v>
      </c>
      <c r="C576" s="43">
        <v>45.074999999999996</v>
      </c>
      <c r="D576" s="43">
        <v>32.19166666666667</v>
      </c>
      <c r="E576" s="43">
        <v>19.566666666666666</v>
      </c>
      <c r="F576" s="43">
        <v>14.858333333333329</v>
      </c>
      <c r="G576" s="43">
        <v>8.291666666666668</v>
      </c>
      <c r="H576" s="43">
        <v>10.516666666666667</v>
      </c>
      <c r="I576" s="43">
        <v>4.408333333333333</v>
      </c>
      <c r="J576" s="43">
        <v>0.6833333333333332</v>
      </c>
      <c r="K576" s="43">
        <v>0.09166666666666667</v>
      </c>
      <c r="L576" s="43">
        <v>0.0</v>
      </c>
      <c r="M576" s="43">
        <f t="shared" si="1"/>
        <v>23.99666667</v>
      </c>
      <c r="N576" s="43">
        <f t="shared" si="2"/>
        <v>3.14</v>
      </c>
      <c r="O576" s="34">
        <f t="shared" si="3"/>
        <v>4.35</v>
      </c>
    </row>
    <row r="577" ht="13.5" customHeight="1">
      <c r="A577" s="38" t="s">
        <v>28</v>
      </c>
      <c r="B577" s="22">
        <v>1962.0</v>
      </c>
      <c r="C577" s="43">
        <v>77.58333333333334</v>
      </c>
      <c r="D577" s="43">
        <v>58.98333333333334</v>
      </c>
      <c r="E577" s="43">
        <v>23.25833333333333</v>
      </c>
      <c r="F577" s="43">
        <v>8.5</v>
      </c>
      <c r="G577" s="43">
        <v>1.25</v>
      </c>
      <c r="H577" s="43">
        <v>0.7916666666666666</v>
      </c>
      <c r="I577" s="43">
        <v>0.08333333333333333</v>
      </c>
      <c r="J577" s="43">
        <v>0.0</v>
      </c>
      <c r="K577" s="43">
        <v>0.0</v>
      </c>
      <c r="L577" s="43">
        <v>0.0</v>
      </c>
      <c r="M577" s="43">
        <f t="shared" si="1"/>
        <v>33.915</v>
      </c>
      <c r="N577" s="43">
        <f t="shared" si="2"/>
        <v>0.175</v>
      </c>
      <c r="O577" s="34">
        <f t="shared" si="3"/>
        <v>0.1916666667</v>
      </c>
    </row>
    <row r="578" ht="13.5" customHeight="1">
      <c r="A578" s="38" t="s">
        <v>28</v>
      </c>
      <c r="B578" s="22">
        <v>1963.0</v>
      </c>
      <c r="C578" s="43">
        <v>85.24166666666666</v>
      </c>
      <c r="D578" s="43">
        <v>72.84166666666667</v>
      </c>
      <c r="E578" s="43">
        <v>36.15833333333334</v>
      </c>
      <c r="F578" s="43">
        <v>18.7</v>
      </c>
      <c r="G578" s="43">
        <v>6.1000000000000005</v>
      </c>
      <c r="H578" s="43">
        <v>0.49999999999999994</v>
      </c>
      <c r="I578" s="43">
        <v>0.075</v>
      </c>
      <c r="J578" s="43">
        <v>0.0</v>
      </c>
      <c r="K578" s="43">
        <v>0.0</v>
      </c>
      <c r="L578" s="43">
        <v>0.0</v>
      </c>
      <c r="M578" s="43">
        <f t="shared" si="1"/>
        <v>43.80833333</v>
      </c>
      <c r="N578" s="43">
        <f t="shared" si="2"/>
        <v>0.115</v>
      </c>
      <c r="O578" s="34">
        <f t="shared" si="3"/>
        <v>0.13</v>
      </c>
    </row>
    <row r="579" ht="13.5" customHeight="1">
      <c r="A579" s="38" t="s">
        <v>28</v>
      </c>
      <c r="B579" s="22">
        <v>1964.0</v>
      </c>
      <c r="C579" s="43">
        <v>81.8</v>
      </c>
      <c r="D579" s="43">
        <v>66.43333333333334</v>
      </c>
      <c r="E579" s="43">
        <v>40.141666666666666</v>
      </c>
      <c r="F579" s="43">
        <v>27.358333333333338</v>
      </c>
      <c r="G579" s="43">
        <v>14.858333333333333</v>
      </c>
      <c r="H579" s="43">
        <v>0.6416666666666666</v>
      </c>
      <c r="I579" s="43">
        <v>0.15</v>
      </c>
      <c r="J579" s="43">
        <v>0.0</v>
      </c>
      <c r="K579" s="43">
        <v>0.0</v>
      </c>
      <c r="L579" s="43">
        <v>0.0</v>
      </c>
      <c r="M579" s="43">
        <f t="shared" si="1"/>
        <v>46.11833333</v>
      </c>
      <c r="N579" s="43">
        <f t="shared" si="2"/>
        <v>0.1583333333</v>
      </c>
      <c r="O579" s="34">
        <f t="shared" si="3"/>
        <v>0.1883333333</v>
      </c>
    </row>
    <row r="580" ht="13.5" customHeight="1">
      <c r="A580" s="38" t="s">
        <v>28</v>
      </c>
      <c r="B580" s="22">
        <v>1965.0</v>
      </c>
      <c r="C580" s="43">
        <v>92.98333333333333</v>
      </c>
      <c r="D580" s="43">
        <v>87.38333333333333</v>
      </c>
      <c r="E580" s="43">
        <v>72.35000000000001</v>
      </c>
      <c r="F580" s="43">
        <v>58.13333333333333</v>
      </c>
      <c r="G580" s="43">
        <v>35.15833333333334</v>
      </c>
      <c r="H580" s="43">
        <v>0.23333333333333336</v>
      </c>
      <c r="I580" s="43">
        <v>0.05833333333333333</v>
      </c>
      <c r="J580" s="43">
        <v>0.0</v>
      </c>
      <c r="K580" s="43">
        <v>0.0</v>
      </c>
      <c r="L580" s="43">
        <v>0.0</v>
      </c>
      <c r="M580" s="43">
        <f t="shared" si="1"/>
        <v>69.20166667</v>
      </c>
      <c r="N580" s="43">
        <f t="shared" si="2"/>
        <v>0.05833333333</v>
      </c>
      <c r="O580" s="34">
        <f t="shared" si="3"/>
        <v>0.07</v>
      </c>
    </row>
    <row r="581" ht="13.5" customHeight="1">
      <c r="A581" s="38" t="s">
        <v>28</v>
      </c>
      <c r="B581" s="22">
        <v>1966.0</v>
      </c>
      <c r="C581" s="43">
        <v>70.3</v>
      </c>
      <c r="D581" s="43">
        <v>53.633333333333326</v>
      </c>
      <c r="E581" s="43">
        <v>27.091666666666665</v>
      </c>
      <c r="F581" s="43">
        <v>13.666666666666666</v>
      </c>
      <c r="G581" s="43">
        <v>5.191666666666666</v>
      </c>
      <c r="H581" s="43">
        <v>2.358333333333334</v>
      </c>
      <c r="I581" s="43">
        <v>0.5833333333333334</v>
      </c>
      <c r="J581" s="43">
        <v>0.025000000000000005</v>
      </c>
      <c r="K581" s="43">
        <v>0.008333333333333333</v>
      </c>
      <c r="L581" s="43">
        <v>0.0</v>
      </c>
      <c r="M581" s="43">
        <f t="shared" si="1"/>
        <v>33.97666667</v>
      </c>
      <c r="N581" s="43">
        <f t="shared" si="2"/>
        <v>0.595</v>
      </c>
      <c r="O581" s="34">
        <f t="shared" si="3"/>
        <v>0.7266666667</v>
      </c>
    </row>
    <row r="582" ht="13.5" customHeight="1">
      <c r="A582" s="38" t="s">
        <v>28</v>
      </c>
      <c r="B582" s="22">
        <v>1967.0</v>
      </c>
      <c r="C582" s="43">
        <v>54.60833333333334</v>
      </c>
      <c r="D582" s="43">
        <v>40.80833333333334</v>
      </c>
      <c r="E582" s="43">
        <v>15.699999999999998</v>
      </c>
      <c r="F582" s="43">
        <v>5.183333333333334</v>
      </c>
      <c r="G582" s="43">
        <v>0.6833333333333335</v>
      </c>
      <c r="H582" s="43">
        <v>7.508333333333333</v>
      </c>
      <c r="I582" s="43">
        <v>3.375</v>
      </c>
      <c r="J582" s="43">
        <v>0.725</v>
      </c>
      <c r="K582" s="43">
        <v>0.19166666666666665</v>
      </c>
      <c r="L582" s="43">
        <v>0.0</v>
      </c>
      <c r="M582" s="43">
        <f t="shared" si="1"/>
        <v>23.39666667</v>
      </c>
      <c r="N582" s="43">
        <f t="shared" si="2"/>
        <v>2.36</v>
      </c>
      <c r="O582" s="34">
        <f t="shared" si="3"/>
        <v>3.44</v>
      </c>
    </row>
    <row r="583" ht="13.5" customHeight="1">
      <c r="A583" s="38" t="s">
        <v>28</v>
      </c>
      <c r="B583" s="22">
        <v>1968.0</v>
      </c>
      <c r="C583" s="43">
        <v>29.24166666666666</v>
      </c>
      <c r="D583" s="43">
        <v>14.316666666666668</v>
      </c>
      <c r="E583" s="43">
        <v>1.9583333333333333</v>
      </c>
      <c r="F583" s="43">
        <v>0.42500000000000004</v>
      </c>
      <c r="G583" s="43">
        <v>0.06666666666666667</v>
      </c>
      <c r="H583" s="43">
        <v>15.674999999999999</v>
      </c>
      <c r="I583" s="43">
        <v>6.55</v>
      </c>
      <c r="J583" s="43">
        <v>1.2166666666666668</v>
      </c>
      <c r="K583" s="43">
        <v>0.225</v>
      </c>
      <c r="L583" s="43">
        <v>0.0</v>
      </c>
      <c r="M583" s="43">
        <f t="shared" si="1"/>
        <v>9.201666667</v>
      </c>
      <c r="N583" s="43">
        <f t="shared" si="2"/>
        <v>4.733333333</v>
      </c>
      <c r="O583" s="34">
        <f t="shared" si="3"/>
        <v>6.665</v>
      </c>
    </row>
    <row r="584" ht="13.5" customHeight="1">
      <c r="A584" s="38" t="s">
        <v>28</v>
      </c>
      <c r="B584" s="22">
        <v>1969.0</v>
      </c>
      <c r="C584" s="43">
        <v>23.541666666666668</v>
      </c>
      <c r="D584" s="43">
        <v>13.1</v>
      </c>
      <c r="E584" s="43">
        <v>4.3</v>
      </c>
      <c r="F584" s="43">
        <v>1.6583333333333332</v>
      </c>
      <c r="G584" s="43">
        <v>0.4666666666666666</v>
      </c>
      <c r="H584" s="43">
        <v>28.474999999999998</v>
      </c>
      <c r="I584" s="43">
        <v>16.974999999999998</v>
      </c>
      <c r="J584" s="43">
        <v>5.433333333333334</v>
      </c>
      <c r="K584" s="43">
        <v>1.7</v>
      </c>
      <c r="L584" s="43">
        <v>0.05833333333333333</v>
      </c>
      <c r="M584" s="43">
        <f t="shared" si="1"/>
        <v>8.613333333</v>
      </c>
      <c r="N584" s="43">
        <f t="shared" si="2"/>
        <v>10.52833333</v>
      </c>
      <c r="O584" s="34">
        <f t="shared" si="3"/>
        <v>17.16333333</v>
      </c>
    </row>
    <row r="585" ht="13.5" customHeight="1">
      <c r="A585" s="38" t="s">
        <v>28</v>
      </c>
      <c r="B585" s="22">
        <v>1970.0</v>
      </c>
      <c r="C585" s="43">
        <v>32.63333333333334</v>
      </c>
      <c r="D585" s="43">
        <v>16.716666666666665</v>
      </c>
      <c r="E585" s="43">
        <v>3.7166666666666663</v>
      </c>
      <c r="F585" s="43">
        <v>1.0416666666666665</v>
      </c>
      <c r="G585" s="43">
        <v>0.10833333333333334</v>
      </c>
      <c r="H585" s="43">
        <v>10.391666666666666</v>
      </c>
      <c r="I585" s="43">
        <v>4.191666666666666</v>
      </c>
      <c r="J585" s="43">
        <v>0.875</v>
      </c>
      <c r="K585" s="43">
        <v>0.25</v>
      </c>
      <c r="L585" s="43">
        <v>0.0</v>
      </c>
      <c r="M585" s="43">
        <f t="shared" si="1"/>
        <v>10.84333333</v>
      </c>
      <c r="N585" s="43">
        <f t="shared" si="2"/>
        <v>3.141666667</v>
      </c>
      <c r="O585" s="34">
        <f t="shared" si="3"/>
        <v>4.48</v>
      </c>
    </row>
    <row r="586" ht="13.5" customHeight="1">
      <c r="A586" s="38" t="s">
        <v>28</v>
      </c>
      <c r="B586" s="22">
        <v>1971.0</v>
      </c>
      <c r="C586" s="43">
        <v>24.891666666666666</v>
      </c>
      <c r="D586" s="43">
        <v>15.075000000000003</v>
      </c>
      <c r="E586" s="43">
        <v>4.75</v>
      </c>
      <c r="F586" s="43">
        <v>2.125</v>
      </c>
      <c r="G586" s="43">
        <v>0.3</v>
      </c>
      <c r="H586" s="43">
        <v>32.34166666666667</v>
      </c>
      <c r="I586" s="43">
        <v>21.066666666666666</v>
      </c>
      <c r="J586" s="43">
        <v>7.05</v>
      </c>
      <c r="K586" s="43">
        <v>2.6</v>
      </c>
      <c r="L586" s="43">
        <v>0.19166666666666668</v>
      </c>
      <c r="M586" s="43">
        <f t="shared" si="1"/>
        <v>9.428333333</v>
      </c>
      <c r="N586" s="43">
        <f t="shared" si="2"/>
        <v>12.65</v>
      </c>
      <c r="O586" s="34">
        <f t="shared" si="3"/>
        <v>21.39666667</v>
      </c>
    </row>
    <row r="587" ht="13.5" customHeight="1">
      <c r="A587" s="38" t="s">
        <v>28</v>
      </c>
      <c r="B587" s="22">
        <v>1972.0</v>
      </c>
      <c r="C587" s="43">
        <v>8.4</v>
      </c>
      <c r="D587" s="43">
        <v>3.5749999999999997</v>
      </c>
      <c r="E587" s="43">
        <v>0.36666666666666664</v>
      </c>
      <c r="F587" s="43">
        <v>0.008333333333333333</v>
      </c>
      <c r="G587" s="43">
        <v>0.0</v>
      </c>
      <c r="H587" s="43">
        <v>64.525</v>
      </c>
      <c r="I587" s="43">
        <v>54.916666666666664</v>
      </c>
      <c r="J587" s="43">
        <v>34.800000000000004</v>
      </c>
      <c r="K587" s="43">
        <v>21.908333333333335</v>
      </c>
      <c r="L587" s="43">
        <v>9.016666666666666</v>
      </c>
      <c r="M587" s="43">
        <f t="shared" si="1"/>
        <v>2.47</v>
      </c>
      <c r="N587" s="43">
        <f t="shared" si="2"/>
        <v>37.03333333</v>
      </c>
      <c r="O587" s="34">
        <f t="shared" si="3"/>
        <v>82.295</v>
      </c>
    </row>
    <row r="588" ht="13.5" customHeight="1">
      <c r="A588" s="38" t="s">
        <v>28</v>
      </c>
      <c r="B588" s="22">
        <v>1973.0</v>
      </c>
      <c r="C588" s="43">
        <v>3.2583333333333333</v>
      </c>
      <c r="D588" s="43">
        <v>0.7000000000000001</v>
      </c>
      <c r="E588" s="43">
        <v>0.06666666666666667</v>
      </c>
      <c r="F588" s="43">
        <v>0.0</v>
      </c>
      <c r="G588" s="43">
        <v>0.0</v>
      </c>
      <c r="H588" s="43">
        <v>71.29166666666666</v>
      </c>
      <c r="I588" s="43">
        <v>59.09166666666667</v>
      </c>
      <c r="J588" s="43">
        <v>37.416666666666664</v>
      </c>
      <c r="K588" s="43">
        <v>23.83333333333334</v>
      </c>
      <c r="L588" s="43">
        <v>10.408333333333333</v>
      </c>
      <c r="M588" s="43">
        <f t="shared" si="1"/>
        <v>0.805</v>
      </c>
      <c r="N588" s="43">
        <f t="shared" si="2"/>
        <v>40.40833333</v>
      </c>
      <c r="O588" s="34">
        <f t="shared" si="3"/>
        <v>89.82</v>
      </c>
    </row>
    <row r="589" ht="13.5" customHeight="1">
      <c r="A589" s="38" t="s">
        <v>28</v>
      </c>
      <c r="B589" s="22">
        <v>1974.0</v>
      </c>
      <c r="C589" s="43">
        <v>5.708333333333333</v>
      </c>
      <c r="D589" s="43">
        <v>1.6749999999999998</v>
      </c>
      <c r="E589" s="43">
        <v>0.13333333333333333</v>
      </c>
      <c r="F589" s="43">
        <v>0.049999999999999996</v>
      </c>
      <c r="G589" s="43">
        <v>0.0</v>
      </c>
      <c r="H589" s="43">
        <v>49.083333333333336</v>
      </c>
      <c r="I589" s="43">
        <v>30.88333333333333</v>
      </c>
      <c r="J589" s="43">
        <v>10.825000000000001</v>
      </c>
      <c r="K589" s="43">
        <v>4.4750000000000005</v>
      </c>
      <c r="L589" s="43">
        <v>0.8916666666666667</v>
      </c>
      <c r="M589" s="43">
        <f t="shared" si="1"/>
        <v>1.513333333</v>
      </c>
      <c r="N589" s="43">
        <f t="shared" si="2"/>
        <v>19.23166667</v>
      </c>
      <c r="O589" s="34">
        <f t="shared" si="3"/>
        <v>33.13666667</v>
      </c>
    </row>
    <row r="590" ht="13.5" customHeight="1">
      <c r="A590" s="38" t="s">
        <v>28</v>
      </c>
      <c r="B590" s="22">
        <v>1975.0</v>
      </c>
      <c r="C590" s="43">
        <v>7.858333333333332</v>
      </c>
      <c r="D590" s="43">
        <v>3.3083333333333336</v>
      </c>
      <c r="E590" s="43">
        <v>0.4916666666666667</v>
      </c>
      <c r="F590" s="43">
        <v>0.049999999999999996</v>
      </c>
      <c r="G590" s="43">
        <v>0.0</v>
      </c>
      <c r="H590" s="43">
        <v>48.35833333333333</v>
      </c>
      <c r="I590" s="43">
        <v>31.7</v>
      </c>
      <c r="J590" s="43">
        <v>11.916666666666666</v>
      </c>
      <c r="K590" s="43">
        <v>4.333333333333333</v>
      </c>
      <c r="L590" s="43">
        <v>0.5333333333333333</v>
      </c>
      <c r="M590" s="43">
        <f t="shared" si="1"/>
        <v>2.341666667</v>
      </c>
      <c r="N590" s="43">
        <f t="shared" si="2"/>
        <v>19.36833333</v>
      </c>
      <c r="O590" s="34">
        <f t="shared" si="3"/>
        <v>33.50166667</v>
      </c>
    </row>
    <row r="591" ht="13.5" customHeight="1">
      <c r="A591" s="38" t="s">
        <v>28</v>
      </c>
      <c r="B591" s="22">
        <v>1976.0</v>
      </c>
      <c r="C591" s="43">
        <v>0.34166666666666673</v>
      </c>
      <c r="D591" s="43">
        <v>0.05000000000000001</v>
      </c>
      <c r="E591" s="43">
        <v>0.0</v>
      </c>
      <c r="F591" s="43">
        <v>0.0</v>
      </c>
      <c r="G591" s="43">
        <v>0.0</v>
      </c>
      <c r="H591" s="43">
        <v>91.74166666666666</v>
      </c>
      <c r="I591" s="43">
        <v>84.69166666666665</v>
      </c>
      <c r="J591" s="43">
        <v>64.48333333333333</v>
      </c>
      <c r="K591" s="43">
        <v>48.39166666666667</v>
      </c>
      <c r="L591" s="43">
        <v>24.649999999999995</v>
      </c>
      <c r="M591" s="43">
        <f t="shared" si="1"/>
        <v>0.07833333333</v>
      </c>
      <c r="N591" s="43">
        <f t="shared" si="2"/>
        <v>62.79166667</v>
      </c>
      <c r="O591" s="34">
        <f t="shared" si="3"/>
        <v>154.2783333</v>
      </c>
    </row>
    <row r="592" ht="13.5" customHeight="1">
      <c r="A592" s="38" t="s">
        <v>28</v>
      </c>
      <c r="B592" s="22">
        <v>1977.0</v>
      </c>
      <c r="C592" s="43">
        <v>16.175</v>
      </c>
      <c r="D592" s="43">
        <v>8.9</v>
      </c>
      <c r="E592" s="43">
        <v>2.525</v>
      </c>
      <c r="F592" s="43">
        <v>1.1500000000000001</v>
      </c>
      <c r="G592" s="43">
        <v>0.4749999999999999</v>
      </c>
      <c r="H592" s="43">
        <v>52.50833333333333</v>
      </c>
      <c r="I592" s="43">
        <v>40.699999999999996</v>
      </c>
      <c r="J592" s="43">
        <v>22.925</v>
      </c>
      <c r="K592" s="43">
        <v>14.266666666666666</v>
      </c>
      <c r="L592" s="43">
        <v>6.308333333333334</v>
      </c>
      <c r="M592" s="43">
        <f t="shared" si="1"/>
        <v>5.845</v>
      </c>
      <c r="N592" s="43">
        <f t="shared" si="2"/>
        <v>27.34166667</v>
      </c>
      <c r="O592" s="34">
        <f t="shared" si="3"/>
        <v>58.25833333</v>
      </c>
    </row>
    <row r="593" ht="13.5" customHeight="1">
      <c r="A593" s="38" t="s">
        <v>28</v>
      </c>
      <c r="B593" s="22">
        <v>1978.0</v>
      </c>
      <c r="C593" s="43">
        <v>25.366666666666664</v>
      </c>
      <c r="D593" s="43">
        <v>16.491666666666667</v>
      </c>
      <c r="E593" s="43">
        <v>4.358333333333333</v>
      </c>
      <c r="F593" s="43">
        <v>1.0166666666666666</v>
      </c>
      <c r="G593" s="43">
        <v>0.0</v>
      </c>
      <c r="H593" s="43">
        <v>55.741666666666674</v>
      </c>
      <c r="I593" s="43">
        <v>50.74166666666667</v>
      </c>
      <c r="J593" s="43">
        <v>42.458333333333336</v>
      </c>
      <c r="K593" s="43">
        <v>35.94166666666667</v>
      </c>
      <c r="L593" s="43">
        <v>27.90833333333333</v>
      </c>
      <c r="M593" s="43">
        <f t="shared" si="1"/>
        <v>9.446666667</v>
      </c>
      <c r="N593" s="43">
        <f t="shared" si="2"/>
        <v>42.55833333</v>
      </c>
      <c r="O593" s="34">
        <f t="shared" si="3"/>
        <v>113.5816667</v>
      </c>
    </row>
    <row r="594" ht="13.5" customHeight="1">
      <c r="A594" s="38" t="s">
        <v>28</v>
      </c>
      <c r="B594" s="22">
        <v>1979.0</v>
      </c>
      <c r="C594" s="43">
        <v>7.516666666666666</v>
      </c>
      <c r="D594" s="43">
        <v>2.9916666666666667</v>
      </c>
      <c r="E594" s="43">
        <v>0.4916666666666667</v>
      </c>
      <c r="F594" s="43">
        <v>0.10000000000000002</v>
      </c>
      <c r="G594" s="43">
        <v>0.0</v>
      </c>
      <c r="H594" s="43">
        <v>39.975</v>
      </c>
      <c r="I594" s="43">
        <v>19.599999999999998</v>
      </c>
      <c r="J594" s="43">
        <v>3.25</v>
      </c>
      <c r="K594" s="43">
        <v>0.9750000000000001</v>
      </c>
      <c r="L594" s="43">
        <v>0.008333333333333333</v>
      </c>
      <c r="M594" s="43">
        <f t="shared" si="1"/>
        <v>2.22</v>
      </c>
      <c r="N594" s="43">
        <f t="shared" si="2"/>
        <v>12.76166667</v>
      </c>
      <c r="O594" s="34">
        <f t="shared" si="3"/>
        <v>18.57333333</v>
      </c>
    </row>
    <row r="595" ht="13.5" customHeight="1">
      <c r="A595" s="38" t="s">
        <v>28</v>
      </c>
      <c r="B595" s="22">
        <v>1980.0</v>
      </c>
      <c r="C595" s="43">
        <v>44.32500000000001</v>
      </c>
      <c r="D595" s="43">
        <v>29.8</v>
      </c>
      <c r="E595" s="43">
        <v>10.616666666666665</v>
      </c>
      <c r="F595" s="43">
        <v>4.008333333333334</v>
      </c>
      <c r="G595" s="43">
        <v>0.7999999999999999</v>
      </c>
      <c r="H595" s="43">
        <v>12.341666666666667</v>
      </c>
      <c r="I595" s="43">
        <v>5.966666666666666</v>
      </c>
      <c r="J595" s="43">
        <v>1.1333333333333333</v>
      </c>
      <c r="K595" s="43">
        <v>0.21666666666666667</v>
      </c>
      <c r="L595" s="43">
        <v>0.049999999999999996</v>
      </c>
      <c r="M595" s="43">
        <f t="shared" si="1"/>
        <v>17.91</v>
      </c>
      <c r="N595" s="43">
        <f t="shared" si="2"/>
        <v>3.941666667</v>
      </c>
      <c r="O595" s="34">
        <f t="shared" si="3"/>
        <v>5.758333333</v>
      </c>
    </row>
    <row r="596" ht="13.5" customHeight="1">
      <c r="A596" s="38" t="s">
        <v>28</v>
      </c>
      <c r="B596" s="22">
        <v>1981.0</v>
      </c>
      <c r="C596" s="43">
        <v>46.35833333333333</v>
      </c>
      <c r="D596" s="43">
        <v>34.10833333333334</v>
      </c>
      <c r="E596" s="43">
        <v>15.83333333333333</v>
      </c>
      <c r="F596" s="43">
        <v>7.933333333333334</v>
      </c>
      <c r="G596" s="43">
        <v>2.766666666666667</v>
      </c>
      <c r="H596" s="43">
        <v>18.95</v>
      </c>
      <c r="I596" s="43">
        <v>11.041666666666666</v>
      </c>
      <c r="J596" s="43">
        <v>3.3249999999999997</v>
      </c>
      <c r="K596" s="43">
        <v>1.4416666666666664</v>
      </c>
      <c r="L596" s="43">
        <v>0.36666666666666664</v>
      </c>
      <c r="M596" s="43">
        <f t="shared" si="1"/>
        <v>21.4</v>
      </c>
      <c r="N596" s="43">
        <f t="shared" si="2"/>
        <v>7.025</v>
      </c>
      <c r="O596" s="34">
        <f t="shared" si="3"/>
        <v>11.72166667</v>
      </c>
    </row>
    <row r="597" ht="13.5" customHeight="1">
      <c r="A597" s="38" t="s">
        <v>28</v>
      </c>
      <c r="B597" s="22">
        <v>1982.0</v>
      </c>
      <c r="C597" s="43">
        <v>33.84166666666667</v>
      </c>
      <c r="D597" s="43">
        <v>18.208333333333332</v>
      </c>
      <c r="E597" s="43">
        <v>3.3416666666666663</v>
      </c>
      <c r="F597" s="43">
        <v>0.5083333333333333</v>
      </c>
      <c r="G597" s="43">
        <v>0.025000000000000005</v>
      </c>
      <c r="H597" s="43">
        <v>23.400000000000002</v>
      </c>
      <c r="I597" s="43">
        <v>13.566666666666665</v>
      </c>
      <c r="J597" s="43">
        <v>2.2999999999999994</v>
      </c>
      <c r="K597" s="43">
        <v>0.4916666666666667</v>
      </c>
      <c r="L597" s="43">
        <v>0.05833333333333333</v>
      </c>
      <c r="M597" s="43">
        <f t="shared" si="1"/>
        <v>11.185</v>
      </c>
      <c r="N597" s="43">
        <f t="shared" si="2"/>
        <v>7.963333333</v>
      </c>
      <c r="O597" s="34">
        <f t="shared" si="3"/>
        <v>11.93833333</v>
      </c>
    </row>
    <row r="598" ht="13.5" customHeight="1">
      <c r="A598" s="38" t="s">
        <v>28</v>
      </c>
      <c r="B598" s="22">
        <v>1983.0</v>
      </c>
      <c r="C598" s="43">
        <v>26.91666666666666</v>
      </c>
      <c r="D598" s="43">
        <v>15.725</v>
      </c>
      <c r="E598" s="43">
        <v>4.875000000000001</v>
      </c>
      <c r="F598" s="43">
        <v>2.0</v>
      </c>
      <c r="G598" s="43">
        <v>0.5166666666666667</v>
      </c>
      <c r="H598" s="43">
        <v>29.633333333333336</v>
      </c>
      <c r="I598" s="43">
        <v>21.541666666666668</v>
      </c>
      <c r="J598" s="43">
        <v>9.883333333333333</v>
      </c>
      <c r="K598" s="43">
        <v>3.616666666666667</v>
      </c>
      <c r="L598" s="43">
        <v>1.0083333333333335</v>
      </c>
      <c r="M598" s="43">
        <f t="shared" si="1"/>
        <v>10.00666667</v>
      </c>
      <c r="N598" s="43">
        <f t="shared" si="2"/>
        <v>13.13666667</v>
      </c>
      <c r="O598" s="34">
        <f t="shared" si="3"/>
        <v>24.375</v>
      </c>
    </row>
    <row r="599" ht="13.5" customHeight="1">
      <c r="A599" s="38" t="s">
        <v>28</v>
      </c>
      <c r="B599" s="22">
        <v>1984.0</v>
      </c>
      <c r="C599" s="43">
        <v>4.808333333333334</v>
      </c>
      <c r="D599" s="43">
        <v>2.1166666666666667</v>
      </c>
      <c r="E599" s="43">
        <v>0.3333333333333333</v>
      </c>
      <c r="F599" s="43">
        <v>0.09166666666666667</v>
      </c>
      <c r="G599" s="43">
        <v>0.0</v>
      </c>
      <c r="H599" s="43">
        <v>65.24999999999999</v>
      </c>
      <c r="I599" s="43">
        <v>51.24166666666667</v>
      </c>
      <c r="J599" s="43">
        <v>27.85833333333333</v>
      </c>
      <c r="K599" s="43">
        <v>16.991666666666667</v>
      </c>
      <c r="L599" s="43">
        <v>7.958333333333335</v>
      </c>
      <c r="M599" s="43">
        <f t="shared" si="1"/>
        <v>1.47</v>
      </c>
      <c r="N599" s="43">
        <f t="shared" si="2"/>
        <v>33.86</v>
      </c>
      <c r="O599" s="34">
        <f t="shared" si="3"/>
        <v>71.81333333</v>
      </c>
    </row>
    <row r="600" ht="13.5" customHeight="1">
      <c r="A600" s="38" t="s">
        <v>28</v>
      </c>
      <c r="B600" s="22">
        <v>1985.0</v>
      </c>
      <c r="C600" s="43">
        <v>48.84166666666667</v>
      </c>
      <c r="D600" s="43">
        <v>37.15833333333334</v>
      </c>
      <c r="E600" s="43">
        <v>20.75</v>
      </c>
      <c r="F600" s="43">
        <v>13.0</v>
      </c>
      <c r="G600" s="43">
        <v>5.474999999999999</v>
      </c>
      <c r="H600" s="43">
        <v>10.608333333333333</v>
      </c>
      <c r="I600" s="43">
        <v>4.208333333333333</v>
      </c>
      <c r="J600" s="43">
        <v>0.6749999999999999</v>
      </c>
      <c r="K600" s="43">
        <v>0.10833333333333332</v>
      </c>
      <c r="L600" s="43">
        <v>0.0</v>
      </c>
      <c r="M600" s="43">
        <f t="shared" si="1"/>
        <v>25.045</v>
      </c>
      <c r="N600" s="43">
        <f t="shared" si="2"/>
        <v>3.12</v>
      </c>
      <c r="O600" s="34">
        <f t="shared" si="3"/>
        <v>4.296666667</v>
      </c>
    </row>
    <row r="601" ht="13.5" customHeight="1">
      <c r="A601" s="38" t="s">
        <v>28</v>
      </c>
      <c r="B601" s="22">
        <v>1986.0</v>
      </c>
      <c r="C601" s="43">
        <v>3.3333333333333335</v>
      </c>
      <c r="D601" s="43">
        <v>1.8083333333333333</v>
      </c>
      <c r="E601" s="43">
        <v>0.6416666666666666</v>
      </c>
      <c r="F601" s="43">
        <v>0.16666666666666666</v>
      </c>
      <c r="G601" s="43">
        <v>0.0</v>
      </c>
      <c r="H601" s="43">
        <v>59.175000000000004</v>
      </c>
      <c r="I601" s="43">
        <v>39.958333333333336</v>
      </c>
      <c r="J601" s="43">
        <v>14.658333333333333</v>
      </c>
      <c r="K601" s="43">
        <v>6.8500000000000005</v>
      </c>
      <c r="L601" s="43">
        <v>1.7166666666666666</v>
      </c>
      <c r="M601" s="43">
        <f t="shared" si="1"/>
        <v>1.19</v>
      </c>
      <c r="N601" s="43">
        <f t="shared" si="2"/>
        <v>24.47166667</v>
      </c>
      <c r="O601" s="34">
        <f t="shared" si="3"/>
        <v>43.81</v>
      </c>
    </row>
    <row r="602" ht="13.5" customHeight="1">
      <c r="A602" s="38" t="s">
        <v>28</v>
      </c>
      <c r="B602" s="22">
        <v>1987.0</v>
      </c>
      <c r="C602" s="43">
        <v>21.983333333333334</v>
      </c>
      <c r="D602" s="43">
        <v>11.625</v>
      </c>
      <c r="E602" s="43">
        <v>2.325</v>
      </c>
      <c r="F602" s="43">
        <v>0.3666666666666667</v>
      </c>
      <c r="G602" s="43">
        <v>0.016666666666666666</v>
      </c>
      <c r="H602" s="43">
        <v>28.25</v>
      </c>
      <c r="I602" s="43">
        <v>15.85</v>
      </c>
      <c r="J602" s="43">
        <v>5.0</v>
      </c>
      <c r="K602" s="43">
        <v>2.2500000000000004</v>
      </c>
      <c r="L602" s="43">
        <v>0.7416666666666667</v>
      </c>
      <c r="M602" s="43">
        <f t="shared" si="1"/>
        <v>7.263333333</v>
      </c>
      <c r="N602" s="43">
        <f t="shared" si="2"/>
        <v>10.41833333</v>
      </c>
      <c r="O602" s="34">
        <f t="shared" si="3"/>
        <v>17.53166667</v>
      </c>
    </row>
    <row r="603" ht="13.5" customHeight="1">
      <c r="A603" s="38" t="s">
        <v>28</v>
      </c>
      <c r="B603" s="22">
        <v>1988.0</v>
      </c>
      <c r="C603" s="43">
        <v>58.15</v>
      </c>
      <c r="D603" s="43">
        <v>40.291666666666664</v>
      </c>
      <c r="E603" s="43">
        <v>14.225</v>
      </c>
      <c r="F603" s="43">
        <v>6.750000000000001</v>
      </c>
      <c r="G603" s="43">
        <v>1.4166666666666667</v>
      </c>
      <c r="H603" s="43">
        <v>5.466666666666668</v>
      </c>
      <c r="I603" s="43">
        <v>1.6750000000000007</v>
      </c>
      <c r="J603" s="43">
        <v>0.14166666666666666</v>
      </c>
      <c r="K603" s="43">
        <v>0.0</v>
      </c>
      <c r="L603" s="43">
        <v>0.0</v>
      </c>
      <c r="M603" s="43">
        <f t="shared" si="1"/>
        <v>24.16666667</v>
      </c>
      <c r="N603" s="43">
        <f t="shared" si="2"/>
        <v>1.456666667</v>
      </c>
      <c r="O603" s="34">
        <f t="shared" si="3"/>
        <v>1.848333333</v>
      </c>
    </row>
    <row r="604" ht="13.5" customHeight="1">
      <c r="A604" s="38" t="s">
        <v>28</v>
      </c>
      <c r="B604" s="22">
        <v>1989.0</v>
      </c>
      <c r="C604" s="43">
        <v>26.908333333333335</v>
      </c>
      <c r="D604" s="43">
        <v>15.5</v>
      </c>
      <c r="E604" s="43">
        <v>4.45</v>
      </c>
      <c r="F604" s="43">
        <v>1.2666666666666666</v>
      </c>
      <c r="G604" s="43">
        <v>0.15833333333333333</v>
      </c>
      <c r="H604" s="43">
        <v>32.00833333333333</v>
      </c>
      <c r="I604" s="43">
        <v>20.23333333333333</v>
      </c>
      <c r="J604" s="43">
        <v>7.250000000000001</v>
      </c>
      <c r="K604" s="43">
        <v>3.225</v>
      </c>
      <c r="L604" s="43">
        <v>1.4833333333333334</v>
      </c>
      <c r="M604" s="43">
        <f t="shared" si="1"/>
        <v>9.656666667</v>
      </c>
      <c r="N604" s="43">
        <f t="shared" si="2"/>
        <v>12.84</v>
      </c>
      <c r="O604" s="34">
        <f t="shared" si="3"/>
        <v>22.90833333</v>
      </c>
    </row>
    <row r="605" ht="13.5" customHeight="1">
      <c r="A605" s="38" t="s">
        <v>28</v>
      </c>
      <c r="B605" s="22">
        <v>1990.0</v>
      </c>
      <c r="C605" s="43">
        <v>1.3166666666666667</v>
      </c>
      <c r="D605" s="43">
        <v>0.375</v>
      </c>
      <c r="E605" s="43">
        <v>0.0</v>
      </c>
      <c r="F605" s="43">
        <v>0.0</v>
      </c>
      <c r="G605" s="43">
        <v>0.0</v>
      </c>
      <c r="H605" s="43">
        <v>79.32499999999999</v>
      </c>
      <c r="I605" s="43">
        <v>63.775</v>
      </c>
      <c r="J605" s="43">
        <v>31.341666666666665</v>
      </c>
      <c r="K605" s="43">
        <v>15.666666666666664</v>
      </c>
      <c r="L605" s="43">
        <v>3.9</v>
      </c>
      <c r="M605" s="43">
        <f t="shared" si="1"/>
        <v>0.3383333333</v>
      </c>
      <c r="N605" s="43">
        <f t="shared" si="2"/>
        <v>38.80166667</v>
      </c>
      <c r="O605" s="34">
        <f t="shared" si="3"/>
        <v>76.61333333</v>
      </c>
    </row>
    <row r="606" ht="13.5" customHeight="1">
      <c r="A606" s="38" t="s">
        <v>28</v>
      </c>
      <c r="B606" s="22">
        <v>1991.0</v>
      </c>
      <c r="C606" s="43">
        <v>21.008333333333336</v>
      </c>
      <c r="D606" s="43">
        <v>11.699999999999998</v>
      </c>
      <c r="E606" s="43">
        <v>4.233333333333333</v>
      </c>
      <c r="F606" s="43">
        <v>1.866666666666667</v>
      </c>
      <c r="G606" s="43">
        <v>0.5083333333333334</v>
      </c>
      <c r="H606" s="43">
        <v>44.25</v>
      </c>
      <c r="I606" s="43">
        <v>34.40833333333333</v>
      </c>
      <c r="J606" s="43">
        <v>17.599999999999998</v>
      </c>
      <c r="K606" s="43">
        <v>7.641666666666666</v>
      </c>
      <c r="L606" s="43">
        <v>1.616666666666667</v>
      </c>
      <c r="M606" s="43">
        <f t="shared" si="1"/>
        <v>7.863333333</v>
      </c>
      <c r="N606" s="43">
        <f t="shared" si="2"/>
        <v>21.10333333</v>
      </c>
      <c r="O606" s="34">
        <f t="shared" si="3"/>
        <v>40.90333333</v>
      </c>
    </row>
    <row r="607" ht="13.5" customHeight="1">
      <c r="A607" s="38" t="s">
        <v>28</v>
      </c>
      <c r="B607" s="22">
        <v>1992.0</v>
      </c>
      <c r="C607" s="43">
        <v>34.90833333333333</v>
      </c>
      <c r="D607" s="43">
        <v>19.53333333333333</v>
      </c>
      <c r="E607" s="43">
        <v>6.7250000000000005</v>
      </c>
      <c r="F607" s="43">
        <v>3.358333333333334</v>
      </c>
      <c r="G607" s="43">
        <v>0.4000000000000001</v>
      </c>
      <c r="H607" s="43">
        <v>24.641666666666666</v>
      </c>
      <c r="I607" s="43">
        <v>18.758333333333336</v>
      </c>
      <c r="J607" s="43">
        <v>9.991666666666667</v>
      </c>
      <c r="K607" s="43">
        <v>6.425</v>
      </c>
      <c r="L607" s="43">
        <v>2.5083333333333333</v>
      </c>
      <c r="M607" s="43">
        <f t="shared" si="1"/>
        <v>12.985</v>
      </c>
      <c r="N607" s="43">
        <f t="shared" si="2"/>
        <v>12.465</v>
      </c>
      <c r="O607" s="34">
        <f t="shared" si="3"/>
        <v>26.075</v>
      </c>
    </row>
    <row r="608" ht="13.5" customHeight="1">
      <c r="A608" s="38" t="s">
        <v>28</v>
      </c>
      <c r="B608" s="22">
        <v>1993.0</v>
      </c>
      <c r="C608" s="43">
        <v>7.308333333333334</v>
      </c>
      <c r="D608" s="43">
        <v>2.308333333333333</v>
      </c>
      <c r="E608" s="43">
        <v>0.03333333333333333</v>
      </c>
      <c r="F608" s="43">
        <v>0.0</v>
      </c>
      <c r="G608" s="43">
        <v>0.0</v>
      </c>
      <c r="H608" s="43">
        <v>44.89166666666666</v>
      </c>
      <c r="I608" s="43">
        <v>29.333333333333343</v>
      </c>
      <c r="J608" s="43">
        <v>12.608333333333334</v>
      </c>
      <c r="K608" s="43">
        <v>7.291666666666667</v>
      </c>
      <c r="L608" s="43">
        <v>3.0</v>
      </c>
      <c r="M608" s="43">
        <f t="shared" si="1"/>
        <v>1.93</v>
      </c>
      <c r="N608" s="43">
        <f t="shared" si="2"/>
        <v>19.425</v>
      </c>
      <c r="O608" s="34">
        <f t="shared" si="3"/>
        <v>37.11</v>
      </c>
    </row>
    <row r="609" ht="13.5" customHeight="1">
      <c r="A609" s="38" t="s">
        <v>28</v>
      </c>
      <c r="B609" s="22">
        <v>1994.0</v>
      </c>
      <c r="C609" s="43">
        <v>7.066666666666666</v>
      </c>
      <c r="D609" s="43">
        <v>1.9583333333333337</v>
      </c>
      <c r="E609" s="43">
        <v>0.15</v>
      </c>
      <c r="F609" s="43">
        <v>0.0</v>
      </c>
      <c r="G609" s="43">
        <v>0.0</v>
      </c>
      <c r="H609" s="43">
        <v>45.49166666666667</v>
      </c>
      <c r="I609" s="43">
        <v>27.966666666666672</v>
      </c>
      <c r="J609" s="43">
        <v>9.05</v>
      </c>
      <c r="K609" s="43">
        <v>3.975000000000001</v>
      </c>
      <c r="L609" s="43">
        <v>1.0916666666666666</v>
      </c>
      <c r="M609" s="43">
        <f t="shared" si="1"/>
        <v>1.835</v>
      </c>
      <c r="N609" s="43">
        <f t="shared" si="2"/>
        <v>17.515</v>
      </c>
      <c r="O609" s="34">
        <f t="shared" si="3"/>
        <v>29.98666667</v>
      </c>
    </row>
    <row r="610" ht="13.5" customHeight="1">
      <c r="A610" s="38" t="s">
        <v>28</v>
      </c>
      <c r="B610" s="22">
        <v>1995.0</v>
      </c>
      <c r="C610" s="43">
        <v>68.29166666666667</v>
      </c>
      <c r="D610" s="43">
        <v>54.76666666666666</v>
      </c>
      <c r="E610" s="43">
        <v>35.44166666666667</v>
      </c>
      <c r="F610" s="43">
        <v>25.133333333333336</v>
      </c>
      <c r="G610" s="43">
        <v>13.85</v>
      </c>
      <c r="H610" s="43">
        <v>4.4750000000000005</v>
      </c>
      <c r="I610" s="43">
        <v>2.2083333333333335</v>
      </c>
      <c r="J610" s="43">
        <v>0.44166666666666665</v>
      </c>
      <c r="K610" s="43">
        <v>0.20833333333333334</v>
      </c>
      <c r="L610" s="43">
        <v>0.08333333333333333</v>
      </c>
      <c r="M610" s="43">
        <f t="shared" si="1"/>
        <v>39.49666667</v>
      </c>
      <c r="N610" s="43">
        <f t="shared" si="2"/>
        <v>1.483333333</v>
      </c>
      <c r="O610" s="34">
        <f t="shared" si="3"/>
        <v>2.293333333</v>
      </c>
    </row>
    <row r="611" ht="13.5" customHeight="1">
      <c r="A611" s="38" t="s">
        <v>28</v>
      </c>
      <c r="B611" s="22">
        <v>1996.0</v>
      </c>
      <c r="C611" s="43">
        <v>0.7166666666666667</v>
      </c>
      <c r="D611" s="43">
        <v>0.075</v>
      </c>
      <c r="E611" s="43">
        <v>0.0</v>
      </c>
      <c r="F611" s="43">
        <v>0.0</v>
      </c>
      <c r="G611" s="43">
        <v>0.0</v>
      </c>
      <c r="H611" s="43">
        <v>82.29166666666666</v>
      </c>
      <c r="I611" s="43">
        <v>69.46666666666667</v>
      </c>
      <c r="J611" s="43">
        <v>43.18333333333333</v>
      </c>
      <c r="K611" s="43">
        <v>27.608333333333334</v>
      </c>
      <c r="L611" s="43">
        <v>10.483333333333334</v>
      </c>
      <c r="M611" s="43">
        <f t="shared" si="1"/>
        <v>0.1583333333</v>
      </c>
      <c r="N611" s="43">
        <f t="shared" si="2"/>
        <v>46.60666667</v>
      </c>
      <c r="O611" s="34">
        <f t="shared" si="3"/>
        <v>102.725</v>
      </c>
    </row>
    <row r="612" ht="13.5" customHeight="1">
      <c r="A612" s="38" t="s">
        <v>28</v>
      </c>
      <c r="B612" s="22">
        <v>1997.0</v>
      </c>
      <c r="C612" s="43">
        <v>16.583333333333332</v>
      </c>
      <c r="D612" s="43">
        <v>10.058333333333332</v>
      </c>
      <c r="E612" s="43">
        <v>2.325</v>
      </c>
      <c r="F612" s="43">
        <v>0.4083333333333334</v>
      </c>
      <c r="G612" s="43">
        <v>0.0</v>
      </c>
      <c r="H612" s="43">
        <v>55.041666666666664</v>
      </c>
      <c r="I612" s="43">
        <v>42.974999999999994</v>
      </c>
      <c r="J612" s="43">
        <v>20.049999999999997</v>
      </c>
      <c r="K612" s="43">
        <v>9.166666666666666</v>
      </c>
      <c r="L612" s="43">
        <v>2.025</v>
      </c>
      <c r="M612" s="43">
        <f t="shared" si="1"/>
        <v>5.875</v>
      </c>
      <c r="N612" s="43">
        <f t="shared" si="2"/>
        <v>25.85166667</v>
      </c>
      <c r="O612" s="34">
        <f t="shared" si="3"/>
        <v>49.58666667</v>
      </c>
    </row>
    <row r="613" ht="13.5" customHeight="1">
      <c r="A613" s="38" t="s">
        <v>28</v>
      </c>
      <c r="B613" s="22">
        <v>1998.0</v>
      </c>
      <c r="C613" s="43">
        <v>8.533333333333333</v>
      </c>
      <c r="D613" s="43">
        <v>3.35</v>
      </c>
      <c r="E613" s="43">
        <v>0.6916666666666668</v>
      </c>
      <c r="F613" s="43">
        <v>0.22499999999999998</v>
      </c>
      <c r="G613" s="43">
        <v>0.0</v>
      </c>
      <c r="H613" s="43">
        <v>57.45833333333334</v>
      </c>
      <c r="I613" s="43">
        <v>43.10833333333333</v>
      </c>
      <c r="J613" s="43">
        <v>19.883333333333336</v>
      </c>
      <c r="K613" s="43">
        <v>10.991666666666667</v>
      </c>
      <c r="L613" s="43">
        <v>4.141666666666667</v>
      </c>
      <c r="M613" s="43">
        <f t="shared" si="1"/>
        <v>2.56</v>
      </c>
      <c r="N613" s="43">
        <f t="shared" si="2"/>
        <v>27.11666667</v>
      </c>
      <c r="O613" s="34">
        <f t="shared" si="3"/>
        <v>53.6</v>
      </c>
    </row>
    <row r="614" ht="13.5" customHeight="1">
      <c r="A614" s="38" t="s">
        <v>28</v>
      </c>
      <c r="B614" s="22">
        <v>1999.0</v>
      </c>
      <c r="C614" s="43">
        <v>62.16666666666666</v>
      </c>
      <c r="D614" s="43">
        <v>47.333333333333336</v>
      </c>
      <c r="E614" s="43">
        <v>20.15</v>
      </c>
      <c r="F614" s="43">
        <v>8.424999999999999</v>
      </c>
      <c r="G614" s="43">
        <v>1.2499999999999998</v>
      </c>
      <c r="H614" s="43">
        <v>7.766666666666667</v>
      </c>
      <c r="I614" s="43">
        <v>4.208333333333333</v>
      </c>
      <c r="J614" s="43">
        <v>1.5583333333333333</v>
      </c>
      <c r="K614" s="43">
        <v>0.5333333333333333</v>
      </c>
      <c r="L614" s="43">
        <v>0.225</v>
      </c>
      <c r="M614" s="43">
        <f t="shared" si="1"/>
        <v>27.865</v>
      </c>
      <c r="N614" s="43">
        <f t="shared" si="2"/>
        <v>2.858333333</v>
      </c>
      <c r="O614" s="34">
        <f t="shared" si="3"/>
        <v>4.823333333</v>
      </c>
    </row>
    <row r="615" ht="13.5" customHeight="1">
      <c r="A615" s="38" t="s">
        <v>28</v>
      </c>
      <c r="B615" s="22">
        <v>2000.0</v>
      </c>
      <c r="C615" s="43">
        <v>7.266666666666665</v>
      </c>
      <c r="D615" s="43">
        <v>3.4166666666666674</v>
      </c>
      <c r="E615" s="43">
        <v>0.7916666666666666</v>
      </c>
      <c r="F615" s="43">
        <v>0.21666666666666665</v>
      </c>
      <c r="G615" s="43">
        <v>0.041666666666666664</v>
      </c>
      <c r="H615" s="43">
        <v>67.23333333333333</v>
      </c>
      <c r="I615" s="43">
        <v>55.458333333333336</v>
      </c>
      <c r="J615" s="43">
        <v>31.441666666666663</v>
      </c>
      <c r="K615" s="43">
        <v>18.233333333333334</v>
      </c>
      <c r="L615" s="43">
        <v>6.783333333333334</v>
      </c>
      <c r="M615" s="43">
        <f t="shared" si="1"/>
        <v>2.346666667</v>
      </c>
      <c r="N615" s="43">
        <f t="shared" si="2"/>
        <v>35.83</v>
      </c>
      <c r="O615" s="34">
        <f t="shared" si="3"/>
        <v>75.865</v>
      </c>
    </row>
    <row r="616" ht="13.5" customHeight="1">
      <c r="A616" s="38" t="s">
        <v>28</v>
      </c>
      <c r="B616" s="22">
        <v>2001.0</v>
      </c>
      <c r="C616" s="43">
        <v>59.791666666666664</v>
      </c>
      <c r="D616" s="43">
        <v>43.4</v>
      </c>
      <c r="E616" s="43">
        <v>18.166666666666668</v>
      </c>
      <c r="F616" s="43">
        <v>9.424999999999999</v>
      </c>
      <c r="G616" s="43">
        <v>3.1916666666666664</v>
      </c>
      <c r="H616" s="43">
        <v>6.366666666666667</v>
      </c>
      <c r="I616" s="43">
        <v>2.5416666666666665</v>
      </c>
      <c r="J616" s="43">
        <v>0.2916666666666667</v>
      </c>
      <c r="K616" s="43">
        <v>0.03333333333333333</v>
      </c>
      <c r="L616" s="43">
        <v>0.0</v>
      </c>
      <c r="M616" s="43">
        <f t="shared" si="1"/>
        <v>26.795</v>
      </c>
      <c r="N616" s="43">
        <f t="shared" si="2"/>
        <v>1.846666667</v>
      </c>
      <c r="O616" s="34">
        <f t="shared" si="3"/>
        <v>2.491666667</v>
      </c>
    </row>
    <row r="617" ht="13.5" customHeight="1">
      <c r="A617" s="38" t="s">
        <v>28</v>
      </c>
      <c r="B617" s="22">
        <v>2002.0</v>
      </c>
      <c r="C617" s="43">
        <v>31.73333333333333</v>
      </c>
      <c r="D617" s="43">
        <v>23.975000000000005</v>
      </c>
      <c r="E617" s="43">
        <v>13.733333333333333</v>
      </c>
      <c r="F617" s="43">
        <v>8.616666666666667</v>
      </c>
      <c r="G617" s="43">
        <v>3.2916666666666665</v>
      </c>
      <c r="H617" s="43">
        <v>34.25833333333333</v>
      </c>
      <c r="I617" s="43">
        <v>19.441666666666666</v>
      </c>
      <c r="J617" s="43">
        <v>3.4583333333333335</v>
      </c>
      <c r="K617" s="43">
        <v>0.5833333333333333</v>
      </c>
      <c r="L617" s="43">
        <v>0.008333333333333333</v>
      </c>
      <c r="M617" s="43">
        <f t="shared" si="1"/>
        <v>16.27</v>
      </c>
      <c r="N617" s="43">
        <f t="shared" si="2"/>
        <v>11.55</v>
      </c>
      <c r="O617" s="34">
        <f t="shared" si="3"/>
        <v>17.17833333</v>
      </c>
    </row>
    <row r="618" ht="13.5" customHeight="1">
      <c r="A618" s="38" t="s">
        <v>28</v>
      </c>
      <c r="B618" s="22">
        <v>2003.0</v>
      </c>
      <c r="C618" s="43">
        <v>10.183333333333335</v>
      </c>
      <c r="D618" s="43">
        <v>5.558333333333334</v>
      </c>
      <c r="E618" s="43">
        <v>1.0416666666666665</v>
      </c>
      <c r="F618" s="43">
        <v>0.075</v>
      </c>
      <c r="G618" s="43">
        <v>0.0</v>
      </c>
      <c r="H618" s="43">
        <v>57.01666666666667</v>
      </c>
      <c r="I618" s="43">
        <v>40.666666666666664</v>
      </c>
      <c r="J618" s="43">
        <v>18.933333333333334</v>
      </c>
      <c r="K618" s="43">
        <v>8.733333333333333</v>
      </c>
      <c r="L618" s="43">
        <v>1.925</v>
      </c>
      <c r="M618" s="43">
        <f t="shared" si="1"/>
        <v>3.371666667</v>
      </c>
      <c r="N618" s="43">
        <f t="shared" si="2"/>
        <v>25.455</v>
      </c>
      <c r="O618" s="34">
        <f t="shared" si="3"/>
        <v>47.94166667</v>
      </c>
    </row>
    <row r="619" ht="13.5" customHeight="1">
      <c r="A619" s="38" t="s">
        <v>28</v>
      </c>
      <c r="B619" s="22">
        <v>2004.0</v>
      </c>
      <c r="C619" s="43">
        <v>0.6833333333333335</v>
      </c>
      <c r="D619" s="43">
        <v>0.03333333333333333</v>
      </c>
      <c r="E619" s="43">
        <v>0.0</v>
      </c>
      <c r="F619" s="43">
        <v>0.0</v>
      </c>
      <c r="G619" s="43">
        <v>0.0</v>
      </c>
      <c r="H619" s="43">
        <v>82.525</v>
      </c>
      <c r="I619" s="43">
        <v>69.24166666666666</v>
      </c>
      <c r="J619" s="43">
        <v>41.166666666666664</v>
      </c>
      <c r="K619" s="43">
        <v>23.208333333333332</v>
      </c>
      <c r="L619" s="43">
        <v>6.583333333333333</v>
      </c>
      <c r="M619" s="43">
        <f t="shared" si="1"/>
        <v>0.1433333333</v>
      </c>
      <c r="N619" s="43">
        <f t="shared" si="2"/>
        <v>44.545</v>
      </c>
      <c r="O619" s="34">
        <f t="shared" si="3"/>
        <v>94.05166667</v>
      </c>
    </row>
    <row r="620" ht="13.5" customHeight="1">
      <c r="A620" s="38" t="s">
        <v>28</v>
      </c>
      <c r="B620" s="22">
        <v>2005.0</v>
      </c>
      <c r="C620" s="43">
        <v>7.716666666666666</v>
      </c>
      <c r="D620" s="43">
        <v>3.3333333333333335</v>
      </c>
      <c r="E620" s="43">
        <v>0.8666666666666667</v>
      </c>
      <c r="F620" s="43">
        <v>0.3333333333333333</v>
      </c>
      <c r="G620" s="43">
        <v>0.06666666666666667</v>
      </c>
      <c r="H620" s="43">
        <v>60.875</v>
      </c>
      <c r="I620" s="43">
        <v>46.40833333333334</v>
      </c>
      <c r="J620" s="43">
        <v>25.15833333333333</v>
      </c>
      <c r="K620" s="43">
        <v>16.29166666666667</v>
      </c>
      <c r="L620" s="43">
        <v>7.150000000000001</v>
      </c>
      <c r="M620" s="43">
        <f t="shared" si="1"/>
        <v>2.463333333</v>
      </c>
      <c r="N620" s="43">
        <f t="shared" si="2"/>
        <v>31.17666667</v>
      </c>
      <c r="O620" s="34">
        <f t="shared" si="3"/>
        <v>66.01666667</v>
      </c>
    </row>
    <row r="621" ht="13.5" customHeight="1">
      <c r="A621" s="38" t="s">
        <v>28</v>
      </c>
      <c r="B621" s="22">
        <v>2006.0</v>
      </c>
      <c r="C621" s="43">
        <v>1.125</v>
      </c>
      <c r="D621" s="43">
        <v>0.4750000000000001</v>
      </c>
      <c r="E621" s="43">
        <v>0.016666666666666666</v>
      </c>
      <c r="F621" s="43">
        <v>0.0</v>
      </c>
      <c r="G621" s="43">
        <v>0.0</v>
      </c>
      <c r="H621" s="43">
        <v>87.72500000000001</v>
      </c>
      <c r="I621" s="43">
        <v>78.87499999999999</v>
      </c>
      <c r="J621" s="43">
        <v>55.05833333333333</v>
      </c>
      <c r="K621" s="43">
        <v>37.849999999999994</v>
      </c>
      <c r="L621" s="43">
        <v>17.60833333333333</v>
      </c>
      <c r="M621" s="43">
        <f t="shared" si="1"/>
        <v>0.3233333333</v>
      </c>
      <c r="N621" s="43">
        <f t="shared" si="2"/>
        <v>55.42333333</v>
      </c>
      <c r="O621" s="34">
        <f t="shared" si="3"/>
        <v>130.0183333</v>
      </c>
    </row>
    <row r="622" ht="13.5" customHeight="1">
      <c r="A622" s="38" t="s">
        <v>28</v>
      </c>
      <c r="B622" s="22">
        <v>2007.0</v>
      </c>
      <c r="C622" s="43">
        <v>7.7250000000000005</v>
      </c>
      <c r="D622" s="43">
        <v>3.2750000000000004</v>
      </c>
      <c r="E622" s="43">
        <v>0.47500000000000003</v>
      </c>
      <c r="F622" s="43">
        <v>0.08333333333333333</v>
      </c>
      <c r="G622" s="43">
        <v>0.0</v>
      </c>
      <c r="H622" s="43">
        <v>62.56666666666667</v>
      </c>
      <c r="I622" s="43">
        <v>51.666666666666686</v>
      </c>
      <c r="J622" s="43">
        <v>32.34166666666667</v>
      </c>
      <c r="K622" s="43">
        <v>21.974999999999998</v>
      </c>
      <c r="L622" s="43">
        <v>13.799999999999997</v>
      </c>
      <c r="M622" s="43">
        <f t="shared" si="1"/>
        <v>2.311666667</v>
      </c>
      <c r="N622" s="43">
        <f t="shared" si="2"/>
        <v>36.47</v>
      </c>
      <c r="O622" s="34">
        <f t="shared" si="3"/>
        <v>83.965</v>
      </c>
    </row>
    <row r="623" ht="13.5" customHeight="1">
      <c r="A623" s="38" t="s">
        <v>28</v>
      </c>
      <c r="B623" s="22">
        <v>2008.0</v>
      </c>
      <c r="C623" s="43">
        <v>2.058333333333334</v>
      </c>
      <c r="D623" s="43">
        <v>0.7916666666666666</v>
      </c>
      <c r="E623" s="43">
        <v>0.06666666666666667</v>
      </c>
      <c r="F623" s="43">
        <v>0.016666666666666666</v>
      </c>
      <c r="G623" s="43">
        <v>0.0</v>
      </c>
      <c r="H623" s="43">
        <v>79.95</v>
      </c>
      <c r="I623" s="43">
        <v>67.44166666666666</v>
      </c>
      <c r="J623" s="43">
        <v>42.758333333333326</v>
      </c>
      <c r="K623" s="43">
        <v>26.625</v>
      </c>
      <c r="L623" s="43">
        <v>9.325</v>
      </c>
      <c r="M623" s="43">
        <f t="shared" si="1"/>
        <v>0.5866666667</v>
      </c>
      <c r="N623" s="43">
        <f t="shared" si="2"/>
        <v>45.22</v>
      </c>
      <c r="O623" s="34">
        <f t="shared" si="3"/>
        <v>99.24666667</v>
      </c>
    </row>
    <row r="624" ht="13.5" customHeight="1">
      <c r="A624" s="38" t="s">
        <v>28</v>
      </c>
      <c r="B624" s="22">
        <v>2009.0</v>
      </c>
      <c r="C624" s="43">
        <v>1.9750000000000005</v>
      </c>
      <c r="D624" s="43">
        <v>0.3833333333333333</v>
      </c>
      <c r="E624" s="43">
        <v>0.0</v>
      </c>
      <c r="F624" s="43">
        <v>0.0</v>
      </c>
      <c r="G624" s="43">
        <v>0.0</v>
      </c>
      <c r="H624" s="43">
        <v>57.26666666666666</v>
      </c>
      <c r="I624" s="43">
        <v>37.28333333333334</v>
      </c>
      <c r="J624" s="43">
        <v>11.941666666666665</v>
      </c>
      <c r="K624" s="43">
        <v>5.341666666666668</v>
      </c>
      <c r="L624" s="43">
        <v>1.6333333333333335</v>
      </c>
      <c r="M624" s="43">
        <f t="shared" si="1"/>
        <v>0.4716666667</v>
      </c>
      <c r="N624" s="43">
        <f t="shared" si="2"/>
        <v>22.69333333</v>
      </c>
      <c r="O624" s="34">
        <f t="shared" si="3"/>
        <v>39.43833333</v>
      </c>
    </row>
    <row r="625" ht="13.5" customHeight="1">
      <c r="A625" s="38" t="s">
        <v>28</v>
      </c>
      <c r="B625" s="22">
        <v>2010.0</v>
      </c>
      <c r="C625" s="43">
        <v>16.60833333333333</v>
      </c>
      <c r="D625" s="43">
        <v>9.558333333333334</v>
      </c>
      <c r="E625" s="43">
        <v>3.25</v>
      </c>
      <c r="F625" s="43">
        <v>1.5916666666666666</v>
      </c>
      <c r="G625" s="43">
        <v>0.31666666666666665</v>
      </c>
      <c r="H625" s="43">
        <v>41.58333333333333</v>
      </c>
      <c r="I625" s="43">
        <v>27.66666666666666</v>
      </c>
      <c r="J625" s="43">
        <v>10.25</v>
      </c>
      <c r="K625" s="43">
        <v>3.5</v>
      </c>
      <c r="L625" s="43">
        <v>0.20833333333333334</v>
      </c>
      <c r="M625" s="43">
        <f t="shared" si="1"/>
        <v>6.265</v>
      </c>
      <c r="N625" s="43">
        <f t="shared" si="2"/>
        <v>16.64166667</v>
      </c>
      <c r="O625" s="34">
        <f t="shared" si="3"/>
        <v>28.54166667</v>
      </c>
    </row>
    <row r="626" ht="13.5" customHeight="1">
      <c r="A626" s="38" t="s">
        <v>28</v>
      </c>
      <c r="B626" s="22">
        <v>2011.0</v>
      </c>
      <c r="C626" s="43">
        <v>1.3166666666666667</v>
      </c>
      <c r="D626" s="43">
        <v>0.7666666666666666</v>
      </c>
      <c r="E626" s="43">
        <v>0.11666666666666668</v>
      </c>
      <c r="F626" s="43">
        <v>0.016666666666666666</v>
      </c>
      <c r="G626" s="43">
        <v>0.0</v>
      </c>
      <c r="H626" s="43">
        <v>93.91666666666664</v>
      </c>
      <c r="I626" s="43">
        <v>89.75833333333334</v>
      </c>
      <c r="J626" s="43">
        <v>77.13333333333334</v>
      </c>
      <c r="K626" s="43">
        <v>66.65833333333335</v>
      </c>
      <c r="L626" s="43">
        <v>48.824999999999996</v>
      </c>
      <c r="M626" s="43">
        <f t="shared" si="1"/>
        <v>0.4433333333</v>
      </c>
      <c r="N626" s="43">
        <f t="shared" si="2"/>
        <v>75.25833333</v>
      </c>
      <c r="O626" s="34">
        <f t="shared" si="3"/>
        <v>203.1183333</v>
      </c>
    </row>
    <row r="627" ht="13.5" customHeight="1">
      <c r="A627" s="38" t="s">
        <v>28</v>
      </c>
      <c r="B627" s="22">
        <v>2012.0</v>
      </c>
      <c r="C627" s="43">
        <v>25.425</v>
      </c>
      <c r="D627" s="43">
        <v>13.266666666666666</v>
      </c>
      <c r="E627" s="43">
        <v>2.058333333333333</v>
      </c>
      <c r="F627" s="43">
        <v>0.2416666666666667</v>
      </c>
      <c r="G627" s="43">
        <v>0.016666666666666666</v>
      </c>
      <c r="H627" s="43">
        <v>36.958333333333336</v>
      </c>
      <c r="I627" s="43">
        <v>29.041666666666668</v>
      </c>
      <c r="J627" s="43">
        <v>18.491666666666664</v>
      </c>
      <c r="K627" s="43">
        <v>13.833333333333336</v>
      </c>
      <c r="L627" s="43">
        <v>8.683333333333335</v>
      </c>
      <c r="M627" s="43">
        <f t="shared" si="1"/>
        <v>8.201666667</v>
      </c>
      <c r="N627" s="43">
        <f t="shared" si="2"/>
        <v>21.40166667</v>
      </c>
      <c r="O627" s="34">
        <f t="shared" si="3"/>
        <v>49.85333333</v>
      </c>
    </row>
    <row r="628" ht="13.5" customHeight="1">
      <c r="A628" s="38" t="s">
        <v>28</v>
      </c>
      <c r="B628" s="22">
        <v>2013.0</v>
      </c>
      <c r="C628" s="43">
        <v>6.533333333333334</v>
      </c>
      <c r="D628" s="43">
        <v>2.6750000000000003</v>
      </c>
      <c r="E628" s="43">
        <v>0.6083333333333333</v>
      </c>
      <c r="F628" s="43">
        <v>0.2416666666666667</v>
      </c>
      <c r="G628" s="43">
        <v>0.016666666666666666</v>
      </c>
      <c r="H628" s="43">
        <v>48.38333333333333</v>
      </c>
      <c r="I628" s="43">
        <v>33.041666666666664</v>
      </c>
      <c r="J628" s="43">
        <v>15.316666666666665</v>
      </c>
      <c r="K628" s="43">
        <v>8.125</v>
      </c>
      <c r="L628" s="43">
        <v>2.7750000000000004</v>
      </c>
      <c r="M628" s="43">
        <f t="shared" si="1"/>
        <v>2.015</v>
      </c>
      <c r="N628" s="43">
        <f t="shared" si="2"/>
        <v>21.52833333</v>
      </c>
      <c r="O628" s="34">
        <f t="shared" si="3"/>
        <v>41.35833333</v>
      </c>
    </row>
    <row r="629" ht="13.5" customHeight="1">
      <c r="A629" s="38" t="s">
        <v>28</v>
      </c>
      <c r="B629" s="22">
        <v>2014.0</v>
      </c>
      <c r="C629" s="43">
        <v>4.541666666666667</v>
      </c>
      <c r="D629" s="43">
        <v>1.2666666666666666</v>
      </c>
      <c r="E629" s="43">
        <v>0.13333333333333333</v>
      </c>
      <c r="F629" s="43">
        <v>0.05833333333333333</v>
      </c>
      <c r="G629" s="43">
        <v>0.016666666666666666</v>
      </c>
      <c r="H629" s="43">
        <v>69.17500000000001</v>
      </c>
      <c r="I629" s="43">
        <v>50.95000000000001</v>
      </c>
      <c r="J629" s="43">
        <v>22.2</v>
      </c>
      <c r="K629" s="43">
        <v>10.016666666666667</v>
      </c>
      <c r="L629" s="43">
        <v>2.908333333333333</v>
      </c>
      <c r="M629" s="43">
        <f t="shared" si="1"/>
        <v>1.203333333</v>
      </c>
      <c r="N629" s="43">
        <f t="shared" si="2"/>
        <v>31.05</v>
      </c>
      <c r="O629" s="34">
        <f t="shared" si="3"/>
        <v>58.45666667</v>
      </c>
    </row>
    <row r="630" ht="13.5" customHeight="1">
      <c r="A630" s="38" t="s">
        <v>28</v>
      </c>
      <c r="B630" s="22">
        <v>2015.0</v>
      </c>
      <c r="C630" s="43">
        <v>28.533333333333328</v>
      </c>
      <c r="D630" s="43">
        <v>19.50833333333333</v>
      </c>
      <c r="E630" s="43">
        <v>7.974999999999999</v>
      </c>
      <c r="F630" s="43">
        <v>3.2083333333333326</v>
      </c>
      <c r="G630" s="43">
        <v>0.275</v>
      </c>
      <c r="H630" s="43">
        <v>24.23333333333333</v>
      </c>
      <c r="I630" s="43">
        <v>12.350000000000001</v>
      </c>
      <c r="J630" s="43">
        <v>3.741666666666667</v>
      </c>
      <c r="K630" s="43">
        <v>1.2333333333333332</v>
      </c>
      <c r="L630" s="43">
        <v>0.08333333333333333</v>
      </c>
      <c r="M630" s="43">
        <f t="shared" si="1"/>
        <v>11.9</v>
      </c>
      <c r="N630" s="43">
        <f t="shared" si="2"/>
        <v>8.328333333</v>
      </c>
      <c r="O630" s="34">
        <f t="shared" si="3"/>
        <v>13.10166667</v>
      </c>
    </row>
    <row r="631" ht="13.5" customHeight="1">
      <c r="A631" s="38" t="s">
        <v>28</v>
      </c>
      <c r="B631" s="22">
        <v>2016.0</v>
      </c>
      <c r="C631" s="43">
        <v>38.59166666666667</v>
      </c>
      <c r="D631" s="43">
        <v>24.425</v>
      </c>
      <c r="E631" s="43">
        <v>8.116666666666665</v>
      </c>
      <c r="F631" s="43">
        <v>3.25</v>
      </c>
      <c r="G631" s="43">
        <v>0.7083333333333335</v>
      </c>
      <c r="H631" s="43">
        <v>16.558333333333334</v>
      </c>
      <c r="I631" s="43">
        <v>9.475</v>
      </c>
      <c r="J631" s="43">
        <v>3.741666666666667</v>
      </c>
      <c r="K631" s="43">
        <v>1.75</v>
      </c>
      <c r="L631" s="43">
        <v>0.24166666666666667</v>
      </c>
      <c r="M631" s="43">
        <f t="shared" si="1"/>
        <v>15.01833333</v>
      </c>
      <c r="N631" s="43">
        <f t="shared" si="2"/>
        <v>6.353333333</v>
      </c>
      <c r="O631" s="34">
        <f t="shared" si="3"/>
        <v>10.98833333</v>
      </c>
    </row>
    <row r="632" ht="13.5" customHeight="1">
      <c r="A632" s="38" t="s">
        <v>28</v>
      </c>
      <c r="B632" s="22">
        <v>2017.0</v>
      </c>
      <c r="C632" s="43">
        <v>6.525000000000001</v>
      </c>
      <c r="D632" s="43">
        <v>2.975</v>
      </c>
      <c r="E632" s="43">
        <v>0.35000000000000003</v>
      </c>
      <c r="F632" s="43">
        <v>0.11666666666666668</v>
      </c>
      <c r="G632" s="43">
        <v>0.024999999999999998</v>
      </c>
      <c r="H632" s="43">
        <v>70.03333333333333</v>
      </c>
      <c r="I632" s="43">
        <v>61.50833333333333</v>
      </c>
      <c r="J632" s="43">
        <v>47.225</v>
      </c>
      <c r="K632" s="43">
        <v>37.375</v>
      </c>
      <c r="L632" s="43">
        <v>22.758333333333336</v>
      </c>
      <c r="M632" s="43">
        <f t="shared" si="1"/>
        <v>1.998333333</v>
      </c>
      <c r="N632" s="43">
        <f t="shared" si="2"/>
        <v>47.78</v>
      </c>
      <c r="O632" s="34">
        <f t="shared" si="3"/>
        <v>119.6033333</v>
      </c>
    </row>
    <row r="633" ht="13.5" customHeight="1">
      <c r="A633" s="38" t="s">
        <v>28</v>
      </c>
      <c r="B633" s="22">
        <v>2018.0</v>
      </c>
      <c r="C633" s="43">
        <v>9.075</v>
      </c>
      <c r="D633" s="43">
        <v>2.233333333333334</v>
      </c>
      <c r="E633" s="43">
        <v>0.016666666666666666</v>
      </c>
      <c r="F633" s="43">
        <v>0.0</v>
      </c>
      <c r="G633" s="43">
        <v>0.0</v>
      </c>
      <c r="H633" s="43">
        <v>51.38333333333333</v>
      </c>
      <c r="I633" s="43">
        <v>40.80833333333334</v>
      </c>
      <c r="J633" s="43">
        <v>25.233333333333334</v>
      </c>
      <c r="K633" s="43">
        <v>16.591666666666665</v>
      </c>
      <c r="L633" s="43">
        <v>7.575</v>
      </c>
      <c r="M633" s="43">
        <f t="shared" si="1"/>
        <v>2.265</v>
      </c>
      <c r="N633" s="43">
        <f t="shared" si="2"/>
        <v>28.31833333</v>
      </c>
      <c r="O633" s="34">
        <f t="shared" si="3"/>
        <v>62.58833333</v>
      </c>
    </row>
    <row r="634" ht="13.5" customHeight="1">
      <c r="A634" s="38" t="s">
        <v>28</v>
      </c>
      <c r="B634" s="22">
        <v>2019.0</v>
      </c>
      <c r="C634" s="43">
        <v>0.4083333333333334</v>
      </c>
      <c r="D634" s="43">
        <v>0.0</v>
      </c>
      <c r="E634" s="43">
        <v>0.0</v>
      </c>
      <c r="F634" s="43">
        <v>0.0</v>
      </c>
      <c r="G634" s="43">
        <v>0.0</v>
      </c>
      <c r="H634" s="43">
        <v>88.74166666666663</v>
      </c>
      <c r="I634" s="43">
        <v>78.46666666666665</v>
      </c>
      <c r="J634" s="43">
        <v>54.550000000000004</v>
      </c>
      <c r="K634" s="43">
        <v>42.05833333333333</v>
      </c>
      <c r="L634" s="43">
        <v>24.625</v>
      </c>
      <c r="M634" s="43">
        <f t="shared" si="1"/>
        <v>0.08166666667</v>
      </c>
      <c r="N634" s="43">
        <f t="shared" si="2"/>
        <v>57.68833333</v>
      </c>
      <c r="O634" s="34">
        <f t="shared" si="3"/>
        <v>140.1366667</v>
      </c>
    </row>
    <row r="635" ht="13.5" customHeight="1">
      <c r="A635" s="38" t="s">
        <v>28</v>
      </c>
      <c r="B635" s="22">
        <v>2020.0</v>
      </c>
      <c r="C635" s="43">
        <v>17.341666666666665</v>
      </c>
      <c r="D635" s="43">
        <v>9.258333333333335</v>
      </c>
      <c r="E635" s="43">
        <v>2.541666666666667</v>
      </c>
      <c r="F635" s="43">
        <v>1.1166666666666667</v>
      </c>
      <c r="G635" s="43">
        <v>0.25</v>
      </c>
      <c r="H635" s="43">
        <v>40.833333333333336</v>
      </c>
      <c r="I635" s="43">
        <v>29.650000000000002</v>
      </c>
      <c r="J635" s="43">
        <v>10.933333333333335</v>
      </c>
      <c r="K635" s="43">
        <v>4.633333333333334</v>
      </c>
      <c r="L635" s="43">
        <v>1.4416666666666667</v>
      </c>
      <c r="M635" s="43">
        <f t="shared" si="1"/>
        <v>6.101666667</v>
      </c>
      <c r="N635" s="43">
        <f t="shared" si="2"/>
        <v>17.49833333</v>
      </c>
      <c r="O635" s="34">
        <f t="shared" si="3"/>
        <v>31.735</v>
      </c>
    </row>
    <row r="636" ht="13.5" customHeight="1">
      <c r="A636" s="38" t="s">
        <v>28</v>
      </c>
      <c r="B636" s="22">
        <v>2021.0</v>
      </c>
      <c r="C636" s="43">
        <v>28.09166666666667</v>
      </c>
      <c r="D636" s="43">
        <v>16.39166666666667</v>
      </c>
      <c r="E636" s="43">
        <v>4.300000000000001</v>
      </c>
      <c r="F636" s="43">
        <v>1.5583333333333333</v>
      </c>
      <c r="G636" s="43">
        <v>0.14166666666666666</v>
      </c>
      <c r="H636" s="43">
        <v>39.40833333333334</v>
      </c>
      <c r="I636" s="43">
        <v>32.325</v>
      </c>
      <c r="J636" s="43">
        <v>21.183333333333334</v>
      </c>
      <c r="K636" s="43">
        <v>14.608333333333333</v>
      </c>
      <c r="L636" s="43">
        <v>6.2</v>
      </c>
      <c r="M636" s="43">
        <f t="shared" si="1"/>
        <v>10.09666667</v>
      </c>
      <c r="N636" s="43">
        <f t="shared" si="2"/>
        <v>22.745</v>
      </c>
      <c r="O636" s="34">
        <f t="shared" si="3"/>
        <v>51.40833333</v>
      </c>
    </row>
    <row r="637" ht="13.5" customHeight="1">
      <c r="A637" s="38" t="s">
        <v>29</v>
      </c>
      <c r="B637" s="22">
        <v>1895.0</v>
      </c>
      <c r="C637" s="43">
        <v>33.333333333333336</v>
      </c>
      <c r="D637" s="43">
        <v>33.03333333333333</v>
      </c>
      <c r="E637" s="43">
        <v>26.71666666666667</v>
      </c>
      <c r="F637" s="43">
        <v>20.341666666666665</v>
      </c>
      <c r="G637" s="43">
        <v>10.325000000000001</v>
      </c>
      <c r="H637" s="43">
        <v>0.0</v>
      </c>
      <c r="I637" s="43">
        <v>0.0</v>
      </c>
      <c r="J637" s="43">
        <v>0.0</v>
      </c>
      <c r="K637" s="43">
        <v>0.0</v>
      </c>
      <c r="L637" s="43">
        <v>0.0</v>
      </c>
      <c r="M637" s="43">
        <f t="shared" si="1"/>
        <v>24.75</v>
      </c>
      <c r="N637" s="43">
        <f t="shared" si="2"/>
        <v>0</v>
      </c>
      <c r="O637" s="34">
        <f t="shared" si="3"/>
        <v>0</v>
      </c>
    </row>
    <row r="638" ht="13.5" customHeight="1">
      <c r="A638" s="38" t="s">
        <v>29</v>
      </c>
      <c r="B638" s="22">
        <v>1896.0</v>
      </c>
      <c r="C638" s="43">
        <v>55.48333333333335</v>
      </c>
      <c r="D638" s="43">
        <v>41.324999999999996</v>
      </c>
      <c r="E638" s="43">
        <v>22.283333333333335</v>
      </c>
      <c r="F638" s="43">
        <v>13.71666666666667</v>
      </c>
      <c r="G638" s="43">
        <v>6.241666666666667</v>
      </c>
      <c r="H638" s="43">
        <v>10.475</v>
      </c>
      <c r="I638" s="43">
        <v>5.866666666666667</v>
      </c>
      <c r="J638" s="43">
        <v>0.8666666666666667</v>
      </c>
      <c r="K638" s="43">
        <v>0.0</v>
      </c>
      <c r="L638" s="43">
        <v>0.0</v>
      </c>
      <c r="M638" s="43">
        <f t="shared" si="1"/>
        <v>27.81</v>
      </c>
      <c r="N638" s="43">
        <f t="shared" si="2"/>
        <v>3.441666667</v>
      </c>
      <c r="O638" s="34">
        <f t="shared" si="3"/>
        <v>4.961666667</v>
      </c>
    </row>
    <row r="639" ht="13.5" customHeight="1">
      <c r="A639" s="38" t="s">
        <v>29</v>
      </c>
      <c r="B639" s="22">
        <v>1897.0</v>
      </c>
      <c r="C639" s="43">
        <v>32.34166666666667</v>
      </c>
      <c r="D639" s="43">
        <v>17.275000000000002</v>
      </c>
      <c r="E639" s="43">
        <v>4.691666666666667</v>
      </c>
      <c r="F639" s="43">
        <v>1.791666666666667</v>
      </c>
      <c r="G639" s="43">
        <v>0.17500000000000002</v>
      </c>
      <c r="H639" s="43">
        <v>11.0</v>
      </c>
      <c r="I639" s="43">
        <v>5.616666666666667</v>
      </c>
      <c r="J639" s="43">
        <v>1.6583333333333334</v>
      </c>
      <c r="K639" s="43">
        <v>0.25</v>
      </c>
      <c r="L639" s="43">
        <v>0.0</v>
      </c>
      <c r="M639" s="43">
        <f t="shared" si="1"/>
        <v>11.255</v>
      </c>
      <c r="N639" s="43">
        <f t="shared" si="2"/>
        <v>3.705</v>
      </c>
      <c r="O639" s="34">
        <f t="shared" si="3"/>
        <v>5.641666667</v>
      </c>
    </row>
    <row r="640" ht="13.5" customHeight="1">
      <c r="A640" s="38" t="s">
        <v>29</v>
      </c>
      <c r="B640" s="22">
        <v>1898.0</v>
      </c>
      <c r="C640" s="43">
        <v>4.608333333333333</v>
      </c>
      <c r="D640" s="43">
        <v>1.1666666666666667</v>
      </c>
      <c r="E640" s="43">
        <v>0.008333333333333333</v>
      </c>
      <c r="F640" s="43">
        <v>0.0</v>
      </c>
      <c r="G640" s="43">
        <v>0.0</v>
      </c>
      <c r="H640" s="43">
        <v>37.825</v>
      </c>
      <c r="I640" s="43">
        <v>17.05</v>
      </c>
      <c r="J640" s="43">
        <v>3.0250000000000004</v>
      </c>
      <c r="K640" s="43">
        <v>1.0333333333333332</v>
      </c>
      <c r="L640" s="43">
        <v>0.08333333333333333</v>
      </c>
      <c r="M640" s="43">
        <f t="shared" si="1"/>
        <v>1.156666667</v>
      </c>
      <c r="N640" s="43">
        <f t="shared" si="2"/>
        <v>11.80333333</v>
      </c>
      <c r="O640" s="34">
        <f t="shared" si="3"/>
        <v>17.11</v>
      </c>
    </row>
    <row r="641" ht="13.5" customHeight="1">
      <c r="A641" s="38" t="s">
        <v>29</v>
      </c>
      <c r="B641" s="22">
        <v>1899.0</v>
      </c>
      <c r="C641" s="43">
        <v>21.724999999999998</v>
      </c>
      <c r="D641" s="43">
        <v>12.383333333333333</v>
      </c>
      <c r="E641" s="43">
        <v>3.0416666666666665</v>
      </c>
      <c r="F641" s="43">
        <v>0.6416666666666667</v>
      </c>
      <c r="G641" s="43">
        <v>0.03333333333333333</v>
      </c>
      <c r="H641" s="43">
        <v>36.13333333333333</v>
      </c>
      <c r="I641" s="43">
        <v>22.325000000000003</v>
      </c>
      <c r="J641" s="43">
        <v>6.250000000000001</v>
      </c>
      <c r="K641" s="43">
        <v>1.8000000000000005</v>
      </c>
      <c r="L641" s="43">
        <v>0.125</v>
      </c>
      <c r="M641" s="43">
        <f t="shared" si="1"/>
        <v>7.565</v>
      </c>
      <c r="N641" s="43">
        <f t="shared" si="2"/>
        <v>13.32666667</v>
      </c>
      <c r="O641" s="34">
        <f t="shared" si="3"/>
        <v>21.47166667</v>
      </c>
    </row>
    <row r="642" ht="13.5" customHeight="1">
      <c r="A642" s="38" t="s">
        <v>29</v>
      </c>
      <c r="B642" s="22">
        <v>1900.0</v>
      </c>
      <c r="C642" s="43">
        <v>56.66666666666666</v>
      </c>
      <c r="D642" s="43">
        <v>36.44166666666666</v>
      </c>
      <c r="E642" s="43">
        <v>10.6</v>
      </c>
      <c r="F642" s="43">
        <v>3.025</v>
      </c>
      <c r="G642" s="43">
        <v>0.06666666666666667</v>
      </c>
      <c r="H642" s="43">
        <v>0.65</v>
      </c>
      <c r="I642" s="43">
        <v>0.0</v>
      </c>
      <c r="J642" s="43">
        <v>0.0</v>
      </c>
      <c r="K642" s="43">
        <v>0.0</v>
      </c>
      <c r="L642" s="43">
        <v>0.0</v>
      </c>
      <c r="M642" s="43">
        <f t="shared" si="1"/>
        <v>21.36</v>
      </c>
      <c r="N642" s="43">
        <f t="shared" si="2"/>
        <v>0.13</v>
      </c>
      <c r="O642" s="34">
        <f t="shared" si="3"/>
        <v>0.13</v>
      </c>
    </row>
    <row r="643" ht="13.5" customHeight="1">
      <c r="A643" s="38" t="s">
        <v>29</v>
      </c>
      <c r="B643" s="22">
        <v>1901.0</v>
      </c>
      <c r="C643" s="43">
        <v>26.183333333333337</v>
      </c>
      <c r="D643" s="43">
        <v>18.25833333333333</v>
      </c>
      <c r="E643" s="43">
        <v>5.016666666666667</v>
      </c>
      <c r="F643" s="43">
        <v>1.0583333333333333</v>
      </c>
      <c r="G643" s="43">
        <v>0.06666666666666667</v>
      </c>
      <c r="H643" s="43">
        <v>44.800000000000004</v>
      </c>
      <c r="I643" s="43">
        <v>32.25833333333333</v>
      </c>
      <c r="J643" s="43">
        <v>12.091666666666667</v>
      </c>
      <c r="K643" s="43">
        <v>6.433333333333334</v>
      </c>
      <c r="L643" s="43">
        <v>2.683333333333333</v>
      </c>
      <c r="M643" s="43">
        <f t="shared" si="1"/>
        <v>10.11666667</v>
      </c>
      <c r="N643" s="43">
        <f t="shared" si="2"/>
        <v>19.65333333</v>
      </c>
      <c r="O643" s="34">
        <f t="shared" si="3"/>
        <v>36.94833333</v>
      </c>
    </row>
    <row r="644" ht="13.5" customHeight="1">
      <c r="A644" s="38" t="s">
        <v>29</v>
      </c>
      <c r="B644" s="22">
        <v>1902.0</v>
      </c>
      <c r="C644" s="43">
        <v>5.091666666666666</v>
      </c>
      <c r="D644" s="43">
        <v>2.5</v>
      </c>
      <c r="E644" s="43">
        <v>0.43333333333333335</v>
      </c>
      <c r="F644" s="43">
        <v>0.03333333333333333</v>
      </c>
      <c r="G644" s="43">
        <v>0.0</v>
      </c>
      <c r="H644" s="43">
        <v>56.12499999999999</v>
      </c>
      <c r="I644" s="43">
        <v>38.725</v>
      </c>
      <c r="J644" s="43">
        <v>12.750000000000002</v>
      </c>
      <c r="K644" s="43">
        <v>4.4750000000000005</v>
      </c>
      <c r="L644" s="43">
        <v>1.6083333333333332</v>
      </c>
      <c r="M644" s="43">
        <f t="shared" si="1"/>
        <v>1.611666667</v>
      </c>
      <c r="N644" s="43">
        <f t="shared" si="2"/>
        <v>22.73666667</v>
      </c>
      <c r="O644" s="34">
        <f t="shared" si="3"/>
        <v>39.55333333</v>
      </c>
    </row>
    <row r="645" ht="13.5" customHeight="1">
      <c r="A645" s="38" t="s">
        <v>29</v>
      </c>
      <c r="B645" s="22">
        <v>1903.0</v>
      </c>
      <c r="C645" s="43">
        <v>1.5916666666666668</v>
      </c>
      <c r="D645" s="43">
        <v>0.5083333333333333</v>
      </c>
      <c r="E645" s="43">
        <v>0.0</v>
      </c>
      <c r="F645" s="43">
        <v>0.0</v>
      </c>
      <c r="G645" s="43">
        <v>0.0</v>
      </c>
      <c r="H645" s="43">
        <v>75.25833333333334</v>
      </c>
      <c r="I645" s="43">
        <v>57.449999999999996</v>
      </c>
      <c r="J645" s="43">
        <v>25.249999999999996</v>
      </c>
      <c r="K645" s="43">
        <v>14.391666666666666</v>
      </c>
      <c r="L645" s="43">
        <v>4.0249999999999995</v>
      </c>
      <c r="M645" s="43">
        <f t="shared" si="1"/>
        <v>0.42</v>
      </c>
      <c r="N645" s="43">
        <f t="shared" si="2"/>
        <v>35.275</v>
      </c>
      <c r="O645" s="34">
        <f t="shared" si="3"/>
        <v>68.72</v>
      </c>
    </row>
    <row r="646" ht="13.5" customHeight="1">
      <c r="A646" s="38" t="s">
        <v>29</v>
      </c>
      <c r="B646" s="22">
        <v>1904.0</v>
      </c>
      <c r="C646" s="43">
        <v>18.741666666666664</v>
      </c>
      <c r="D646" s="43">
        <v>10.024999999999999</v>
      </c>
      <c r="E646" s="43">
        <v>2.775</v>
      </c>
      <c r="F646" s="43">
        <v>1.3416666666666668</v>
      </c>
      <c r="G646" s="43">
        <v>0.425</v>
      </c>
      <c r="H646" s="43">
        <v>38.43333333333333</v>
      </c>
      <c r="I646" s="43">
        <v>18.566666666666666</v>
      </c>
      <c r="J646" s="43">
        <v>2.0083333333333333</v>
      </c>
      <c r="K646" s="43">
        <v>0.3833333333333333</v>
      </c>
      <c r="L646" s="43">
        <v>0.06666666666666667</v>
      </c>
      <c r="M646" s="43">
        <f t="shared" si="1"/>
        <v>6.661666667</v>
      </c>
      <c r="N646" s="43">
        <f t="shared" si="2"/>
        <v>11.89166667</v>
      </c>
      <c r="O646" s="34">
        <f t="shared" si="3"/>
        <v>16.69166667</v>
      </c>
    </row>
    <row r="647" ht="13.5" customHeight="1">
      <c r="A647" s="38" t="s">
        <v>29</v>
      </c>
      <c r="B647" s="22">
        <v>1905.0</v>
      </c>
      <c r="C647" s="43">
        <v>45.09166666666666</v>
      </c>
      <c r="D647" s="43">
        <v>35.23333333333333</v>
      </c>
      <c r="E647" s="43">
        <v>15.091666666666661</v>
      </c>
      <c r="F647" s="43">
        <v>8.674999999999999</v>
      </c>
      <c r="G647" s="43">
        <v>2.1</v>
      </c>
      <c r="H647" s="43">
        <v>21.466666666666665</v>
      </c>
      <c r="I647" s="43">
        <v>10.941666666666668</v>
      </c>
      <c r="J647" s="43">
        <v>0.2916666666666667</v>
      </c>
      <c r="K647" s="43">
        <v>0.0</v>
      </c>
      <c r="L647" s="43">
        <v>0.0</v>
      </c>
      <c r="M647" s="43">
        <f t="shared" si="1"/>
        <v>21.23833333</v>
      </c>
      <c r="N647" s="43">
        <f t="shared" si="2"/>
        <v>6.54</v>
      </c>
      <c r="O647" s="34">
        <f t="shared" si="3"/>
        <v>8.845</v>
      </c>
    </row>
    <row r="648" ht="13.5" customHeight="1">
      <c r="A648" s="38" t="s">
        <v>29</v>
      </c>
      <c r="B648" s="22">
        <v>1906.0</v>
      </c>
      <c r="C648" s="43">
        <v>18.433333333333334</v>
      </c>
      <c r="D648" s="43">
        <v>6.508333333333334</v>
      </c>
      <c r="E648" s="43">
        <v>1.9583333333333333</v>
      </c>
      <c r="F648" s="43">
        <v>0.7583333333333334</v>
      </c>
      <c r="G648" s="43">
        <v>0.041666666666666664</v>
      </c>
      <c r="H648" s="43">
        <v>27.874999999999996</v>
      </c>
      <c r="I648" s="43">
        <v>14.816666666666668</v>
      </c>
      <c r="J648" s="43">
        <v>1.9666666666666666</v>
      </c>
      <c r="K648" s="43">
        <v>0.30833333333333335</v>
      </c>
      <c r="L648" s="43">
        <v>0.0</v>
      </c>
      <c r="M648" s="43">
        <f t="shared" si="1"/>
        <v>5.54</v>
      </c>
      <c r="N648" s="43">
        <f t="shared" si="2"/>
        <v>8.993333333</v>
      </c>
      <c r="O648" s="34">
        <f t="shared" si="3"/>
        <v>12.92833333</v>
      </c>
    </row>
    <row r="649" ht="13.5" customHeight="1">
      <c r="A649" s="38" t="s">
        <v>29</v>
      </c>
      <c r="B649" s="22">
        <v>1907.0</v>
      </c>
      <c r="C649" s="43">
        <v>16.408333333333335</v>
      </c>
      <c r="D649" s="43">
        <v>6.425</v>
      </c>
      <c r="E649" s="43">
        <v>1.7249999999999999</v>
      </c>
      <c r="F649" s="43">
        <v>0.65</v>
      </c>
      <c r="G649" s="43">
        <v>0.09999999999999999</v>
      </c>
      <c r="H649" s="43">
        <v>32.05833333333333</v>
      </c>
      <c r="I649" s="43">
        <v>18.999999999999996</v>
      </c>
      <c r="J649" s="43">
        <v>5.516666666666667</v>
      </c>
      <c r="K649" s="43">
        <v>2.1333333333333333</v>
      </c>
      <c r="L649" s="43">
        <v>0.5499999999999999</v>
      </c>
      <c r="M649" s="43">
        <f t="shared" si="1"/>
        <v>5.061666667</v>
      </c>
      <c r="N649" s="43">
        <f t="shared" si="2"/>
        <v>11.85166667</v>
      </c>
      <c r="O649" s="34">
        <f t="shared" si="3"/>
        <v>19.57833333</v>
      </c>
    </row>
    <row r="650" ht="13.5" customHeight="1">
      <c r="A650" s="38" t="s">
        <v>29</v>
      </c>
      <c r="B650" s="22">
        <v>1908.0</v>
      </c>
      <c r="C650" s="43">
        <v>15.041666666666666</v>
      </c>
      <c r="D650" s="43">
        <v>10.241666666666667</v>
      </c>
      <c r="E650" s="43">
        <v>4.783333333333334</v>
      </c>
      <c r="F650" s="43">
        <v>2.4</v>
      </c>
      <c r="G650" s="43">
        <v>0.47500000000000003</v>
      </c>
      <c r="H650" s="43">
        <v>60.824999999999996</v>
      </c>
      <c r="I650" s="43">
        <v>49.73333333333334</v>
      </c>
      <c r="J650" s="43">
        <v>28.233333333333334</v>
      </c>
      <c r="K650" s="43">
        <v>16.483333333333334</v>
      </c>
      <c r="L650" s="43">
        <v>6.616666666666666</v>
      </c>
      <c r="M650" s="43">
        <f t="shared" si="1"/>
        <v>6.588333333</v>
      </c>
      <c r="N650" s="43">
        <f t="shared" si="2"/>
        <v>32.37833333</v>
      </c>
      <c r="O650" s="34">
        <f t="shared" si="3"/>
        <v>68.80166667</v>
      </c>
    </row>
    <row r="651" ht="13.5" customHeight="1">
      <c r="A651" s="38" t="s">
        <v>29</v>
      </c>
      <c r="B651" s="22">
        <v>1909.0</v>
      </c>
      <c r="C651" s="43">
        <v>63.85833333333333</v>
      </c>
      <c r="D651" s="43">
        <v>46.80833333333333</v>
      </c>
      <c r="E651" s="43">
        <v>21.408333333333335</v>
      </c>
      <c r="F651" s="43">
        <v>9.4</v>
      </c>
      <c r="G651" s="43">
        <v>1.125</v>
      </c>
      <c r="H651" s="43">
        <v>2.875</v>
      </c>
      <c r="I651" s="43">
        <v>0.6083333333333334</v>
      </c>
      <c r="J651" s="43">
        <v>0.024999999999999998</v>
      </c>
      <c r="K651" s="43">
        <v>0.0</v>
      </c>
      <c r="L651" s="43">
        <v>0.0</v>
      </c>
      <c r="M651" s="43">
        <f t="shared" si="1"/>
        <v>28.52</v>
      </c>
      <c r="N651" s="43">
        <f t="shared" si="2"/>
        <v>0.7016666667</v>
      </c>
      <c r="O651" s="34">
        <f t="shared" si="3"/>
        <v>0.8333333333</v>
      </c>
    </row>
    <row r="652" ht="13.5" customHeight="1">
      <c r="A652" s="38" t="s">
        <v>29</v>
      </c>
      <c r="B652" s="22">
        <v>1910.0</v>
      </c>
      <c r="C652" s="43">
        <v>59.98333333333334</v>
      </c>
      <c r="D652" s="43">
        <v>41.95833333333333</v>
      </c>
      <c r="E652" s="43">
        <v>16.500000000000004</v>
      </c>
      <c r="F652" s="43">
        <v>8.608333333333333</v>
      </c>
      <c r="G652" s="43">
        <v>2.6666666666666665</v>
      </c>
      <c r="H652" s="43">
        <v>2.9583333333333335</v>
      </c>
      <c r="I652" s="43">
        <v>0.6666666666666666</v>
      </c>
      <c r="J652" s="43">
        <v>0.0</v>
      </c>
      <c r="K652" s="43">
        <v>0.0</v>
      </c>
      <c r="L652" s="43">
        <v>0.0</v>
      </c>
      <c r="M652" s="43">
        <f t="shared" si="1"/>
        <v>25.94333333</v>
      </c>
      <c r="N652" s="43">
        <f t="shared" si="2"/>
        <v>0.725</v>
      </c>
      <c r="O652" s="34">
        <f t="shared" si="3"/>
        <v>0.8583333333</v>
      </c>
    </row>
    <row r="653" ht="13.5" customHeight="1">
      <c r="A653" s="38" t="s">
        <v>29</v>
      </c>
      <c r="B653" s="22">
        <v>1911.0</v>
      </c>
      <c r="C653" s="43">
        <v>47.01666666666667</v>
      </c>
      <c r="D653" s="43">
        <v>34.141666666666666</v>
      </c>
      <c r="E653" s="43">
        <v>13.516666666666666</v>
      </c>
      <c r="F653" s="43">
        <v>5.075</v>
      </c>
      <c r="G653" s="43">
        <v>1.1083333333333334</v>
      </c>
      <c r="H653" s="43">
        <v>21.26666666666667</v>
      </c>
      <c r="I653" s="43">
        <v>11.433333333333335</v>
      </c>
      <c r="J653" s="43">
        <v>1.4333333333333333</v>
      </c>
      <c r="K653" s="43">
        <v>0.16666666666666666</v>
      </c>
      <c r="L653" s="43">
        <v>0.0</v>
      </c>
      <c r="M653" s="43">
        <f t="shared" si="1"/>
        <v>20.17166667</v>
      </c>
      <c r="N653" s="43">
        <f t="shared" si="2"/>
        <v>6.86</v>
      </c>
      <c r="O653" s="34">
        <f t="shared" si="3"/>
        <v>9.82</v>
      </c>
    </row>
    <row r="654" ht="13.5" customHeight="1">
      <c r="A654" s="38" t="s">
        <v>29</v>
      </c>
      <c r="B654" s="22">
        <v>1912.0</v>
      </c>
      <c r="C654" s="43">
        <v>6.608333333333335</v>
      </c>
      <c r="D654" s="43">
        <v>3.066666666666667</v>
      </c>
      <c r="E654" s="43">
        <v>0.65</v>
      </c>
      <c r="F654" s="43">
        <v>0.2333333333333333</v>
      </c>
      <c r="G654" s="43">
        <v>0.0</v>
      </c>
      <c r="H654" s="43">
        <v>57.791666666666664</v>
      </c>
      <c r="I654" s="43">
        <v>40.958333333333336</v>
      </c>
      <c r="J654" s="43">
        <v>17.466666666666665</v>
      </c>
      <c r="K654" s="43">
        <v>8.533333333333333</v>
      </c>
      <c r="L654" s="43">
        <v>2.225</v>
      </c>
      <c r="M654" s="43">
        <f t="shared" si="1"/>
        <v>2.111666667</v>
      </c>
      <c r="N654" s="43">
        <f t="shared" si="2"/>
        <v>25.395</v>
      </c>
      <c r="O654" s="34">
        <f t="shared" si="3"/>
        <v>47.47333333</v>
      </c>
    </row>
    <row r="655" ht="13.5" customHeight="1">
      <c r="A655" s="38" t="s">
        <v>29</v>
      </c>
      <c r="B655" s="22">
        <v>1913.0</v>
      </c>
      <c r="C655" s="43">
        <v>10.05</v>
      </c>
      <c r="D655" s="43">
        <v>3.25</v>
      </c>
      <c r="E655" s="43">
        <v>0.17500000000000002</v>
      </c>
      <c r="F655" s="43">
        <v>0.05833333333333333</v>
      </c>
      <c r="G655" s="43">
        <v>0.0</v>
      </c>
      <c r="H655" s="43">
        <v>38.96666666666667</v>
      </c>
      <c r="I655" s="43">
        <v>25.825000000000006</v>
      </c>
      <c r="J655" s="43">
        <v>12.575000000000001</v>
      </c>
      <c r="K655" s="43">
        <v>4.925</v>
      </c>
      <c r="L655" s="43">
        <v>1.383333333333333</v>
      </c>
      <c r="M655" s="43">
        <f t="shared" si="1"/>
        <v>2.706666667</v>
      </c>
      <c r="N655" s="43">
        <f t="shared" si="2"/>
        <v>16.735</v>
      </c>
      <c r="O655" s="34">
        <f t="shared" si="3"/>
        <v>30.99166667</v>
      </c>
    </row>
    <row r="656" ht="13.5" customHeight="1">
      <c r="A656" s="38" t="s">
        <v>29</v>
      </c>
      <c r="B656" s="22">
        <v>1914.0</v>
      </c>
      <c r="C656" s="43">
        <v>33.68333333333334</v>
      </c>
      <c r="D656" s="43">
        <v>17.708333333333332</v>
      </c>
      <c r="E656" s="43">
        <v>6.183333333333334</v>
      </c>
      <c r="F656" s="43">
        <v>3.0416666666666665</v>
      </c>
      <c r="G656" s="43">
        <v>1.0083333333333335</v>
      </c>
      <c r="H656" s="43">
        <v>17.316666666666666</v>
      </c>
      <c r="I656" s="43">
        <v>8.408333333333333</v>
      </c>
      <c r="J656" s="43">
        <v>1.2833333333333332</v>
      </c>
      <c r="K656" s="43">
        <v>0.0</v>
      </c>
      <c r="L656" s="43">
        <v>0.0</v>
      </c>
      <c r="M656" s="43">
        <f t="shared" si="1"/>
        <v>12.325</v>
      </c>
      <c r="N656" s="43">
        <f t="shared" si="2"/>
        <v>5.401666667</v>
      </c>
      <c r="O656" s="34">
        <f t="shared" si="3"/>
        <v>7.596666667</v>
      </c>
    </row>
    <row r="657" ht="13.5" customHeight="1">
      <c r="A657" s="38" t="s">
        <v>29</v>
      </c>
      <c r="B657" s="22">
        <v>1915.0</v>
      </c>
      <c r="C657" s="43">
        <v>32.725</v>
      </c>
      <c r="D657" s="43">
        <v>16.45</v>
      </c>
      <c r="E657" s="43">
        <v>2.8416666666666663</v>
      </c>
      <c r="F657" s="43">
        <v>0.7749999999999999</v>
      </c>
      <c r="G657" s="43">
        <v>0.075</v>
      </c>
      <c r="H657" s="43">
        <v>17.725</v>
      </c>
      <c r="I657" s="43">
        <v>10.325</v>
      </c>
      <c r="J657" s="43">
        <v>4.016666666666667</v>
      </c>
      <c r="K657" s="43">
        <v>2.058333333333333</v>
      </c>
      <c r="L657" s="43">
        <v>0.30833333333333335</v>
      </c>
      <c r="M657" s="43">
        <f t="shared" si="1"/>
        <v>10.57333333</v>
      </c>
      <c r="N657" s="43">
        <f t="shared" si="2"/>
        <v>6.886666667</v>
      </c>
      <c r="O657" s="34">
        <f t="shared" si="3"/>
        <v>12.04</v>
      </c>
    </row>
    <row r="658" ht="13.5" customHeight="1">
      <c r="A658" s="38" t="s">
        <v>29</v>
      </c>
      <c r="B658" s="22">
        <v>1916.0</v>
      </c>
      <c r="C658" s="43">
        <v>8.533333333333333</v>
      </c>
      <c r="D658" s="43">
        <v>2.7166666666666663</v>
      </c>
      <c r="E658" s="43">
        <v>0.375</v>
      </c>
      <c r="F658" s="43">
        <v>0.09166666666666667</v>
      </c>
      <c r="G658" s="43">
        <v>0.0</v>
      </c>
      <c r="H658" s="43">
        <v>42.81666666666667</v>
      </c>
      <c r="I658" s="43">
        <v>24.033333333333328</v>
      </c>
      <c r="J658" s="43">
        <v>6.458333333333333</v>
      </c>
      <c r="K658" s="43">
        <v>1.925</v>
      </c>
      <c r="L658" s="43">
        <v>0.35000000000000003</v>
      </c>
      <c r="M658" s="43">
        <f t="shared" si="1"/>
        <v>2.343333333</v>
      </c>
      <c r="N658" s="43">
        <f t="shared" si="2"/>
        <v>15.11666667</v>
      </c>
      <c r="O658" s="34">
        <f t="shared" si="3"/>
        <v>23.94166667</v>
      </c>
    </row>
    <row r="659" ht="13.5" customHeight="1">
      <c r="A659" s="38" t="s">
        <v>29</v>
      </c>
      <c r="B659" s="22">
        <v>1917.0</v>
      </c>
      <c r="C659" s="43">
        <v>41.5</v>
      </c>
      <c r="D659" s="43">
        <v>26.875</v>
      </c>
      <c r="E659" s="43">
        <v>7.366666666666667</v>
      </c>
      <c r="F659" s="43">
        <v>2.391666666666667</v>
      </c>
      <c r="G659" s="43">
        <v>0.5083333333333333</v>
      </c>
      <c r="H659" s="43">
        <v>13.708333333333334</v>
      </c>
      <c r="I659" s="43">
        <v>6.441666666666666</v>
      </c>
      <c r="J659" s="43">
        <v>1.3333333333333333</v>
      </c>
      <c r="K659" s="43">
        <v>0.31666666666666665</v>
      </c>
      <c r="L659" s="43">
        <v>0.0</v>
      </c>
      <c r="M659" s="43">
        <f t="shared" si="1"/>
        <v>15.72833333</v>
      </c>
      <c r="N659" s="43">
        <f t="shared" si="2"/>
        <v>4.36</v>
      </c>
      <c r="O659" s="34">
        <f t="shared" si="3"/>
        <v>6.371666667</v>
      </c>
    </row>
    <row r="660" ht="13.5" customHeight="1">
      <c r="A660" s="38" t="s">
        <v>29</v>
      </c>
      <c r="B660" s="22">
        <v>1918.0</v>
      </c>
      <c r="C660" s="43">
        <v>24.833333333333332</v>
      </c>
      <c r="D660" s="43">
        <v>13.183333333333332</v>
      </c>
      <c r="E660" s="43">
        <v>3.991666666666666</v>
      </c>
      <c r="F660" s="43">
        <v>1.8833333333333335</v>
      </c>
      <c r="G660" s="43">
        <v>0.75</v>
      </c>
      <c r="H660" s="43">
        <v>22.608333333333334</v>
      </c>
      <c r="I660" s="43">
        <v>12.116666666666669</v>
      </c>
      <c r="J660" s="43">
        <v>2.1916666666666664</v>
      </c>
      <c r="K660" s="43">
        <v>0.17499999999999996</v>
      </c>
      <c r="L660" s="43">
        <v>0.0</v>
      </c>
      <c r="M660" s="43">
        <f t="shared" si="1"/>
        <v>8.928333333</v>
      </c>
      <c r="N660" s="43">
        <f t="shared" si="2"/>
        <v>7.418333333</v>
      </c>
      <c r="O660" s="34">
        <f t="shared" si="3"/>
        <v>10.82333333</v>
      </c>
    </row>
    <row r="661" ht="13.5" customHeight="1">
      <c r="A661" s="38" t="s">
        <v>29</v>
      </c>
      <c r="B661" s="22">
        <v>1919.0</v>
      </c>
      <c r="C661" s="43">
        <v>25.033333333333335</v>
      </c>
      <c r="D661" s="43">
        <v>10.2</v>
      </c>
      <c r="E661" s="43">
        <v>0.9833333333333334</v>
      </c>
      <c r="F661" s="43">
        <v>0.008333333333333333</v>
      </c>
      <c r="G661" s="43">
        <v>0.0</v>
      </c>
      <c r="H661" s="43">
        <v>27.241666666666664</v>
      </c>
      <c r="I661" s="43">
        <v>14.950000000000001</v>
      </c>
      <c r="J661" s="43">
        <v>2.4083333333333337</v>
      </c>
      <c r="K661" s="43">
        <v>0.23333333333333336</v>
      </c>
      <c r="L661" s="43">
        <v>0.016666666666666666</v>
      </c>
      <c r="M661" s="43">
        <f t="shared" si="1"/>
        <v>7.245</v>
      </c>
      <c r="N661" s="43">
        <f t="shared" si="2"/>
        <v>8.97</v>
      </c>
      <c r="O661" s="34">
        <f t="shared" si="3"/>
        <v>13.07666667</v>
      </c>
    </row>
    <row r="662" ht="13.5" customHeight="1">
      <c r="A662" s="38" t="s">
        <v>29</v>
      </c>
      <c r="B662" s="22">
        <v>1920.0</v>
      </c>
      <c r="C662" s="43">
        <v>19.65833333333333</v>
      </c>
      <c r="D662" s="43">
        <v>12.083333333333334</v>
      </c>
      <c r="E662" s="43">
        <v>4.5249999999999995</v>
      </c>
      <c r="F662" s="43">
        <v>1.7</v>
      </c>
      <c r="G662" s="43">
        <v>0.21666666666666667</v>
      </c>
      <c r="H662" s="43">
        <v>31.175</v>
      </c>
      <c r="I662" s="43">
        <v>15.283333333333331</v>
      </c>
      <c r="J662" s="43">
        <v>3.475</v>
      </c>
      <c r="K662" s="43">
        <v>0.7583333333333333</v>
      </c>
      <c r="L662" s="43">
        <v>0.008333333333333333</v>
      </c>
      <c r="M662" s="43">
        <f t="shared" si="1"/>
        <v>7.636666667</v>
      </c>
      <c r="N662" s="43">
        <f t="shared" si="2"/>
        <v>10.14</v>
      </c>
      <c r="O662" s="34">
        <f t="shared" si="3"/>
        <v>15.04833333</v>
      </c>
    </row>
    <row r="663" ht="13.5" customHeight="1">
      <c r="A663" s="38" t="s">
        <v>29</v>
      </c>
      <c r="B663" s="22">
        <v>1921.0</v>
      </c>
      <c r="C663" s="43">
        <v>29.858333333333334</v>
      </c>
      <c r="D663" s="43">
        <v>16.599999999999998</v>
      </c>
      <c r="E663" s="43">
        <v>4.016666666666667</v>
      </c>
      <c r="F663" s="43">
        <v>1.2416666666666667</v>
      </c>
      <c r="G663" s="43">
        <v>0.049999999999999996</v>
      </c>
      <c r="H663" s="43">
        <v>16.633333333333333</v>
      </c>
      <c r="I663" s="43">
        <v>7.3999999999999995</v>
      </c>
      <c r="J663" s="43">
        <v>1.175</v>
      </c>
      <c r="K663" s="43">
        <v>0.2833333333333334</v>
      </c>
      <c r="L663" s="43">
        <v>0.0</v>
      </c>
      <c r="M663" s="43">
        <f t="shared" si="1"/>
        <v>10.35333333</v>
      </c>
      <c r="N663" s="43">
        <f t="shared" si="2"/>
        <v>5.098333333</v>
      </c>
      <c r="O663" s="34">
        <f t="shared" si="3"/>
        <v>7.218333333</v>
      </c>
    </row>
    <row r="664" ht="13.5" customHeight="1">
      <c r="A664" s="38" t="s">
        <v>29</v>
      </c>
      <c r="B664" s="22">
        <v>1922.0</v>
      </c>
      <c r="C664" s="43">
        <v>38.2</v>
      </c>
      <c r="D664" s="43">
        <v>27.750000000000004</v>
      </c>
      <c r="E664" s="43">
        <v>11.683333333333332</v>
      </c>
      <c r="F664" s="43">
        <v>5.633333333333333</v>
      </c>
      <c r="G664" s="43">
        <v>1.425</v>
      </c>
      <c r="H664" s="43">
        <v>19.466666666666665</v>
      </c>
      <c r="I664" s="43">
        <v>9.291666666666666</v>
      </c>
      <c r="J664" s="43">
        <v>2.2583333333333333</v>
      </c>
      <c r="K664" s="43">
        <v>0.7083333333333334</v>
      </c>
      <c r="L664" s="43">
        <v>0.016666666666666666</v>
      </c>
      <c r="M664" s="43">
        <f t="shared" si="1"/>
        <v>16.93833333</v>
      </c>
      <c r="N664" s="43">
        <f t="shared" si="2"/>
        <v>6.348333333</v>
      </c>
      <c r="O664" s="34">
        <f t="shared" si="3"/>
        <v>9.548333333</v>
      </c>
    </row>
    <row r="665" ht="13.5" customHeight="1">
      <c r="A665" s="38" t="s">
        <v>29</v>
      </c>
      <c r="B665" s="22">
        <v>1923.0</v>
      </c>
      <c r="C665" s="43">
        <v>80.59166666666667</v>
      </c>
      <c r="D665" s="43">
        <v>67.21666666666667</v>
      </c>
      <c r="E665" s="43">
        <v>39.175</v>
      </c>
      <c r="F665" s="43">
        <v>20.808333333333334</v>
      </c>
      <c r="G665" s="43">
        <v>6.416666666666668</v>
      </c>
      <c r="H665" s="43">
        <v>1.2</v>
      </c>
      <c r="I665" s="43">
        <v>0.25833333333333336</v>
      </c>
      <c r="J665" s="43">
        <v>0.0</v>
      </c>
      <c r="K665" s="43">
        <v>0.0</v>
      </c>
      <c r="L665" s="43">
        <v>0.0</v>
      </c>
      <c r="M665" s="43">
        <f t="shared" si="1"/>
        <v>42.84166667</v>
      </c>
      <c r="N665" s="43">
        <f t="shared" si="2"/>
        <v>0.2916666667</v>
      </c>
      <c r="O665" s="34">
        <f t="shared" si="3"/>
        <v>0.3433333333</v>
      </c>
    </row>
    <row r="666" ht="13.5" customHeight="1">
      <c r="A666" s="38" t="s">
        <v>29</v>
      </c>
      <c r="B666" s="22">
        <v>1924.0</v>
      </c>
      <c r="C666" s="43">
        <v>10.208333333333334</v>
      </c>
      <c r="D666" s="43">
        <v>3.5999999999999996</v>
      </c>
      <c r="E666" s="43">
        <v>0.39166666666666666</v>
      </c>
      <c r="F666" s="43">
        <v>0.008333333333333333</v>
      </c>
      <c r="G666" s="43">
        <v>0.0</v>
      </c>
      <c r="H666" s="43">
        <v>47.08333333333334</v>
      </c>
      <c r="I666" s="43">
        <v>35.24999999999999</v>
      </c>
      <c r="J666" s="43">
        <v>18.599999999999998</v>
      </c>
      <c r="K666" s="43">
        <v>9.233333333333333</v>
      </c>
      <c r="L666" s="43">
        <v>2.375</v>
      </c>
      <c r="M666" s="43">
        <f t="shared" si="1"/>
        <v>2.841666667</v>
      </c>
      <c r="N666" s="43">
        <f t="shared" si="2"/>
        <v>22.50833333</v>
      </c>
      <c r="O666" s="34">
        <f t="shared" si="3"/>
        <v>44.43833333</v>
      </c>
    </row>
    <row r="667" ht="13.5" customHeight="1">
      <c r="A667" s="38" t="s">
        <v>29</v>
      </c>
      <c r="B667" s="22">
        <v>1925.0</v>
      </c>
      <c r="C667" s="43">
        <v>69.81666666666666</v>
      </c>
      <c r="D667" s="43">
        <v>52.15</v>
      </c>
      <c r="E667" s="43">
        <v>25.316666666666666</v>
      </c>
      <c r="F667" s="43">
        <v>12.958333333333334</v>
      </c>
      <c r="G667" s="43">
        <v>5.925000000000001</v>
      </c>
      <c r="H667" s="43">
        <v>0.3666666666666667</v>
      </c>
      <c r="I667" s="43">
        <v>0.008333333333333333</v>
      </c>
      <c r="J667" s="43">
        <v>0.0</v>
      </c>
      <c r="K667" s="43">
        <v>0.0</v>
      </c>
      <c r="L667" s="43">
        <v>0.0</v>
      </c>
      <c r="M667" s="43">
        <f t="shared" si="1"/>
        <v>33.23333333</v>
      </c>
      <c r="N667" s="43">
        <f t="shared" si="2"/>
        <v>0.075</v>
      </c>
      <c r="O667" s="34">
        <f t="shared" si="3"/>
        <v>0.07666666667</v>
      </c>
    </row>
    <row r="668" ht="13.5" customHeight="1">
      <c r="A668" s="38" t="s">
        <v>29</v>
      </c>
      <c r="B668" s="22">
        <v>1926.0</v>
      </c>
      <c r="C668" s="43">
        <v>42.166666666666664</v>
      </c>
      <c r="D668" s="43">
        <v>28.49166666666667</v>
      </c>
      <c r="E668" s="43">
        <v>8.758333333333333</v>
      </c>
      <c r="F668" s="43">
        <v>4.0</v>
      </c>
      <c r="G668" s="43">
        <v>1.2333333333333334</v>
      </c>
      <c r="H668" s="43">
        <v>7.516666666666667</v>
      </c>
      <c r="I668" s="43">
        <v>4.133333333333333</v>
      </c>
      <c r="J668" s="43">
        <v>0.7166666666666667</v>
      </c>
      <c r="K668" s="43">
        <v>0.10000000000000002</v>
      </c>
      <c r="L668" s="43">
        <v>0.0</v>
      </c>
      <c r="M668" s="43">
        <f t="shared" si="1"/>
        <v>16.93</v>
      </c>
      <c r="N668" s="43">
        <f t="shared" si="2"/>
        <v>2.493333333</v>
      </c>
      <c r="O668" s="34">
        <f t="shared" si="3"/>
        <v>3.666666667</v>
      </c>
    </row>
    <row r="669" ht="13.5" customHeight="1">
      <c r="A669" s="38" t="s">
        <v>29</v>
      </c>
      <c r="B669" s="22">
        <v>1927.0</v>
      </c>
      <c r="C669" s="43">
        <v>7.699999999999999</v>
      </c>
      <c r="D669" s="43">
        <v>3.0333333333333337</v>
      </c>
      <c r="E669" s="43">
        <v>0.11666666666666665</v>
      </c>
      <c r="F669" s="43">
        <v>0.0</v>
      </c>
      <c r="G669" s="43">
        <v>0.0</v>
      </c>
      <c r="H669" s="43">
        <v>58.67499999999999</v>
      </c>
      <c r="I669" s="43">
        <v>41.416666666666664</v>
      </c>
      <c r="J669" s="43">
        <v>20.174999999999997</v>
      </c>
      <c r="K669" s="43">
        <v>11.725</v>
      </c>
      <c r="L669" s="43">
        <v>5.55</v>
      </c>
      <c r="M669" s="43">
        <f t="shared" si="1"/>
        <v>2.17</v>
      </c>
      <c r="N669" s="43">
        <f t="shared" si="2"/>
        <v>27.50833333</v>
      </c>
      <c r="O669" s="34">
        <f t="shared" si="3"/>
        <v>55.33666667</v>
      </c>
    </row>
    <row r="670" ht="13.5" customHeight="1">
      <c r="A670" s="38" t="s">
        <v>29</v>
      </c>
      <c r="B670" s="22">
        <v>1928.0</v>
      </c>
      <c r="C670" s="43">
        <v>1.0250000000000001</v>
      </c>
      <c r="D670" s="43">
        <v>0.016666666666666666</v>
      </c>
      <c r="E670" s="43">
        <v>0.0</v>
      </c>
      <c r="F670" s="43">
        <v>0.0</v>
      </c>
      <c r="G670" s="43">
        <v>0.0</v>
      </c>
      <c r="H670" s="43">
        <v>75.27499999999999</v>
      </c>
      <c r="I670" s="43">
        <v>57.45000000000001</v>
      </c>
      <c r="J670" s="43">
        <v>28.674999999999997</v>
      </c>
      <c r="K670" s="43">
        <v>17.966666666666665</v>
      </c>
      <c r="L670" s="43">
        <v>7.441666666666666</v>
      </c>
      <c r="M670" s="43">
        <f t="shared" si="1"/>
        <v>0.2083333333</v>
      </c>
      <c r="N670" s="43">
        <f t="shared" si="2"/>
        <v>37.36166667</v>
      </c>
      <c r="O670" s="34">
        <f t="shared" si="3"/>
        <v>77.055</v>
      </c>
    </row>
    <row r="671" ht="13.5" customHeight="1">
      <c r="A671" s="38" t="s">
        <v>29</v>
      </c>
      <c r="B671" s="22">
        <v>1929.0</v>
      </c>
      <c r="C671" s="43">
        <v>27.2</v>
      </c>
      <c r="D671" s="43">
        <v>15.333333333333334</v>
      </c>
      <c r="E671" s="43">
        <v>3.6333333333333333</v>
      </c>
      <c r="F671" s="43">
        <v>1.125</v>
      </c>
      <c r="G671" s="43">
        <v>0.3</v>
      </c>
      <c r="H671" s="43">
        <v>27.649999999999995</v>
      </c>
      <c r="I671" s="43">
        <v>16.275000000000002</v>
      </c>
      <c r="J671" s="43">
        <v>2.325</v>
      </c>
      <c r="K671" s="43">
        <v>0.27499999999999997</v>
      </c>
      <c r="L671" s="43">
        <v>0.0</v>
      </c>
      <c r="M671" s="43">
        <f t="shared" si="1"/>
        <v>9.518333333</v>
      </c>
      <c r="N671" s="43">
        <f t="shared" si="2"/>
        <v>9.305</v>
      </c>
      <c r="O671" s="34">
        <f t="shared" si="3"/>
        <v>13.655</v>
      </c>
    </row>
    <row r="672" ht="13.5" customHeight="1">
      <c r="A672" s="38" t="s">
        <v>29</v>
      </c>
      <c r="B672" s="22">
        <v>1930.0</v>
      </c>
      <c r="C672" s="43">
        <v>57.39166666666667</v>
      </c>
      <c r="D672" s="43">
        <v>47.949999999999996</v>
      </c>
      <c r="E672" s="43">
        <v>38.71666666666667</v>
      </c>
      <c r="F672" s="43">
        <v>33.10833333333333</v>
      </c>
      <c r="G672" s="43">
        <v>25.566666666666666</v>
      </c>
      <c r="H672" s="43">
        <v>6.45</v>
      </c>
      <c r="I672" s="43">
        <v>1.0999999999999999</v>
      </c>
      <c r="J672" s="43">
        <v>0.0</v>
      </c>
      <c r="K672" s="43">
        <v>0.0</v>
      </c>
      <c r="L672" s="43">
        <v>0.0</v>
      </c>
      <c r="M672" s="43">
        <f t="shared" si="1"/>
        <v>40.54666667</v>
      </c>
      <c r="N672" s="43">
        <f t="shared" si="2"/>
        <v>1.51</v>
      </c>
      <c r="O672" s="34">
        <f t="shared" si="3"/>
        <v>1.73</v>
      </c>
    </row>
    <row r="673" ht="13.5" customHeight="1">
      <c r="A673" s="38" t="s">
        <v>29</v>
      </c>
      <c r="B673" s="22">
        <v>1931.0</v>
      </c>
      <c r="C673" s="43">
        <v>69.28333333333332</v>
      </c>
      <c r="D673" s="43">
        <v>61.23333333333333</v>
      </c>
      <c r="E673" s="43">
        <v>46.79999999999999</v>
      </c>
      <c r="F673" s="43">
        <v>39.916666666666664</v>
      </c>
      <c r="G673" s="43">
        <v>32.76666666666666</v>
      </c>
      <c r="H673" s="43">
        <v>2.975</v>
      </c>
      <c r="I673" s="43">
        <v>0.6833333333333332</v>
      </c>
      <c r="J673" s="43">
        <v>0.024999999999999998</v>
      </c>
      <c r="K673" s="43">
        <v>0.0</v>
      </c>
      <c r="L673" s="43">
        <v>0.0</v>
      </c>
      <c r="M673" s="43">
        <f t="shared" si="1"/>
        <v>50</v>
      </c>
      <c r="N673" s="43">
        <f t="shared" si="2"/>
        <v>0.7366666667</v>
      </c>
      <c r="O673" s="34">
        <f t="shared" si="3"/>
        <v>0.8833333333</v>
      </c>
    </row>
    <row r="674" ht="13.5" customHeight="1">
      <c r="A674" s="38" t="s">
        <v>29</v>
      </c>
      <c r="B674" s="22">
        <v>1932.0</v>
      </c>
      <c r="C674" s="43">
        <v>58.291666666666664</v>
      </c>
      <c r="D674" s="43">
        <v>40.474999999999994</v>
      </c>
      <c r="E674" s="43">
        <v>15.591666666666667</v>
      </c>
      <c r="F674" s="43">
        <v>6.591666666666668</v>
      </c>
      <c r="G674" s="43">
        <v>1.925</v>
      </c>
      <c r="H674" s="43">
        <v>5.091666666666667</v>
      </c>
      <c r="I674" s="43">
        <v>1.825</v>
      </c>
      <c r="J674" s="43">
        <v>0.125</v>
      </c>
      <c r="K674" s="43">
        <v>0.0</v>
      </c>
      <c r="L674" s="43">
        <v>0.0</v>
      </c>
      <c r="M674" s="43">
        <f t="shared" si="1"/>
        <v>24.575</v>
      </c>
      <c r="N674" s="43">
        <f t="shared" si="2"/>
        <v>1.408333333</v>
      </c>
      <c r="O674" s="34">
        <f t="shared" si="3"/>
        <v>1.823333333</v>
      </c>
    </row>
    <row r="675" ht="13.5" customHeight="1">
      <c r="A675" s="38" t="s">
        <v>29</v>
      </c>
      <c r="B675" s="22">
        <v>1933.0</v>
      </c>
      <c r="C675" s="43">
        <v>22.383333333333336</v>
      </c>
      <c r="D675" s="43">
        <v>15.733333333333334</v>
      </c>
      <c r="E675" s="43">
        <v>5.616666666666667</v>
      </c>
      <c r="F675" s="43">
        <v>1.8750000000000002</v>
      </c>
      <c r="G675" s="43">
        <v>0.14166666666666666</v>
      </c>
      <c r="H675" s="43">
        <v>47.324999999999996</v>
      </c>
      <c r="I675" s="43">
        <v>38.3</v>
      </c>
      <c r="J675" s="43">
        <v>20.216666666666665</v>
      </c>
      <c r="K675" s="43">
        <v>11.299999999999999</v>
      </c>
      <c r="L675" s="43">
        <v>3.8666666666666667</v>
      </c>
      <c r="M675" s="43">
        <f t="shared" si="1"/>
        <v>9.15</v>
      </c>
      <c r="N675" s="43">
        <f t="shared" si="2"/>
        <v>24.20166667</v>
      </c>
      <c r="O675" s="34">
        <f t="shared" si="3"/>
        <v>49.82166667</v>
      </c>
    </row>
    <row r="676" ht="13.5" customHeight="1">
      <c r="A676" s="38" t="s">
        <v>29</v>
      </c>
      <c r="B676" s="22">
        <v>1934.0</v>
      </c>
      <c r="C676" s="43">
        <v>57.241666666666674</v>
      </c>
      <c r="D676" s="43">
        <v>46.61666666666667</v>
      </c>
      <c r="E676" s="43">
        <v>31.34166666666667</v>
      </c>
      <c r="F676" s="43">
        <v>22.400000000000002</v>
      </c>
      <c r="G676" s="43">
        <v>12.083333333333334</v>
      </c>
      <c r="H676" s="43">
        <v>15.325000000000001</v>
      </c>
      <c r="I676" s="43">
        <v>7.491666666666667</v>
      </c>
      <c r="J676" s="43">
        <v>0.5166666666666666</v>
      </c>
      <c r="K676" s="43">
        <v>0.08333333333333333</v>
      </c>
      <c r="L676" s="43">
        <v>0.0</v>
      </c>
      <c r="M676" s="43">
        <f t="shared" si="1"/>
        <v>33.93666667</v>
      </c>
      <c r="N676" s="43">
        <f t="shared" si="2"/>
        <v>4.683333333</v>
      </c>
      <c r="O676" s="34">
        <f t="shared" si="3"/>
        <v>6.438333333</v>
      </c>
    </row>
    <row r="677" ht="13.5" customHeight="1">
      <c r="A677" s="38" t="s">
        <v>29</v>
      </c>
      <c r="B677" s="22">
        <v>1935.0</v>
      </c>
      <c r="C677" s="43">
        <v>33.375</v>
      </c>
      <c r="D677" s="43">
        <v>18.425</v>
      </c>
      <c r="E677" s="43">
        <v>4.3500000000000005</v>
      </c>
      <c r="F677" s="43">
        <v>1.3583333333333334</v>
      </c>
      <c r="G677" s="43">
        <v>0.25</v>
      </c>
      <c r="H677" s="43">
        <v>15.583333333333329</v>
      </c>
      <c r="I677" s="43">
        <v>6.8999999999999995</v>
      </c>
      <c r="J677" s="43">
        <v>0.7166666666666667</v>
      </c>
      <c r="K677" s="43">
        <v>0.16666666666666666</v>
      </c>
      <c r="L677" s="43">
        <v>0.0</v>
      </c>
      <c r="M677" s="43">
        <f t="shared" si="1"/>
        <v>11.55166667</v>
      </c>
      <c r="N677" s="43">
        <f t="shared" si="2"/>
        <v>4.673333333</v>
      </c>
      <c r="O677" s="34">
        <f t="shared" si="3"/>
        <v>6.44</v>
      </c>
    </row>
    <row r="678" ht="13.5" customHeight="1">
      <c r="A678" s="38" t="s">
        <v>29</v>
      </c>
      <c r="B678" s="22">
        <v>1936.0</v>
      </c>
      <c r="C678" s="43">
        <v>18.275000000000002</v>
      </c>
      <c r="D678" s="43">
        <v>10.000000000000002</v>
      </c>
      <c r="E678" s="43">
        <v>1.8499999999999999</v>
      </c>
      <c r="F678" s="43">
        <v>0.5333333333333333</v>
      </c>
      <c r="G678" s="43">
        <v>0.125</v>
      </c>
      <c r="H678" s="43">
        <v>36.49999999999999</v>
      </c>
      <c r="I678" s="43">
        <v>21.85833333333333</v>
      </c>
      <c r="J678" s="43">
        <v>5.566666666666666</v>
      </c>
      <c r="K678" s="43">
        <v>1.875</v>
      </c>
      <c r="L678" s="43">
        <v>0.3666666666666667</v>
      </c>
      <c r="M678" s="43">
        <f t="shared" si="1"/>
        <v>6.156666667</v>
      </c>
      <c r="N678" s="43">
        <f t="shared" si="2"/>
        <v>13.23333333</v>
      </c>
      <c r="O678" s="34">
        <f t="shared" si="3"/>
        <v>21.25</v>
      </c>
    </row>
    <row r="679" ht="13.5" customHeight="1">
      <c r="A679" s="38" t="s">
        <v>29</v>
      </c>
      <c r="B679" s="22">
        <v>1937.0</v>
      </c>
      <c r="C679" s="43">
        <v>3.3666666666666667</v>
      </c>
      <c r="D679" s="43">
        <v>0.7416666666666664</v>
      </c>
      <c r="E679" s="43">
        <v>0.06666666666666667</v>
      </c>
      <c r="F679" s="43">
        <v>0.008333333333333333</v>
      </c>
      <c r="G679" s="43">
        <v>0.0</v>
      </c>
      <c r="H679" s="43">
        <v>64.35</v>
      </c>
      <c r="I679" s="43">
        <v>45.64166666666666</v>
      </c>
      <c r="J679" s="43">
        <v>19.541666666666664</v>
      </c>
      <c r="K679" s="43">
        <v>11.091666666666667</v>
      </c>
      <c r="L679" s="43">
        <v>3.7916666666666665</v>
      </c>
      <c r="M679" s="43">
        <f t="shared" si="1"/>
        <v>0.8366666667</v>
      </c>
      <c r="N679" s="43">
        <f t="shared" si="2"/>
        <v>28.88333333</v>
      </c>
      <c r="O679" s="34">
        <f t="shared" si="3"/>
        <v>55.51666667</v>
      </c>
    </row>
    <row r="680" ht="13.5" customHeight="1">
      <c r="A680" s="38" t="s">
        <v>29</v>
      </c>
      <c r="B680" s="22">
        <v>1938.0</v>
      </c>
      <c r="C680" s="43">
        <v>23.650000000000002</v>
      </c>
      <c r="D680" s="43">
        <v>13.691666666666668</v>
      </c>
      <c r="E680" s="43">
        <v>3.8499999999999996</v>
      </c>
      <c r="F680" s="43">
        <v>0.9833333333333333</v>
      </c>
      <c r="G680" s="43">
        <v>0.016666666666666666</v>
      </c>
      <c r="H680" s="43">
        <v>22.90833333333333</v>
      </c>
      <c r="I680" s="43">
        <v>10.033333333333333</v>
      </c>
      <c r="J680" s="43">
        <v>1.9749999999999999</v>
      </c>
      <c r="K680" s="43">
        <v>0.20000000000000004</v>
      </c>
      <c r="L680" s="43">
        <v>0.0</v>
      </c>
      <c r="M680" s="43">
        <f t="shared" si="1"/>
        <v>8.438333333</v>
      </c>
      <c r="N680" s="43">
        <f t="shared" si="2"/>
        <v>7.023333333</v>
      </c>
      <c r="O680" s="34">
        <f t="shared" si="3"/>
        <v>9.94</v>
      </c>
    </row>
    <row r="681" ht="13.5" customHeight="1">
      <c r="A681" s="38" t="s">
        <v>29</v>
      </c>
      <c r="B681" s="22">
        <v>1939.0</v>
      </c>
      <c r="C681" s="43">
        <v>46.43333333333334</v>
      </c>
      <c r="D681" s="43">
        <v>29.924999999999997</v>
      </c>
      <c r="E681" s="43">
        <v>12.083333333333334</v>
      </c>
      <c r="F681" s="43">
        <v>5.766666666666666</v>
      </c>
      <c r="G681" s="43">
        <v>1.25</v>
      </c>
      <c r="H681" s="43">
        <v>13.374999999999995</v>
      </c>
      <c r="I681" s="43">
        <v>7.816666666666666</v>
      </c>
      <c r="J681" s="43">
        <v>2.6083333333333334</v>
      </c>
      <c r="K681" s="43">
        <v>1.25</v>
      </c>
      <c r="L681" s="43">
        <v>0.4166666666666667</v>
      </c>
      <c r="M681" s="43">
        <f t="shared" si="1"/>
        <v>19.09166667</v>
      </c>
      <c r="N681" s="43">
        <f t="shared" si="2"/>
        <v>5.093333333</v>
      </c>
      <c r="O681" s="34">
        <f t="shared" si="3"/>
        <v>8.783333333</v>
      </c>
    </row>
    <row r="682" ht="13.5" customHeight="1">
      <c r="A682" s="38" t="s">
        <v>29</v>
      </c>
      <c r="B682" s="22">
        <v>1940.0</v>
      </c>
      <c r="C682" s="43">
        <v>29.441666666666666</v>
      </c>
      <c r="D682" s="43">
        <v>21.00833333333333</v>
      </c>
      <c r="E682" s="43">
        <v>10.608333333333334</v>
      </c>
      <c r="F682" s="43">
        <v>6.383333333333333</v>
      </c>
      <c r="G682" s="43">
        <v>2.758333333333333</v>
      </c>
      <c r="H682" s="43">
        <v>21.05</v>
      </c>
      <c r="I682" s="43">
        <v>9.091666666666667</v>
      </c>
      <c r="J682" s="43">
        <v>1.9500000000000002</v>
      </c>
      <c r="K682" s="43">
        <v>0.41666666666666674</v>
      </c>
      <c r="L682" s="43">
        <v>0.016666666666666666</v>
      </c>
      <c r="M682" s="43">
        <f t="shared" si="1"/>
        <v>14.04</v>
      </c>
      <c r="N682" s="43">
        <f t="shared" si="2"/>
        <v>6.505</v>
      </c>
      <c r="O682" s="34">
        <f t="shared" si="3"/>
        <v>9.366666667</v>
      </c>
    </row>
    <row r="683" ht="13.5" customHeight="1">
      <c r="A683" s="38" t="s">
        <v>29</v>
      </c>
      <c r="B683" s="22">
        <v>1941.0</v>
      </c>
      <c r="C683" s="43">
        <v>75.89166666666667</v>
      </c>
      <c r="D683" s="43">
        <v>64.14166666666667</v>
      </c>
      <c r="E683" s="43">
        <v>40.891666666666666</v>
      </c>
      <c r="F683" s="43">
        <v>26.275000000000002</v>
      </c>
      <c r="G683" s="43">
        <v>11.166666666666666</v>
      </c>
      <c r="H683" s="43">
        <v>1.6583333333333334</v>
      </c>
      <c r="I683" s="43">
        <v>0.5750000000000001</v>
      </c>
      <c r="J683" s="43">
        <v>0.008333333333333333</v>
      </c>
      <c r="K683" s="43">
        <v>0.0</v>
      </c>
      <c r="L683" s="43">
        <v>0.0</v>
      </c>
      <c r="M683" s="43">
        <f t="shared" si="1"/>
        <v>43.67333333</v>
      </c>
      <c r="N683" s="43">
        <f t="shared" si="2"/>
        <v>0.4483333333</v>
      </c>
      <c r="O683" s="34">
        <f t="shared" si="3"/>
        <v>0.5666666667</v>
      </c>
    </row>
    <row r="684" ht="13.5" customHeight="1">
      <c r="A684" s="38" t="s">
        <v>29</v>
      </c>
      <c r="B684" s="22">
        <v>1942.0</v>
      </c>
      <c r="C684" s="43">
        <v>30.341666666666658</v>
      </c>
      <c r="D684" s="43">
        <v>20.383333333333333</v>
      </c>
      <c r="E684" s="43">
        <v>8.033333333333333</v>
      </c>
      <c r="F684" s="43">
        <v>3.1166666666666667</v>
      </c>
      <c r="G684" s="43">
        <v>0.275</v>
      </c>
      <c r="H684" s="43">
        <v>31.84166666666667</v>
      </c>
      <c r="I684" s="43">
        <v>21.90833333333333</v>
      </c>
      <c r="J684" s="43">
        <v>9.233333333333334</v>
      </c>
      <c r="K684" s="43">
        <v>3.5666666666666664</v>
      </c>
      <c r="L684" s="43">
        <v>0.3583333333333334</v>
      </c>
      <c r="M684" s="43">
        <f t="shared" si="1"/>
        <v>12.43</v>
      </c>
      <c r="N684" s="43">
        <f t="shared" si="2"/>
        <v>13.38166667</v>
      </c>
      <c r="O684" s="34">
        <f t="shared" si="3"/>
        <v>23.88333333</v>
      </c>
    </row>
    <row r="685" ht="13.5" customHeight="1">
      <c r="A685" s="38" t="s">
        <v>29</v>
      </c>
      <c r="B685" s="22">
        <v>1943.0</v>
      </c>
      <c r="C685" s="43">
        <v>13.433333333333332</v>
      </c>
      <c r="D685" s="43">
        <v>6.883333333333332</v>
      </c>
      <c r="E685" s="43">
        <v>2.85</v>
      </c>
      <c r="F685" s="43">
        <v>1.2583333333333333</v>
      </c>
      <c r="G685" s="43">
        <v>0.19999999999999998</v>
      </c>
      <c r="H685" s="43">
        <v>50.69166666666666</v>
      </c>
      <c r="I685" s="43">
        <v>35.0</v>
      </c>
      <c r="J685" s="43">
        <v>13.608333333333333</v>
      </c>
      <c r="K685" s="43">
        <v>5.566666666666667</v>
      </c>
      <c r="L685" s="43">
        <v>1.583333333333333</v>
      </c>
      <c r="M685" s="43">
        <f t="shared" si="1"/>
        <v>4.925</v>
      </c>
      <c r="N685" s="43">
        <f t="shared" si="2"/>
        <v>21.29</v>
      </c>
      <c r="O685" s="34">
        <f t="shared" si="3"/>
        <v>38.34</v>
      </c>
    </row>
    <row r="686" ht="13.5" customHeight="1">
      <c r="A686" s="38" t="s">
        <v>29</v>
      </c>
      <c r="B686" s="22">
        <v>1944.0</v>
      </c>
      <c r="C686" s="43">
        <v>52.50833333333333</v>
      </c>
      <c r="D686" s="43">
        <v>33.00833333333333</v>
      </c>
      <c r="E686" s="43">
        <v>9.916666666666666</v>
      </c>
      <c r="F686" s="43">
        <v>4.425</v>
      </c>
      <c r="G686" s="43">
        <v>0.9916666666666667</v>
      </c>
      <c r="H686" s="43">
        <v>5.483333333333333</v>
      </c>
      <c r="I686" s="43">
        <v>1.8916666666666666</v>
      </c>
      <c r="J686" s="43">
        <v>0.13333333333333333</v>
      </c>
      <c r="K686" s="43">
        <v>0.0</v>
      </c>
      <c r="L686" s="43">
        <v>0.0</v>
      </c>
      <c r="M686" s="43">
        <f t="shared" si="1"/>
        <v>20.17</v>
      </c>
      <c r="N686" s="43">
        <f t="shared" si="2"/>
        <v>1.501666667</v>
      </c>
      <c r="O686" s="34">
        <f t="shared" si="3"/>
        <v>1.933333333</v>
      </c>
    </row>
    <row r="687" ht="13.5" customHeight="1">
      <c r="A687" s="38" t="s">
        <v>29</v>
      </c>
      <c r="B687" s="22">
        <v>1945.0</v>
      </c>
      <c r="C687" s="43">
        <v>12.683333333333332</v>
      </c>
      <c r="D687" s="43">
        <v>6.008333333333333</v>
      </c>
      <c r="E687" s="43">
        <v>0.5583333333333333</v>
      </c>
      <c r="F687" s="43">
        <v>0.041666666666666664</v>
      </c>
      <c r="G687" s="43">
        <v>0.0</v>
      </c>
      <c r="H687" s="43">
        <v>58.34166666666666</v>
      </c>
      <c r="I687" s="43">
        <v>45.93333333333333</v>
      </c>
      <c r="J687" s="43">
        <v>23.224999999999998</v>
      </c>
      <c r="K687" s="43">
        <v>11.416666666666666</v>
      </c>
      <c r="L687" s="43">
        <v>2.858333333333333</v>
      </c>
      <c r="M687" s="43">
        <f t="shared" si="1"/>
        <v>3.858333333</v>
      </c>
      <c r="N687" s="43">
        <f t="shared" si="2"/>
        <v>28.355</v>
      </c>
      <c r="O687" s="34">
        <f t="shared" si="3"/>
        <v>55.96833333</v>
      </c>
    </row>
    <row r="688" ht="13.5" customHeight="1">
      <c r="A688" s="38" t="s">
        <v>29</v>
      </c>
      <c r="B688" s="22">
        <v>1946.0</v>
      </c>
      <c r="C688" s="43">
        <v>9.316666666666665</v>
      </c>
      <c r="D688" s="43">
        <v>4.133333333333334</v>
      </c>
      <c r="E688" s="43">
        <v>0.8166666666666668</v>
      </c>
      <c r="F688" s="43">
        <v>0.10000000000000002</v>
      </c>
      <c r="G688" s="43">
        <v>0.0</v>
      </c>
      <c r="H688" s="43">
        <v>44.56666666666667</v>
      </c>
      <c r="I688" s="43">
        <v>27.650000000000002</v>
      </c>
      <c r="J688" s="43">
        <v>7.016666666666667</v>
      </c>
      <c r="K688" s="43">
        <v>1.8333333333333333</v>
      </c>
      <c r="L688" s="43">
        <v>0.275</v>
      </c>
      <c r="M688" s="43">
        <f t="shared" si="1"/>
        <v>2.873333333</v>
      </c>
      <c r="N688" s="43">
        <f t="shared" si="2"/>
        <v>16.26833333</v>
      </c>
      <c r="O688" s="34">
        <f t="shared" si="3"/>
        <v>25.925</v>
      </c>
    </row>
    <row r="689" ht="13.5" customHeight="1">
      <c r="A689" s="38" t="s">
        <v>29</v>
      </c>
      <c r="B689" s="22">
        <v>1947.0</v>
      </c>
      <c r="C689" s="43">
        <v>32.53333333333334</v>
      </c>
      <c r="D689" s="43">
        <v>19.541666666666664</v>
      </c>
      <c r="E689" s="43">
        <v>6.0</v>
      </c>
      <c r="F689" s="43">
        <v>2.141666666666667</v>
      </c>
      <c r="G689" s="43">
        <v>0.09166666666666667</v>
      </c>
      <c r="H689" s="43">
        <v>25.708333333333332</v>
      </c>
      <c r="I689" s="43">
        <v>18.2</v>
      </c>
      <c r="J689" s="43">
        <v>6.625000000000001</v>
      </c>
      <c r="K689" s="43">
        <v>2.1250000000000004</v>
      </c>
      <c r="L689" s="43">
        <v>0.16666666666666666</v>
      </c>
      <c r="M689" s="43">
        <f t="shared" si="1"/>
        <v>12.06166667</v>
      </c>
      <c r="N689" s="43">
        <f t="shared" si="2"/>
        <v>10.565</v>
      </c>
      <c r="O689" s="34">
        <f t="shared" si="3"/>
        <v>18.26333333</v>
      </c>
    </row>
    <row r="690" ht="13.5" customHeight="1">
      <c r="A690" s="38" t="s">
        <v>29</v>
      </c>
      <c r="B690" s="22">
        <v>1948.0</v>
      </c>
      <c r="C690" s="43">
        <v>14.950000000000001</v>
      </c>
      <c r="D690" s="43">
        <v>6.741666666666667</v>
      </c>
      <c r="E690" s="43">
        <v>0.30833333333333335</v>
      </c>
      <c r="F690" s="43">
        <v>0.0</v>
      </c>
      <c r="G690" s="43">
        <v>0.0</v>
      </c>
      <c r="H690" s="43">
        <v>37.29166666666667</v>
      </c>
      <c r="I690" s="43">
        <v>18.858333333333334</v>
      </c>
      <c r="J690" s="43">
        <v>1.9500000000000002</v>
      </c>
      <c r="K690" s="43">
        <v>0.19166666666666665</v>
      </c>
      <c r="L690" s="43">
        <v>0.0</v>
      </c>
      <c r="M690" s="43">
        <f t="shared" si="1"/>
        <v>4.4</v>
      </c>
      <c r="N690" s="43">
        <f t="shared" si="2"/>
        <v>11.65833333</v>
      </c>
      <c r="O690" s="34">
        <f t="shared" si="3"/>
        <v>16.325</v>
      </c>
    </row>
    <row r="691" ht="13.5" customHeight="1">
      <c r="A691" s="38" t="s">
        <v>29</v>
      </c>
      <c r="B691" s="22">
        <v>1949.0</v>
      </c>
      <c r="C691" s="43">
        <v>30.63333333333333</v>
      </c>
      <c r="D691" s="43">
        <v>19.23333333333333</v>
      </c>
      <c r="E691" s="43">
        <v>5.5</v>
      </c>
      <c r="F691" s="43">
        <v>1.625</v>
      </c>
      <c r="G691" s="43">
        <v>0.20833333333333334</v>
      </c>
      <c r="H691" s="43">
        <v>14.783333333333331</v>
      </c>
      <c r="I691" s="43">
        <v>6.083333333333333</v>
      </c>
      <c r="J691" s="43">
        <v>0.7333333333333333</v>
      </c>
      <c r="K691" s="43">
        <v>0.024999999999999998</v>
      </c>
      <c r="L691" s="43">
        <v>0.0</v>
      </c>
      <c r="M691" s="43">
        <f t="shared" si="1"/>
        <v>11.44</v>
      </c>
      <c r="N691" s="43">
        <f t="shared" si="2"/>
        <v>4.325</v>
      </c>
      <c r="O691" s="34">
        <f t="shared" si="3"/>
        <v>5.85</v>
      </c>
    </row>
    <row r="692" ht="13.5" customHeight="1">
      <c r="A692" s="38" t="s">
        <v>29</v>
      </c>
      <c r="B692" s="22">
        <v>1950.0</v>
      </c>
      <c r="C692" s="43">
        <v>12.183333333333335</v>
      </c>
      <c r="D692" s="43">
        <v>5.366666666666666</v>
      </c>
      <c r="E692" s="43">
        <v>0.4083333333333332</v>
      </c>
      <c r="F692" s="43">
        <v>0.05833333333333333</v>
      </c>
      <c r="G692" s="43">
        <v>0.0</v>
      </c>
      <c r="H692" s="43">
        <v>33.175000000000004</v>
      </c>
      <c r="I692" s="43">
        <v>18.400000000000002</v>
      </c>
      <c r="J692" s="43">
        <v>5.658333333333334</v>
      </c>
      <c r="K692" s="43">
        <v>2.1333333333333333</v>
      </c>
      <c r="L692" s="43">
        <v>0.4833333333333334</v>
      </c>
      <c r="M692" s="43">
        <f t="shared" si="1"/>
        <v>3.603333333</v>
      </c>
      <c r="N692" s="43">
        <f t="shared" si="2"/>
        <v>11.97</v>
      </c>
      <c r="O692" s="34">
        <f t="shared" si="3"/>
        <v>19.58</v>
      </c>
    </row>
    <row r="693" ht="13.5" customHeight="1">
      <c r="A693" s="38" t="s">
        <v>29</v>
      </c>
      <c r="B693" s="22">
        <v>1951.0</v>
      </c>
      <c r="C693" s="43">
        <v>8.183333333333334</v>
      </c>
      <c r="D693" s="43">
        <v>3.6749999999999994</v>
      </c>
      <c r="E693" s="43">
        <v>0.3083333333333333</v>
      </c>
      <c r="F693" s="43">
        <v>0.03333333333333333</v>
      </c>
      <c r="G693" s="43">
        <v>0.0</v>
      </c>
      <c r="H693" s="43">
        <v>58.1</v>
      </c>
      <c r="I693" s="43">
        <v>45.458333333333336</v>
      </c>
      <c r="J693" s="43">
        <v>26.33333333333334</v>
      </c>
      <c r="K693" s="43">
        <v>16.308333333333334</v>
      </c>
      <c r="L693" s="43">
        <v>5.991666666666667</v>
      </c>
      <c r="M693" s="43">
        <f t="shared" si="1"/>
        <v>2.44</v>
      </c>
      <c r="N693" s="43">
        <f t="shared" si="2"/>
        <v>30.43833333</v>
      </c>
      <c r="O693" s="34">
        <f t="shared" si="3"/>
        <v>64.64166667</v>
      </c>
    </row>
    <row r="694" ht="13.5" customHeight="1">
      <c r="A694" s="38" t="s">
        <v>29</v>
      </c>
      <c r="B694" s="22">
        <v>1952.0</v>
      </c>
      <c r="C694" s="43">
        <v>6.916666666666667</v>
      </c>
      <c r="D694" s="43">
        <v>2.5749999999999997</v>
      </c>
      <c r="E694" s="43">
        <v>0.18333333333333335</v>
      </c>
      <c r="F694" s="43">
        <v>0.008333333333333333</v>
      </c>
      <c r="G694" s="43">
        <v>0.0</v>
      </c>
      <c r="H694" s="43">
        <v>59.45000000000001</v>
      </c>
      <c r="I694" s="43">
        <v>45.15833333333334</v>
      </c>
      <c r="J694" s="43">
        <v>23.858333333333334</v>
      </c>
      <c r="K694" s="43">
        <v>13.458333333333336</v>
      </c>
      <c r="L694" s="43">
        <v>4.658333333333332</v>
      </c>
      <c r="M694" s="43">
        <f t="shared" si="1"/>
        <v>1.936666667</v>
      </c>
      <c r="N694" s="43">
        <f t="shared" si="2"/>
        <v>29.31666667</v>
      </c>
      <c r="O694" s="34">
        <f t="shared" si="3"/>
        <v>59.69333333</v>
      </c>
    </row>
    <row r="695" ht="13.5" customHeight="1">
      <c r="A695" s="38" t="s">
        <v>29</v>
      </c>
      <c r="B695" s="22">
        <v>1953.0</v>
      </c>
      <c r="C695" s="43">
        <v>25.258333333333336</v>
      </c>
      <c r="D695" s="43">
        <v>15.566666666666665</v>
      </c>
      <c r="E695" s="43">
        <v>4.041666666666667</v>
      </c>
      <c r="F695" s="43">
        <v>1.7833333333333332</v>
      </c>
      <c r="G695" s="43">
        <v>0.44999999999999996</v>
      </c>
      <c r="H695" s="43">
        <v>37.48333333333333</v>
      </c>
      <c r="I695" s="43">
        <v>26.599999999999994</v>
      </c>
      <c r="J695" s="43">
        <v>11.925000000000002</v>
      </c>
      <c r="K695" s="43">
        <v>5.7250000000000005</v>
      </c>
      <c r="L695" s="43">
        <v>1.1083333333333334</v>
      </c>
      <c r="M695" s="43">
        <f t="shared" si="1"/>
        <v>9.42</v>
      </c>
      <c r="N695" s="43">
        <f t="shared" si="2"/>
        <v>16.56833333</v>
      </c>
      <c r="O695" s="34">
        <f t="shared" si="3"/>
        <v>30.98</v>
      </c>
    </row>
    <row r="696" ht="13.5" customHeight="1">
      <c r="A696" s="38" t="s">
        <v>29</v>
      </c>
      <c r="B696" s="22">
        <v>1954.0</v>
      </c>
      <c r="C696" s="43">
        <v>58.958333333333314</v>
      </c>
      <c r="D696" s="43">
        <v>42.75833333333333</v>
      </c>
      <c r="E696" s="43">
        <v>19.75</v>
      </c>
      <c r="F696" s="43">
        <v>11.399999999999999</v>
      </c>
      <c r="G696" s="43">
        <v>4.891666666666667</v>
      </c>
      <c r="H696" s="43">
        <v>9.283333333333333</v>
      </c>
      <c r="I696" s="43">
        <v>5.483333333333333</v>
      </c>
      <c r="J696" s="43">
        <v>1.4166666666666667</v>
      </c>
      <c r="K696" s="43">
        <v>0.31666666666666665</v>
      </c>
      <c r="L696" s="43">
        <v>0.0</v>
      </c>
      <c r="M696" s="43">
        <f t="shared" si="1"/>
        <v>27.55166667</v>
      </c>
      <c r="N696" s="43">
        <f t="shared" si="2"/>
        <v>3.3</v>
      </c>
      <c r="O696" s="34">
        <f t="shared" si="3"/>
        <v>5.153333333</v>
      </c>
    </row>
    <row r="697" ht="13.5" customHeight="1">
      <c r="A697" s="38" t="s">
        <v>29</v>
      </c>
      <c r="B697" s="22">
        <v>1955.0</v>
      </c>
      <c r="C697" s="43">
        <v>33.516666666666666</v>
      </c>
      <c r="D697" s="43">
        <v>22.59166666666667</v>
      </c>
      <c r="E697" s="43">
        <v>7.658333333333332</v>
      </c>
      <c r="F697" s="43">
        <v>2.566666666666667</v>
      </c>
      <c r="G697" s="43">
        <v>0.2833333333333333</v>
      </c>
      <c r="H697" s="43">
        <v>26.78333333333333</v>
      </c>
      <c r="I697" s="43">
        <v>15.966666666666663</v>
      </c>
      <c r="J697" s="43">
        <v>5.516666666666666</v>
      </c>
      <c r="K697" s="43">
        <v>2.4083333333333337</v>
      </c>
      <c r="L697" s="43">
        <v>0.4166666666666667</v>
      </c>
      <c r="M697" s="43">
        <f t="shared" si="1"/>
        <v>13.32333333</v>
      </c>
      <c r="N697" s="43">
        <f t="shared" si="2"/>
        <v>10.21833333</v>
      </c>
      <c r="O697" s="34">
        <f t="shared" si="3"/>
        <v>17.39666667</v>
      </c>
    </row>
    <row r="698" ht="13.5" customHeight="1">
      <c r="A698" s="38" t="s">
        <v>29</v>
      </c>
      <c r="B698" s="22">
        <v>1956.0</v>
      </c>
      <c r="C698" s="43">
        <v>10.516666666666667</v>
      </c>
      <c r="D698" s="43">
        <v>4.783333333333334</v>
      </c>
      <c r="E698" s="43">
        <v>0.2750000000000001</v>
      </c>
      <c r="F698" s="43">
        <v>0.0</v>
      </c>
      <c r="G698" s="43">
        <v>0.0</v>
      </c>
      <c r="H698" s="43">
        <v>52.81666666666667</v>
      </c>
      <c r="I698" s="43">
        <v>41.71666666666667</v>
      </c>
      <c r="J698" s="43">
        <v>26.73333333333333</v>
      </c>
      <c r="K698" s="43">
        <v>18.508333333333333</v>
      </c>
      <c r="L698" s="43">
        <v>10.791666666666666</v>
      </c>
      <c r="M698" s="43">
        <f t="shared" si="1"/>
        <v>3.115</v>
      </c>
      <c r="N698" s="43">
        <f t="shared" si="2"/>
        <v>30.11333333</v>
      </c>
      <c r="O698" s="34">
        <f t="shared" si="3"/>
        <v>68.88833333</v>
      </c>
    </row>
    <row r="699" ht="13.5" customHeight="1">
      <c r="A699" s="38" t="s">
        <v>29</v>
      </c>
      <c r="B699" s="22">
        <v>1957.0</v>
      </c>
      <c r="C699" s="43">
        <v>50.300000000000004</v>
      </c>
      <c r="D699" s="43">
        <v>36.46666666666667</v>
      </c>
      <c r="E699" s="43">
        <v>15.183333333333335</v>
      </c>
      <c r="F699" s="43">
        <v>6.341666666666668</v>
      </c>
      <c r="G699" s="43">
        <v>1.9333333333333333</v>
      </c>
      <c r="H699" s="43">
        <v>14.591666666666667</v>
      </c>
      <c r="I699" s="43">
        <v>7.7250000000000005</v>
      </c>
      <c r="J699" s="43">
        <v>1.6500000000000001</v>
      </c>
      <c r="K699" s="43">
        <v>0.48333333333333334</v>
      </c>
      <c r="L699" s="43">
        <v>0.06666666666666667</v>
      </c>
      <c r="M699" s="43">
        <f t="shared" si="1"/>
        <v>22.045</v>
      </c>
      <c r="N699" s="43">
        <f t="shared" si="2"/>
        <v>4.903333333</v>
      </c>
      <c r="O699" s="34">
        <f t="shared" si="3"/>
        <v>7.451666667</v>
      </c>
    </row>
    <row r="700" ht="13.5" customHeight="1">
      <c r="A700" s="38" t="s">
        <v>29</v>
      </c>
      <c r="B700" s="22">
        <v>1958.0</v>
      </c>
      <c r="C700" s="43">
        <v>25.358333333333338</v>
      </c>
      <c r="D700" s="43">
        <v>16.96666666666667</v>
      </c>
      <c r="E700" s="43">
        <v>6.874999999999999</v>
      </c>
      <c r="F700" s="43">
        <v>2.6916666666666664</v>
      </c>
      <c r="G700" s="43">
        <v>0.2916666666666667</v>
      </c>
      <c r="H700" s="43">
        <v>40.88333333333333</v>
      </c>
      <c r="I700" s="43">
        <v>26.65833333333333</v>
      </c>
      <c r="J700" s="43">
        <v>7.074999999999999</v>
      </c>
      <c r="K700" s="43">
        <v>1.8916666666666666</v>
      </c>
      <c r="L700" s="43">
        <v>0.25000000000000006</v>
      </c>
      <c r="M700" s="43">
        <f t="shared" si="1"/>
        <v>10.43666667</v>
      </c>
      <c r="N700" s="43">
        <f t="shared" si="2"/>
        <v>15.35166667</v>
      </c>
      <c r="O700" s="34">
        <f t="shared" si="3"/>
        <v>24.84833333</v>
      </c>
    </row>
    <row r="701" ht="13.5" customHeight="1">
      <c r="A701" s="38" t="s">
        <v>29</v>
      </c>
      <c r="B701" s="22">
        <v>1959.0</v>
      </c>
      <c r="C701" s="43">
        <v>42.166666666666664</v>
      </c>
      <c r="D701" s="43">
        <v>28.075000000000003</v>
      </c>
      <c r="E701" s="43">
        <v>7.841666666666666</v>
      </c>
      <c r="F701" s="43">
        <v>1.6416666666666666</v>
      </c>
      <c r="G701" s="43">
        <v>0.19999999999999998</v>
      </c>
      <c r="H701" s="43">
        <v>14.858333333333336</v>
      </c>
      <c r="I701" s="43">
        <v>8.266666666666666</v>
      </c>
      <c r="J701" s="43">
        <v>2.15</v>
      </c>
      <c r="K701" s="43">
        <v>0.65</v>
      </c>
      <c r="L701" s="43">
        <v>0.041666666666666664</v>
      </c>
      <c r="M701" s="43">
        <f t="shared" si="1"/>
        <v>15.985</v>
      </c>
      <c r="N701" s="43">
        <f t="shared" si="2"/>
        <v>5.193333333</v>
      </c>
      <c r="O701" s="34">
        <f t="shared" si="3"/>
        <v>8.13</v>
      </c>
    </row>
    <row r="702" ht="13.5" customHeight="1">
      <c r="A702" s="38" t="s">
        <v>29</v>
      </c>
      <c r="B702" s="22">
        <v>1960.0</v>
      </c>
      <c r="C702" s="43">
        <v>15.699999999999998</v>
      </c>
      <c r="D702" s="43">
        <v>10.166666666666666</v>
      </c>
      <c r="E702" s="43">
        <v>4.141666666666667</v>
      </c>
      <c r="F702" s="43">
        <v>1.4083333333333332</v>
      </c>
      <c r="G702" s="43">
        <v>0.16666666666666666</v>
      </c>
      <c r="H702" s="43">
        <v>41.69166666666666</v>
      </c>
      <c r="I702" s="43">
        <v>24.775000000000002</v>
      </c>
      <c r="J702" s="43">
        <v>7.333333333333333</v>
      </c>
      <c r="K702" s="43">
        <v>3.0916666666666663</v>
      </c>
      <c r="L702" s="43">
        <v>0.75</v>
      </c>
      <c r="M702" s="43">
        <f t="shared" si="1"/>
        <v>6.316666667</v>
      </c>
      <c r="N702" s="43">
        <f t="shared" si="2"/>
        <v>15.52833333</v>
      </c>
      <c r="O702" s="34">
        <f t="shared" si="3"/>
        <v>25.87166667</v>
      </c>
    </row>
    <row r="703" ht="13.5" customHeight="1">
      <c r="A703" s="38" t="s">
        <v>29</v>
      </c>
      <c r="B703" s="22">
        <v>1961.0</v>
      </c>
      <c r="C703" s="43">
        <v>29.66666666666667</v>
      </c>
      <c r="D703" s="43">
        <v>16.933333333333337</v>
      </c>
      <c r="E703" s="43">
        <v>5.983333333333333</v>
      </c>
      <c r="F703" s="43">
        <v>2.466666666666667</v>
      </c>
      <c r="G703" s="43">
        <v>0.5083333333333333</v>
      </c>
      <c r="H703" s="43">
        <v>8.858333333333333</v>
      </c>
      <c r="I703" s="43">
        <v>2.9166666666666665</v>
      </c>
      <c r="J703" s="43">
        <v>0.26666666666666666</v>
      </c>
      <c r="K703" s="43">
        <v>0.05000000000000001</v>
      </c>
      <c r="L703" s="43">
        <v>0.0</v>
      </c>
      <c r="M703" s="43">
        <f t="shared" si="1"/>
        <v>11.11166667</v>
      </c>
      <c r="N703" s="43">
        <f t="shared" si="2"/>
        <v>2.418333333</v>
      </c>
      <c r="O703" s="34">
        <f t="shared" si="3"/>
        <v>3.138333333</v>
      </c>
    </row>
    <row r="704" ht="13.5" customHeight="1">
      <c r="A704" s="38" t="s">
        <v>29</v>
      </c>
      <c r="B704" s="22">
        <v>1962.0</v>
      </c>
      <c r="C704" s="43">
        <v>72.7</v>
      </c>
      <c r="D704" s="43">
        <v>48.59166666666667</v>
      </c>
      <c r="E704" s="43">
        <v>15.199999999999998</v>
      </c>
      <c r="F704" s="43">
        <v>5.75</v>
      </c>
      <c r="G704" s="43">
        <v>0.9916666666666666</v>
      </c>
      <c r="H704" s="43">
        <v>0.8666666666666668</v>
      </c>
      <c r="I704" s="43">
        <v>0.19166666666666665</v>
      </c>
      <c r="J704" s="43">
        <v>0.0</v>
      </c>
      <c r="K704" s="43">
        <v>0.0</v>
      </c>
      <c r="L704" s="43">
        <v>0.0</v>
      </c>
      <c r="M704" s="43">
        <f t="shared" si="1"/>
        <v>28.64666667</v>
      </c>
      <c r="N704" s="43">
        <f t="shared" si="2"/>
        <v>0.2116666667</v>
      </c>
      <c r="O704" s="34">
        <f t="shared" si="3"/>
        <v>0.25</v>
      </c>
    </row>
    <row r="705" ht="13.5" customHeight="1">
      <c r="A705" s="38" t="s">
        <v>29</v>
      </c>
      <c r="B705" s="22">
        <v>1963.0</v>
      </c>
      <c r="C705" s="43">
        <v>91.09166666666665</v>
      </c>
      <c r="D705" s="43">
        <v>80.1</v>
      </c>
      <c r="E705" s="43">
        <v>56.81666666666667</v>
      </c>
      <c r="F705" s="43">
        <v>38.333333333333336</v>
      </c>
      <c r="G705" s="43">
        <v>16.816666666666666</v>
      </c>
      <c r="H705" s="43">
        <v>0.15</v>
      </c>
      <c r="I705" s="43">
        <v>0.0</v>
      </c>
      <c r="J705" s="43">
        <v>0.0</v>
      </c>
      <c r="K705" s="43">
        <v>0.0</v>
      </c>
      <c r="L705" s="43">
        <v>0.0</v>
      </c>
      <c r="M705" s="43">
        <f t="shared" si="1"/>
        <v>56.63166667</v>
      </c>
      <c r="N705" s="43">
        <f t="shared" si="2"/>
        <v>0.03</v>
      </c>
      <c r="O705" s="34">
        <f t="shared" si="3"/>
        <v>0.03</v>
      </c>
    </row>
    <row r="706" ht="13.5" customHeight="1">
      <c r="A706" s="38" t="s">
        <v>29</v>
      </c>
      <c r="B706" s="22">
        <v>1964.0</v>
      </c>
      <c r="C706" s="43">
        <v>57.366666666666674</v>
      </c>
      <c r="D706" s="43">
        <v>43.116666666666674</v>
      </c>
      <c r="E706" s="43">
        <v>23.65833333333333</v>
      </c>
      <c r="F706" s="43">
        <v>16.358333333333334</v>
      </c>
      <c r="G706" s="43">
        <v>8.508333333333333</v>
      </c>
      <c r="H706" s="43">
        <v>4.658333333333333</v>
      </c>
      <c r="I706" s="43">
        <v>1.6083333333333334</v>
      </c>
      <c r="J706" s="43">
        <v>0.25</v>
      </c>
      <c r="K706" s="43">
        <v>0.06666666666666667</v>
      </c>
      <c r="L706" s="43">
        <v>0.0</v>
      </c>
      <c r="M706" s="43">
        <f t="shared" si="1"/>
        <v>29.80166667</v>
      </c>
      <c r="N706" s="43">
        <f t="shared" si="2"/>
        <v>1.316666667</v>
      </c>
      <c r="O706" s="34">
        <f t="shared" si="3"/>
        <v>1.778333333</v>
      </c>
    </row>
    <row r="707" ht="13.5" customHeight="1">
      <c r="A707" s="38" t="s">
        <v>29</v>
      </c>
      <c r="B707" s="22">
        <v>1965.0</v>
      </c>
      <c r="C707" s="43">
        <v>81.62499999999999</v>
      </c>
      <c r="D707" s="43">
        <v>73.54166666666667</v>
      </c>
      <c r="E707" s="43">
        <v>53.574999999999996</v>
      </c>
      <c r="F707" s="43">
        <v>38.46666666666667</v>
      </c>
      <c r="G707" s="43">
        <v>21.650000000000006</v>
      </c>
      <c r="H707" s="43">
        <v>1.3333333333333333</v>
      </c>
      <c r="I707" s="43">
        <v>0.3416666666666666</v>
      </c>
      <c r="J707" s="43">
        <v>0.0</v>
      </c>
      <c r="K707" s="43">
        <v>0.0</v>
      </c>
      <c r="L707" s="43">
        <v>0.0</v>
      </c>
      <c r="M707" s="43">
        <f t="shared" si="1"/>
        <v>53.77166667</v>
      </c>
      <c r="N707" s="43">
        <f t="shared" si="2"/>
        <v>0.335</v>
      </c>
      <c r="O707" s="34">
        <f t="shared" si="3"/>
        <v>0.4033333333</v>
      </c>
    </row>
    <row r="708" ht="13.5" customHeight="1">
      <c r="A708" s="38" t="s">
        <v>29</v>
      </c>
      <c r="B708" s="22">
        <v>1966.0</v>
      </c>
      <c r="C708" s="43">
        <v>85.56666666666668</v>
      </c>
      <c r="D708" s="43">
        <v>75.14999999999999</v>
      </c>
      <c r="E708" s="43">
        <v>45.9</v>
      </c>
      <c r="F708" s="43">
        <v>28.283333333333335</v>
      </c>
      <c r="G708" s="43">
        <v>11.441666666666665</v>
      </c>
      <c r="H708" s="43">
        <v>0.3166666666666667</v>
      </c>
      <c r="I708" s="43">
        <v>0.024999999999999998</v>
      </c>
      <c r="J708" s="43">
        <v>0.0</v>
      </c>
      <c r="K708" s="43">
        <v>0.0</v>
      </c>
      <c r="L708" s="43">
        <v>0.0</v>
      </c>
      <c r="M708" s="43">
        <f t="shared" si="1"/>
        <v>49.26833333</v>
      </c>
      <c r="N708" s="43">
        <f t="shared" si="2"/>
        <v>0.06833333333</v>
      </c>
      <c r="O708" s="34">
        <f t="shared" si="3"/>
        <v>0.07333333333</v>
      </c>
    </row>
    <row r="709" ht="13.5" customHeight="1">
      <c r="A709" s="38" t="s">
        <v>29</v>
      </c>
      <c r="B709" s="22">
        <v>1967.0</v>
      </c>
      <c r="C709" s="43">
        <v>32.41666666666666</v>
      </c>
      <c r="D709" s="43">
        <v>21.391666666666666</v>
      </c>
      <c r="E709" s="43">
        <v>12.816666666666668</v>
      </c>
      <c r="F709" s="43">
        <v>8.091666666666667</v>
      </c>
      <c r="G709" s="43">
        <v>2.866666666666667</v>
      </c>
      <c r="H709" s="43">
        <v>12.958333333333334</v>
      </c>
      <c r="I709" s="43">
        <v>5.041666666666667</v>
      </c>
      <c r="J709" s="43">
        <v>0.5166666666666667</v>
      </c>
      <c r="K709" s="43">
        <v>0.10833333333333334</v>
      </c>
      <c r="L709" s="43">
        <v>0.0</v>
      </c>
      <c r="M709" s="43">
        <f t="shared" si="1"/>
        <v>15.51666667</v>
      </c>
      <c r="N709" s="43">
        <f t="shared" si="2"/>
        <v>3.725</v>
      </c>
      <c r="O709" s="34">
        <f t="shared" si="3"/>
        <v>5.005</v>
      </c>
    </row>
    <row r="710" ht="13.5" customHeight="1">
      <c r="A710" s="38" t="s">
        <v>29</v>
      </c>
      <c r="B710" s="22">
        <v>1968.0</v>
      </c>
      <c r="C710" s="43">
        <v>53.59166666666667</v>
      </c>
      <c r="D710" s="43">
        <v>32.574999999999996</v>
      </c>
      <c r="E710" s="43">
        <v>9.358333333333334</v>
      </c>
      <c r="F710" s="43">
        <v>2.6999999999999997</v>
      </c>
      <c r="G710" s="43">
        <v>0.20833333333333334</v>
      </c>
      <c r="H710" s="43">
        <v>3.666666666666666</v>
      </c>
      <c r="I710" s="43">
        <v>1.3833333333333337</v>
      </c>
      <c r="J710" s="43">
        <v>0.18333333333333335</v>
      </c>
      <c r="K710" s="43">
        <v>0.041666666666666664</v>
      </c>
      <c r="L710" s="43">
        <v>0.0</v>
      </c>
      <c r="M710" s="43">
        <f t="shared" si="1"/>
        <v>19.68666667</v>
      </c>
      <c r="N710" s="43">
        <f t="shared" si="2"/>
        <v>1.055</v>
      </c>
      <c r="O710" s="34">
        <f t="shared" si="3"/>
        <v>1.43</v>
      </c>
    </row>
    <row r="711" ht="13.5" customHeight="1">
      <c r="A711" s="38" t="s">
        <v>29</v>
      </c>
      <c r="B711" s="22">
        <v>1969.0</v>
      </c>
      <c r="C711" s="43">
        <v>67.8</v>
      </c>
      <c r="D711" s="43">
        <v>54.64166666666666</v>
      </c>
      <c r="E711" s="43">
        <v>28.325000000000003</v>
      </c>
      <c r="F711" s="43">
        <v>13.583333333333334</v>
      </c>
      <c r="G711" s="43">
        <v>2.8333333333333335</v>
      </c>
      <c r="H711" s="43">
        <v>4.658333333333334</v>
      </c>
      <c r="I711" s="43">
        <v>1.9666666666666668</v>
      </c>
      <c r="J711" s="43">
        <v>0.17500000000000002</v>
      </c>
      <c r="K711" s="43">
        <v>0.041666666666666664</v>
      </c>
      <c r="L711" s="43">
        <v>0.0</v>
      </c>
      <c r="M711" s="43">
        <f t="shared" si="1"/>
        <v>33.43666667</v>
      </c>
      <c r="N711" s="43">
        <f t="shared" si="2"/>
        <v>1.368333333</v>
      </c>
      <c r="O711" s="34">
        <f t="shared" si="3"/>
        <v>1.856666667</v>
      </c>
    </row>
    <row r="712" ht="13.5" customHeight="1">
      <c r="A712" s="38" t="s">
        <v>29</v>
      </c>
      <c r="B712" s="22">
        <v>1970.0</v>
      </c>
      <c r="C712" s="43">
        <v>18.600000000000005</v>
      </c>
      <c r="D712" s="43">
        <v>7.449999999999999</v>
      </c>
      <c r="E712" s="43">
        <v>1.2750000000000001</v>
      </c>
      <c r="F712" s="43">
        <v>0.16666666666666666</v>
      </c>
      <c r="G712" s="43">
        <v>0.008333333333333333</v>
      </c>
      <c r="H712" s="43">
        <v>23.991666666666664</v>
      </c>
      <c r="I712" s="43">
        <v>15.0</v>
      </c>
      <c r="J712" s="43">
        <v>4.533333333333333</v>
      </c>
      <c r="K712" s="43">
        <v>1.8916666666666666</v>
      </c>
      <c r="L712" s="43">
        <v>0.44166666666666665</v>
      </c>
      <c r="M712" s="43">
        <f t="shared" si="1"/>
        <v>5.5</v>
      </c>
      <c r="N712" s="43">
        <f t="shared" si="2"/>
        <v>9.171666667</v>
      </c>
      <c r="O712" s="34">
        <f t="shared" si="3"/>
        <v>15.47333333</v>
      </c>
    </row>
    <row r="713" ht="13.5" customHeight="1">
      <c r="A713" s="38" t="s">
        <v>29</v>
      </c>
      <c r="B713" s="22">
        <v>1971.0</v>
      </c>
      <c r="C713" s="43">
        <v>26.225000000000005</v>
      </c>
      <c r="D713" s="43">
        <v>18.63333333333333</v>
      </c>
      <c r="E713" s="43">
        <v>8.008333333333335</v>
      </c>
      <c r="F713" s="43">
        <v>3.6583333333333337</v>
      </c>
      <c r="G713" s="43">
        <v>0.9166666666666666</v>
      </c>
      <c r="H713" s="43">
        <v>31.666666666666668</v>
      </c>
      <c r="I713" s="43">
        <v>21.166666666666668</v>
      </c>
      <c r="J713" s="43">
        <v>8.391666666666666</v>
      </c>
      <c r="K713" s="43">
        <v>3.0416666666666665</v>
      </c>
      <c r="L713" s="43">
        <v>0.8416666666666668</v>
      </c>
      <c r="M713" s="43">
        <f t="shared" si="1"/>
        <v>11.48833333</v>
      </c>
      <c r="N713" s="43">
        <f t="shared" si="2"/>
        <v>13.02166667</v>
      </c>
      <c r="O713" s="34">
        <f t="shared" si="3"/>
        <v>23.11</v>
      </c>
    </row>
    <row r="714" ht="13.5" customHeight="1">
      <c r="A714" s="38" t="s">
        <v>29</v>
      </c>
      <c r="B714" s="22">
        <v>1972.0</v>
      </c>
      <c r="C714" s="43">
        <v>4.116666666666666</v>
      </c>
      <c r="D714" s="43">
        <v>1.5333333333333332</v>
      </c>
      <c r="E714" s="43">
        <v>0.19999999999999998</v>
      </c>
      <c r="F714" s="43">
        <v>0.0</v>
      </c>
      <c r="G714" s="43">
        <v>0.0</v>
      </c>
      <c r="H714" s="43">
        <v>71.70833333333333</v>
      </c>
      <c r="I714" s="43">
        <v>60.53333333333333</v>
      </c>
      <c r="J714" s="43">
        <v>41.166666666666664</v>
      </c>
      <c r="K714" s="43">
        <v>26.058333333333326</v>
      </c>
      <c r="L714" s="43">
        <v>10.041666666666666</v>
      </c>
      <c r="M714" s="43">
        <f t="shared" si="1"/>
        <v>1.17</v>
      </c>
      <c r="N714" s="43">
        <f t="shared" si="2"/>
        <v>41.90166667</v>
      </c>
      <c r="O714" s="34">
        <f t="shared" si="3"/>
        <v>94.14333333</v>
      </c>
    </row>
    <row r="715" ht="13.5" customHeight="1">
      <c r="A715" s="38" t="s">
        <v>29</v>
      </c>
      <c r="B715" s="22">
        <v>1973.0</v>
      </c>
      <c r="C715" s="43">
        <v>0.35000000000000003</v>
      </c>
      <c r="D715" s="43">
        <v>0.016666666666666666</v>
      </c>
      <c r="E715" s="43">
        <v>0.0</v>
      </c>
      <c r="F715" s="43">
        <v>0.0</v>
      </c>
      <c r="G715" s="43">
        <v>0.0</v>
      </c>
      <c r="H715" s="43">
        <v>66.08333333333333</v>
      </c>
      <c r="I715" s="43">
        <v>48.04999999999999</v>
      </c>
      <c r="J715" s="43">
        <v>24.10833333333333</v>
      </c>
      <c r="K715" s="43">
        <v>14.824999999999998</v>
      </c>
      <c r="L715" s="43">
        <v>5.466666666666666</v>
      </c>
      <c r="M715" s="43">
        <f t="shared" si="1"/>
        <v>0.07333333333</v>
      </c>
      <c r="N715" s="43">
        <f t="shared" si="2"/>
        <v>31.70666667</v>
      </c>
      <c r="O715" s="34">
        <f t="shared" si="3"/>
        <v>64.22833333</v>
      </c>
    </row>
    <row r="716" ht="13.5" customHeight="1">
      <c r="A716" s="38" t="s">
        <v>29</v>
      </c>
      <c r="B716" s="22">
        <v>1974.0</v>
      </c>
      <c r="C716" s="43">
        <v>3.633333333333334</v>
      </c>
      <c r="D716" s="43">
        <v>1.175</v>
      </c>
      <c r="E716" s="43">
        <v>0.041666666666666664</v>
      </c>
      <c r="F716" s="43">
        <v>0.0</v>
      </c>
      <c r="G716" s="43">
        <v>0.0</v>
      </c>
      <c r="H716" s="43">
        <v>49.71666666666667</v>
      </c>
      <c r="I716" s="43">
        <v>26.75</v>
      </c>
      <c r="J716" s="43">
        <v>4.383333333333334</v>
      </c>
      <c r="K716" s="43">
        <v>0.8833333333333333</v>
      </c>
      <c r="L716" s="43">
        <v>0.08333333333333333</v>
      </c>
      <c r="M716" s="43">
        <f t="shared" si="1"/>
        <v>0.97</v>
      </c>
      <c r="N716" s="43">
        <f t="shared" si="2"/>
        <v>16.36333333</v>
      </c>
      <c r="O716" s="34">
        <f t="shared" si="3"/>
        <v>24.06333333</v>
      </c>
    </row>
    <row r="717" ht="13.5" customHeight="1">
      <c r="A717" s="38" t="s">
        <v>29</v>
      </c>
      <c r="B717" s="22">
        <v>1975.0</v>
      </c>
      <c r="C717" s="43">
        <v>1.0916666666666666</v>
      </c>
      <c r="D717" s="43">
        <v>0.25833333333333336</v>
      </c>
      <c r="E717" s="43">
        <v>0.0</v>
      </c>
      <c r="F717" s="43">
        <v>0.0</v>
      </c>
      <c r="G717" s="43">
        <v>0.0</v>
      </c>
      <c r="H717" s="43">
        <v>63.475</v>
      </c>
      <c r="I717" s="43">
        <v>44.083333333333336</v>
      </c>
      <c r="J717" s="43">
        <v>21.516666666666666</v>
      </c>
      <c r="K717" s="43">
        <v>11.825000000000001</v>
      </c>
      <c r="L717" s="43">
        <v>3.466666666666667</v>
      </c>
      <c r="M717" s="43">
        <f t="shared" si="1"/>
        <v>0.27</v>
      </c>
      <c r="N717" s="43">
        <f t="shared" si="2"/>
        <v>28.87333333</v>
      </c>
      <c r="O717" s="34">
        <f t="shared" si="3"/>
        <v>56.165</v>
      </c>
    </row>
    <row r="718" ht="13.5" customHeight="1">
      <c r="A718" s="38" t="s">
        <v>29</v>
      </c>
      <c r="B718" s="22">
        <v>1976.0</v>
      </c>
      <c r="C718" s="43">
        <v>15.683333333333332</v>
      </c>
      <c r="D718" s="43">
        <v>6.883333333333333</v>
      </c>
      <c r="E718" s="43">
        <v>1.1333333333333333</v>
      </c>
      <c r="F718" s="43">
        <v>0.18333333333333332</v>
      </c>
      <c r="G718" s="43">
        <v>0.0</v>
      </c>
      <c r="H718" s="43">
        <v>45.92499999999999</v>
      </c>
      <c r="I718" s="43">
        <v>33.583333333333336</v>
      </c>
      <c r="J718" s="43">
        <v>14.733333333333333</v>
      </c>
      <c r="K718" s="43">
        <v>8.341666666666667</v>
      </c>
      <c r="L718" s="43">
        <v>2.2833333333333337</v>
      </c>
      <c r="M718" s="43">
        <f t="shared" si="1"/>
        <v>4.776666667</v>
      </c>
      <c r="N718" s="43">
        <f t="shared" si="2"/>
        <v>20.97333333</v>
      </c>
      <c r="O718" s="34">
        <f t="shared" si="3"/>
        <v>40.415</v>
      </c>
    </row>
    <row r="719" ht="13.5" customHeight="1">
      <c r="A719" s="38" t="s">
        <v>29</v>
      </c>
      <c r="B719" s="22">
        <v>1977.0</v>
      </c>
      <c r="C719" s="43">
        <v>29.841666666666665</v>
      </c>
      <c r="D719" s="43">
        <v>19.166666666666664</v>
      </c>
      <c r="E719" s="43">
        <v>5.1499999999999995</v>
      </c>
      <c r="F719" s="43">
        <v>1.5916666666666666</v>
      </c>
      <c r="G719" s="43">
        <v>0.041666666666666664</v>
      </c>
      <c r="H719" s="43">
        <v>29.59166666666667</v>
      </c>
      <c r="I719" s="43">
        <v>19.725</v>
      </c>
      <c r="J719" s="43">
        <v>7.224999999999999</v>
      </c>
      <c r="K719" s="43">
        <v>3.7999999999999994</v>
      </c>
      <c r="L719" s="43">
        <v>1.6333333333333335</v>
      </c>
      <c r="M719" s="43">
        <f t="shared" si="1"/>
        <v>11.15833333</v>
      </c>
      <c r="N719" s="43">
        <f t="shared" si="2"/>
        <v>12.395</v>
      </c>
      <c r="O719" s="34">
        <f t="shared" si="3"/>
        <v>22.81666667</v>
      </c>
    </row>
    <row r="720" ht="13.5" customHeight="1">
      <c r="A720" s="38" t="s">
        <v>29</v>
      </c>
      <c r="B720" s="22">
        <v>1978.0</v>
      </c>
      <c r="C720" s="43">
        <v>9.216666666666667</v>
      </c>
      <c r="D720" s="43">
        <v>4.358333333333333</v>
      </c>
      <c r="E720" s="43">
        <v>0.7416666666666666</v>
      </c>
      <c r="F720" s="43">
        <v>0.21666666666666667</v>
      </c>
      <c r="G720" s="43">
        <v>0.0</v>
      </c>
      <c r="H720" s="43">
        <v>54.59166666666666</v>
      </c>
      <c r="I720" s="43">
        <v>46.21666666666667</v>
      </c>
      <c r="J720" s="43">
        <v>32.800000000000004</v>
      </c>
      <c r="K720" s="43">
        <v>22.59166666666667</v>
      </c>
      <c r="L720" s="43">
        <v>9.641666666666666</v>
      </c>
      <c r="M720" s="43">
        <f t="shared" si="1"/>
        <v>2.906666667</v>
      </c>
      <c r="N720" s="43">
        <f t="shared" si="2"/>
        <v>33.16833333</v>
      </c>
      <c r="O720" s="34">
        <f t="shared" si="3"/>
        <v>76.8</v>
      </c>
    </row>
    <row r="721" ht="13.5" customHeight="1">
      <c r="A721" s="38" t="s">
        <v>29</v>
      </c>
      <c r="B721" s="22">
        <v>1979.0</v>
      </c>
      <c r="C721" s="43">
        <v>1.9249999999999998</v>
      </c>
      <c r="D721" s="43">
        <v>0.39166666666666666</v>
      </c>
      <c r="E721" s="43">
        <v>0.11666666666666665</v>
      </c>
      <c r="F721" s="43">
        <v>0.008333333333333333</v>
      </c>
      <c r="G721" s="43">
        <v>0.0</v>
      </c>
      <c r="H721" s="43">
        <v>66.31666666666668</v>
      </c>
      <c r="I721" s="43">
        <v>42.208333333333336</v>
      </c>
      <c r="J721" s="43">
        <v>11.525</v>
      </c>
      <c r="K721" s="43">
        <v>3.8750000000000004</v>
      </c>
      <c r="L721" s="43">
        <v>0.7583333333333332</v>
      </c>
      <c r="M721" s="43">
        <f t="shared" si="1"/>
        <v>0.4883333333</v>
      </c>
      <c r="N721" s="43">
        <f t="shared" si="2"/>
        <v>24.93666667</v>
      </c>
      <c r="O721" s="34">
        <f t="shared" si="3"/>
        <v>40.92</v>
      </c>
    </row>
    <row r="722" ht="13.5" customHeight="1">
      <c r="A722" s="38" t="s">
        <v>29</v>
      </c>
      <c r="B722" s="22">
        <v>1980.0</v>
      </c>
      <c r="C722" s="43">
        <v>32.458333333333336</v>
      </c>
      <c r="D722" s="43">
        <v>22.55</v>
      </c>
      <c r="E722" s="43">
        <v>10.583333333333334</v>
      </c>
      <c r="F722" s="43">
        <v>5.4750000000000005</v>
      </c>
      <c r="G722" s="43">
        <v>1.4833333333333334</v>
      </c>
      <c r="H722" s="43">
        <v>26.849999999999998</v>
      </c>
      <c r="I722" s="43">
        <v>15.091666666666667</v>
      </c>
      <c r="J722" s="43">
        <v>3.5583333333333336</v>
      </c>
      <c r="K722" s="43">
        <v>1.1750000000000003</v>
      </c>
      <c r="L722" s="43">
        <v>0.17500000000000004</v>
      </c>
      <c r="M722" s="43">
        <f t="shared" si="1"/>
        <v>14.51</v>
      </c>
      <c r="N722" s="43">
        <f t="shared" si="2"/>
        <v>9.37</v>
      </c>
      <c r="O722" s="34">
        <f t="shared" si="3"/>
        <v>14.65666667</v>
      </c>
    </row>
    <row r="723" ht="13.5" customHeight="1">
      <c r="A723" s="38" t="s">
        <v>29</v>
      </c>
      <c r="B723" s="22">
        <v>1981.0</v>
      </c>
      <c r="C723" s="43">
        <v>49.25</v>
      </c>
      <c r="D723" s="43">
        <v>36.475</v>
      </c>
      <c r="E723" s="43">
        <v>19.058333333333334</v>
      </c>
      <c r="F723" s="43">
        <v>12.516666666666664</v>
      </c>
      <c r="G723" s="43">
        <v>6.3999999999999995</v>
      </c>
      <c r="H723" s="43">
        <v>13.675000000000002</v>
      </c>
      <c r="I723" s="43">
        <v>7.183333333333334</v>
      </c>
      <c r="J723" s="43">
        <v>1.3416666666666666</v>
      </c>
      <c r="K723" s="43">
        <v>0.3416666666666666</v>
      </c>
      <c r="L723" s="43">
        <v>0.03333333333333333</v>
      </c>
      <c r="M723" s="43">
        <f t="shared" si="1"/>
        <v>24.74</v>
      </c>
      <c r="N723" s="43">
        <f t="shared" si="2"/>
        <v>4.515</v>
      </c>
      <c r="O723" s="34">
        <f t="shared" si="3"/>
        <v>6.72</v>
      </c>
    </row>
    <row r="724" ht="13.5" customHeight="1">
      <c r="A724" s="38" t="s">
        <v>29</v>
      </c>
      <c r="B724" s="22">
        <v>1982.0</v>
      </c>
      <c r="C724" s="43">
        <v>43.28333333333334</v>
      </c>
      <c r="D724" s="43">
        <v>24.041666666666668</v>
      </c>
      <c r="E724" s="43">
        <v>4.433333333333333</v>
      </c>
      <c r="F724" s="43">
        <v>1.0833333333333333</v>
      </c>
      <c r="G724" s="43">
        <v>0.125</v>
      </c>
      <c r="H724" s="43">
        <v>7.716666666666666</v>
      </c>
      <c r="I724" s="43">
        <v>2.375</v>
      </c>
      <c r="J724" s="43">
        <v>0.27499999999999997</v>
      </c>
      <c r="K724" s="43">
        <v>0.06666666666666667</v>
      </c>
      <c r="L724" s="43">
        <v>0.0</v>
      </c>
      <c r="M724" s="43">
        <f t="shared" si="1"/>
        <v>14.59333333</v>
      </c>
      <c r="N724" s="43">
        <f t="shared" si="2"/>
        <v>2.086666667</v>
      </c>
      <c r="O724" s="34">
        <f t="shared" si="3"/>
        <v>2.711666667</v>
      </c>
    </row>
    <row r="725" ht="13.5" customHeight="1">
      <c r="A725" s="38" t="s">
        <v>29</v>
      </c>
      <c r="B725" s="22">
        <v>1983.0</v>
      </c>
      <c r="C725" s="43">
        <v>31.099999999999994</v>
      </c>
      <c r="D725" s="43">
        <v>20.933333333333334</v>
      </c>
      <c r="E725" s="43">
        <v>8.041666666666666</v>
      </c>
      <c r="F725" s="43">
        <v>2.6083333333333334</v>
      </c>
      <c r="G725" s="43">
        <v>0.5333333333333333</v>
      </c>
      <c r="H725" s="43">
        <v>27.291666666666668</v>
      </c>
      <c r="I725" s="43">
        <v>15.791666666666666</v>
      </c>
      <c r="J725" s="43">
        <v>3.408333333333333</v>
      </c>
      <c r="K725" s="43">
        <v>0.875</v>
      </c>
      <c r="L725" s="43">
        <v>0.049999999999999996</v>
      </c>
      <c r="M725" s="43">
        <f t="shared" si="1"/>
        <v>12.64333333</v>
      </c>
      <c r="N725" s="43">
        <f t="shared" si="2"/>
        <v>9.483333333</v>
      </c>
      <c r="O725" s="34">
        <f t="shared" si="3"/>
        <v>14.57</v>
      </c>
    </row>
    <row r="726" ht="13.5" customHeight="1">
      <c r="A726" s="38" t="s">
        <v>29</v>
      </c>
      <c r="B726" s="22">
        <v>1984.0</v>
      </c>
      <c r="C726" s="43">
        <v>2.075</v>
      </c>
      <c r="D726" s="43">
        <v>0.6999999999999998</v>
      </c>
      <c r="E726" s="43">
        <v>0.016666666666666666</v>
      </c>
      <c r="F726" s="43">
        <v>0.0</v>
      </c>
      <c r="G726" s="43">
        <v>0.0</v>
      </c>
      <c r="H726" s="43">
        <v>67.90833333333333</v>
      </c>
      <c r="I726" s="43">
        <v>51.616666666666674</v>
      </c>
      <c r="J726" s="43">
        <v>29.28333333333333</v>
      </c>
      <c r="K726" s="43">
        <v>20.000000000000004</v>
      </c>
      <c r="L726" s="43">
        <v>11.20833333333333</v>
      </c>
      <c r="M726" s="43">
        <f t="shared" si="1"/>
        <v>0.5583333333</v>
      </c>
      <c r="N726" s="43">
        <f t="shared" si="2"/>
        <v>36.00333333</v>
      </c>
      <c r="O726" s="34">
        <f t="shared" si="3"/>
        <v>79.00666667</v>
      </c>
    </row>
    <row r="727" ht="13.5" customHeight="1">
      <c r="A727" s="38" t="s">
        <v>29</v>
      </c>
      <c r="B727" s="22">
        <v>1985.0</v>
      </c>
      <c r="C727" s="43">
        <v>41.89166666666667</v>
      </c>
      <c r="D727" s="43">
        <v>30.458333333333332</v>
      </c>
      <c r="E727" s="43">
        <v>13.649999999999999</v>
      </c>
      <c r="F727" s="43">
        <v>8.15</v>
      </c>
      <c r="G727" s="43">
        <v>3.8833333333333333</v>
      </c>
      <c r="H727" s="43">
        <v>14.591666666666667</v>
      </c>
      <c r="I727" s="43">
        <v>7.958333333333333</v>
      </c>
      <c r="J727" s="43">
        <v>2.3083333333333336</v>
      </c>
      <c r="K727" s="43">
        <v>0.5833333333333334</v>
      </c>
      <c r="L727" s="43">
        <v>0.0</v>
      </c>
      <c r="M727" s="43">
        <f t="shared" si="1"/>
        <v>19.60666667</v>
      </c>
      <c r="N727" s="43">
        <f t="shared" si="2"/>
        <v>5.088333333</v>
      </c>
      <c r="O727" s="34">
        <f t="shared" si="3"/>
        <v>7.953333333</v>
      </c>
    </row>
    <row r="728" ht="13.5" customHeight="1">
      <c r="A728" s="38" t="s">
        <v>29</v>
      </c>
      <c r="B728" s="22">
        <v>1986.0</v>
      </c>
      <c r="C728" s="43">
        <v>12.108333333333333</v>
      </c>
      <c r="D728" s="43">
        <v>7.550000000000001</v>
      </c>
      <c r="E728" s="43">
        <v>2.4583333333333335</v>
      </c>
      <c r="F728" s="43">
        <v>0.8583333333333334</v>
      </c>
      <c r="G728" s="43">
        <v>0.125</v>
      </c>
      <c r="H728" s="43">
        <v>38.775</v>
      </c>
      <c r="I728" s="43">
        <v>23.575</v>
      </c>
      <c r="J728" s="43">
        <v>6.05</v>
      </c>
      <c r="K728" s="43">
        <v>2.1083333333333334</v>
      </c>
      <c r="L728" s="43">
        <v>0.6916666666666668</v>
      </c>
      <c r="M728" s="43">
        <f t="shared" si="1"/>
        <v>4.62</v>
      </c>
      <c r="N728" s="43">
        <f t="shared" si="2"/>
        <v>14.24</v>
      </c>
      <c r="O728" s="34">
        <f t="shared" si="3"/>
        <v>23.19333333</v>
      </c>
    </row>
    <row r="729" ht="13.5" customHeight="1">
      <c r="A729" s="38" t="s">
        <v>29</v>
      </c>
      <c r="B729" s="22">
        <v>1987.0</v>
      </c>
      <c r="C729" s="43">
        <v>17.458333333333332</v>
      </c>
      <c r="D729" s="43">
        <v>5.583333333333333</v>
      </c>
      <c r="E729" s="43">
        <v>0.16666666666666666</v>
      </c>
      <c r="F729" s="43">
        <v>0.0</v>
      </c>
      <c r="G729" s="43">
        <v>0.0</v>
      </c>
      <c r="H729" s="43">
        <v>20.05</v>
      </c>
      <c r="I729" s="43">
        <v>8.333333333333334</v>
      </c>
      <c r="J729" s="43">
        <v>1.0833333333333333</v>
      </c>
      <c r="K729" s="43">
        <v>0.08333333333333333</v>
      </c>
      <c r="L729" s="43">
        <v>0.0</v>
      </c>
      <c r="M729" s="43">
        <f t="shared" si="1"/>
        <v>4.641666667</v>
      </c>
      <c r="N729" s="43">
        <f t="shared" si="2"/>
        <v>5.91</v>
      </c>
      <c r="O729" s="34">
        <f t="shared" si="3"/>
        <v>8.06</v>
      </c>
    </row>
    <row r="730" ht="13.5" customHeight="1">
      <c r="A730" s="38" t="s">
        <v>29</v>
      </c>
      <c r="B730" s="22">
        <v>1988.0</v>
      </c>
      <c r="C730" s="43">
        <v>55.63333333333333</v>
      </c>
      <c r="D730" s="43">
        <v>40.50000000000001</v>
      </c>
      <c r="E730" s="43">
        <v>20.516666666666666</v>
      </c>
      <c r="F730" s="43">
        <v>12.541666666666666</v>
      </c>
      <c r="G730" s="43">
        <v>5.066666666666666</v>
      </c>
      <c r="H730" s="43">
        <v>5.3</v>
      </c>
      <c r="I730" s="43">
        <v>1.883333333333333</v>
      </c>
      <c r="J730" s="43">
        <v>0.3333333333333333</v>
      </c>
      <c r="K730" s="43">
        <v>0.024999999999999998</v>
      </c>
      <c r="L730" s="43">
        <v>0.0</v>
      </c>
      <c r="M730" s="43">
        <f t="shared" si="1"/>
        <v>26.85166667</v>
      </c>
      <c r="N730" s="43">
        <f t="shared" si="2"/>
        <v>1.508333333</v>
      </c>
      <c r="O730" s="34">
        <f t="shared" si="3"/>
        <v>2.033333333</v>
      </c>
    </row>
    <row r="731" ht="13.5" customHeight="1">
      <c r="A731" s="38" t="s">
        <v>29</v>
      </c>
      <c r="B731" s="22">
        <v>1989.0</v>
      </c>
      <c r="C731" s="43">
        <v>24.84166666666667</v>
      </c>
      <c r="D731" s="43">
        <v>17.35833333333333</v>
      </c>
      <c r="E731" s="43">
        <v>7.491666666666667</v>
      </c>
      <c r="F731" s="43">
        <v>3.5583333333333336</v>
      </c>
      <c r="G731" s="43">
        <v>0.5833333333333334</v>
      </c>
      <c r="H731" s="43">
        <v>40.800000000000004</v>
      </c>
      <c r="I731" s="43">
        <v>26.98333333333333</v>
      </c>
      <c r="J731" s="43">
        <v>8.483333333333333</v>
      </c>
      <c r="K731" s="43">
        <v>2.933333333333333</v>
      </c>
      <c r="L731" s="43">
        <v>0.5666666666666667</v>
      </c>
      <c r="M731" s="43">
        <f t="shared" si="1"/>
        <v>10.76666667</v>
      </c>
      <c r="N731" s="43">
        <f t="shared" si="2"/>
        <v>15.95333333</v>
      </c>
      <c r="O731" s="34">
        <f t="shared" si="3"/>
        <v>26.95666667</v>
      </c>
    </row>
    <row r="732" ht="13.5" customHeight="1">
      <c r="A732" s="38" t="s">
        <v>29</v>
      </c>
      <c r="B732" s="22">
        <v>1990.0</v>
      </c>
      <c r="C732" s="43">
        <v>20.391666666666666</v>
      </c>
      <c r="D732" s="43">
        <v>11.716666666666667</v>
      </c>
      <c r="E732" s="43">
        <v>3.058333333333333</v>
      </c>
      <c r="F732" s="43">
        <v>1.3083333333333333</v>
      </c>
      <c r="G732" s="43">
        <v>0.225</v>
      </c>
      <c r="H732" s="43">
        <v>37.88333333333333</v>
      </c>
      <c r="I732" s="43">
        <v>26.65833333333333</v>
      </c>
      <c r="J732" s="43">
        <v>11.574999999999998</v>
      </c>
      <c r="K732" s="43">
        <v>6.408333333333334</v>
      </c>
      <c r="L732" s="43">
        <v>1.9833333333333332</v>
      </c>
      <c r="M732" s="43">
        <f t="shared" si="1"/>
        <v>7.34</v>
      </c>
      <c r="N732" s="43">
        <f t="shared" si="2"/>
        <v>16.90166667</v>
      </c>
      <c r="O732" s="34">
        <f t="shared" si="3"/>
        <v>32.295</v>
      </c>
    </row>
    <row r="733" ht="13.5" customHeight="1">
      <c r="A733" s="38" t="s">
        <v>29</v>
      </c>
      <c r="B733" s="22">
        <v>1991.0</v>
      </c>
      <c r="C733" s="43">
        <v>46.46666666666667</v>
      </c>
      <c r="D733" s="43">
        <v>40.40833333333333</v>
      </c>
      <c r="E733" s="43">
        <v>29.350000000000005</v>
      </c>
      <c r="F733" s="43">
        <v>21.025000000000002</v>
      </c>
      <c r="G733" s="43">
        <v>8.841666666666667</v>
      </c>
      <c r="H733" s="43">
        <v>35.1</v>
      </c>
      <c r="I733" s="43">
        <v>30.658333333333335</v>
      </c>
      <c r="J733" s="43">
        <v>20.591666666666665</v>
      </c>
      <c r="K733" s="43">
        <v>11.450000000000001</v>
      </c>
      <c r="L733" s="43">
        <v>3.733333333333333</v>
      </c>
      <c r="M733" s="43">
        <f t="shared" si="1"/>
        <v>29.21833333</v>
      </c>
      <c r="N733" s="43">
        <f t="shared" si="2"/>
        <v>20.30666667</v>
      </c>
      <c r="O733" s="34">
        <f t="shared" si="3"/>
        <v>44.53166667</v>
      </c>
    </row>
    <row r="734" ht="13.5" customHeight="1">
      <c r="A734" s="38" t="s">
        <v>29</v>
      </c>
      <c r="B734" s="22">
        <v>1992.0</v>
      </c>
      <c r="C734" s="43">
        <v>61.55000000000001</v>
      </c>
      <c r="D734" s="43">
        <v>45.44166666666666</v>
      </c>
      <c r="E734" s="43">
        <v>23.41666666666667</v>
      </c>
      <c r="F734" s="43">
        <v>14.049999999999999</v>
      </c>
      <c r="G734" s="43">
        <v>5.2749999999999995</v>
      </c>
      <c r="H734" s="43">
        <v>11.024999999999999</v>
      </c>
      <c r="I734" s="43">
        <v>6.408333333333334</v>
      </c>
      <c r="J734" s="43">
        <v>1.4000000000000001</v>
      </c>
      <c r="K734" s="43">
        <v>0.275</v>
      </c>
      <c r="L734" s="43">
        <v>0.024999999999999998</v>
      </c>
      <c r="M734" s="43">
        <f t="shared" si="1"/>
        <v>29.94666667</v>
      </c>
      <c r="N734" s="43">
        <f t="shared" si="2"/>
        <v>3.826666667</v>
      </c>
      <c r="O734" s="34">
        <f t="shared" si="3"/>
        <v>5.853333333</v>
      </c>
    </row>
    <row r="735" ht="13.5" customHeight="1">
      <c r="A735" s="38" t="s">
        <v>29</v>
      </c>
      <c r="B735" s="22">
        <v>1993.0</v>
      </c>
      <c r="C735" s="43">
        <v>4.608333333333333</v>
      </c>
      <c r="D735" s="43">
        <v>0.9249999999999999</v>
      </c>
      <c r="E735" s="43">
        <v>0.03333333333333333</v>
      </c>
      <c r="F735" s="43">
        <v>0.0</v>
      </c>
      <c r="G735" s="43">
        <v>0.0</v>
      </c>
      <c r="H735" s="43">
        <v>52.849999999999994</v>
      </c>
      <c r="I735" s="43">
        <v>34.6</v>
      </c>
      <c r="J735" s="43">
        <v>11.075000000000001</v>
      </c>
      <c r="K735" s="43">
        <v>3.9250000000000003</v>
      </c>
      <c r="L735" s="43">
        <v>1.3833333333333335</v>
      </c>
      <c r="M735" s="43">
        <f t="shared" si="1"/>
        <v>1.113333333</v>
      </c>
      <c r="N735" s="43">
        <f t="shared" si="2"/>
        <v>20.76666667</v>
      </c>
      <c r="O735" s="34">
        <f t="shared" si="3"/>
        <v>35.57833333</v>
      </c>
    </row>
    <row r="736" ht="13.5" customHeight="1">
      <c r="A736" s="38" t="s">
        <v>29</v>
      </c>
      <c r="B736" s="22">
        <v>1994.0</v>
      </c>
      <c r="C736" s="43">
        <v>0.525</v>
      </c>
      <c r="D736" s="43">
        <v>0.05833333333333333</v>
      </c>
      <c r="E736" s="43">
        <v>0.0</v>
      </c>
      <c r="F736" s="43">
        <v>0.0</v>
      </c>
      <c r="G736" s="43">
        <v>0.0</v>
      </c>
      <c r="H736" s="43">
        <v>80.075</v>
      </c>
      <c r="I736" s="43">
        <v>67.125</v>
      </c>
      <c r="J736" s="43">
        <v>39.80833333333333</v>
      </c>
      <c r="K736" s="43">
        <v>21.166666666666668</v>
      </c>
      <c r="L736" s="43">
        <v>5.591666666666668</v>
      </c>
      <c r="M736" s="43">
        <f t="shared" si="1"/>
        <v>0.1166666667</v>
      </c>
      <c r="N736" s="43">
        <f t="shared" si="2"/>
        <v>42.75333333</v>
      </c>
      <c r="O736" s="34">
        <f t="shared" si="3"/>
        <v>89.275</v>
      </c>
    </row>
    <row r="737" ht="13.5" customHeight="1">
      <c r="A737" s="38" t="s">
        <v>29</v>
      </c>
      <c r="B737" s="22">
        <v>1995.0</v>
      </c>
      <c r="C737" s="43">
        <v>59.616666666666674</v>
      </c>
      <c r="D737" s="43">
        <v>44.949999999999996</v>
      </c>
      <c r="E737" s="43">
        <v>21.741666666666664</v>
      </c>
      <c r="F737" s="43">
        <v>12.766666666666667</v>
      </c>
      <c r="G737" s="43">
        <v>4.2250000000000005</v>
      </c>
      <c r="H737" s="43">
        <v>8.458333333333336</v>
      </c>
      <c r="I737" s="43">
        <v>4.908333333333333</v>
      </c>
      <c r="J737" s="43">
        <v>1.5416666666666667</v>
      </c>
      <c r="K737" s="43">
        <v>0.45</v>
      </c>
      <c r="L737" s="43">
        <v>0.13333333333333333</v>
      </c>
      <c r="M737" s="43">
        <f t="shared" si="1"/>
        <v>28.66</v>
      </c>
      <c r="N737" s="43">
        <f t="shared" si="2"/>
        <v>3.098333333</v>
      </c>
      <c r="O737" s="34">
        <f t="shared" si="3"/>
        <v>5.073333333</v>
      </c>
    </row>
    <row r="738" ht="13.5" customHeight="1">
      <c r="A738" s="38" t="s">
        <v>29</v>
      </c>
      <c r="B738" s="22">
        <v>1996.0</v>
      </c>
      <c r="C738" s="43">
        <v>1.7750000000000001</v>
      </c>
      <c r="D738" s="43">
        <v>0.2333333333333333</v>
      </c>
      <c r="E738" s="43">
        <v>0.0</v>
      </c>
      <c r="F738" s="43">
        <v>0.0</v>
      </c>
      <c r="G738" s="43">
        <v>0.0</v>
      </c>
      <c r="H738" s="43">
        <v>80.41666666666666</v>
      </c>
      <c r="I738" s="43">
        <v>70.725</v>
      </c>
      <c r="J738" s="43">
        <v>48.71666666666666</v>
      </c>
      <c r="K738" s="43">
        <v>33.03333333333334</v>
      </c>
      <c r="L738" s="43">
        <v>14.716666666666667</v>
      </c>
      <c r="M738" s="43">
        <f t="shared" si="1"/>
        <v>0.4016666667</v>
      </c>
      <c r="N738" s="43">
        <f t="shared" si="2"/>
        <v>49.52166667</v>
      </c>
      <c r="O738" s="34">
        <f t="shared" si="3"/>
        <v>114.7466667</v>
      </c>
    </row>
    <row r="739" ht="13.5" customHeight="1">
      <c r="A739" s="38" t="s">
        <v>29</v>
      </c>
      <c r="B739" s="22">
        <v>1997.0</v>
      </c>
      <c r="C739" s="43">
        <v>24.441666666666666</v>
      </c>
      <c r="D739" s="43">
        <v>15.783333333333333</v>
      </c>
      <c r="E739" s="43">
        <v>4.925</v>
      </c>
      <c r="F739" s="43">
        <v>1.5083333333333335</v>
      </c>
      <c r="G739" s="43">
        <v>0.05833333333333333</v>
      </c>
      <c r="H739" s="43">
        <v>44.95833333333332</v>
      </c>
      <c r="I739" s="43">
        <v>37.46666666666666</v>
      </c>
      <c r="J739" s="43">
        <v>25.041666666666668</v>
      </c>
      <c r="K739" s="43">
        <v>15.691666666666663</v>
      </c>
      <c r="L739" s="43">
        <v>5.141666666666667</v>
      </c>
      <c r="M739" s="43">
        <f t="shared" si="1"/>
        <v>9.343333333</v>
      </c>
      <c r="N739" s="43">
        <f t="shared" si="2"/>
        <v>25.66</v>
      </c>
      <c r="O739" s="34">
        <f t="shared" si="3"/>
        <v>56.69833333</v>
      </c>
    </row>
    <row r="740" ht="13.5" customHeight="1">
      <c r="A740" s="38" t="s">
        <v>29</v>
      </c>
      <c r="B740" s="22">
        <v>1998.0</v>
      </c>
      <c r="C740" s="43">
        <v>16.416666666666668</v>
      </c>
      <c r="D740" s="43">
        <v>8.666666666666666</v>
      </c>
      <c r="E740" s="43">
        <v>1.7166666666666668</v>
      </c>
      <c r="F740" s="43">
        <v>0.5</v>
      </c>
      <c r="G740" s="43">
        <v>0.041666666666666664</v>
      </c>
      <c r="H740" s="43">
        <v>47.99166666666667</v>
      </c>
      <c r="I740" s="43">
        <v>35.56666666666667</v>
      </c>
      <c r="J740" s="43">
        <v>19.266666666666666</v>
      </c>
      <c r="K740" s="43">
        <v>12.475</v>
      </c>
      <c r="L740" s="43">
        <v>5.333333333333333</v>
      </c>
      <c r="M740" s="43">
        <f t="shared" si="1"/>
        <v>5.468333333</v>
      </c>
      <c r="N740" s="43">
        <f t="shared" si="2"/>
        <v>24.12666667</v>
      </c>
      <c r="O740" s="34">
        <f t="shared" si="3"/>
        <v>50.69833333</v>
      </c>
    </row>
    <row r="741" ht="13.5" customHeight="1">
      <c r="A741" s="38" t="s">
        <v>29</v>
      </c>
      <c r="B741" s="22">
        <v>1999.0</v>
      </c>
      <c r="C741" s="43">
        <v>70.86666666666666</v>
      </c>
      <c r="D741" s="43">
        <v>48.44166666666666</v>
      </c>
      <c r="E741" s="43">
        <v>14.949999999999998</v>
      </c>
      <c r="F741" s="43">
        <v>4.9</v>
      </c>
      <c r="G741" s="43">
        <v>0.8083333333333335</v>
      </c>
      <c r="H741" s="43">
        <v>1.9916666666666665</v>
      </c>
      <c r="I741" s="43">
        <v>0.7083333333333334</v>
      </c>
      <c r="J741" s="43">
        <v>0.13333333333333333</v>
      </c>
      <c r="K741" s="43">
        <v>0.008333333333333333</v>
      </c>
      <c r="L741" s="43">
        <v>0.0</v>
      </c>
      <c r="M741" s="43">
        <f t="shared" si="1"/>
        <v>27.99333333</v>
      </c>
      <c r="N741" s="43">
        <f t="shared" si="2"/>
        <v>0.5683333333</v>
      </c>
      <c r="O741" s="34">
        <f t="shared" si="3"/>
        <v>0.7683333333</v>
      </c>
    </row>
    <row r="742" ht="13.5" customHeight="1">
      <c r="A742" s="38" t="s">
        <v>29</v>
      </c>
      <c r="B742" s="22">
        <v>2000.0</v>
      </c>
      <c r="C742" s="43">
        <v>18.216666666666665</v>
      </c>
      <c r="D742" s="43">
        <v>8.15</v>
      </c>
      <c r="E742" s="43">
        <v>1.15</v>
      </c>
      <c r="F742" s="43">
        <v>0.27499999999999997</v>
      </c>
      <c r="G742" s="43">
        <v>0.0</v>
      </c>
      <c r="H742" s="43">
        <v>21.858333333333334</v>
      </c>
      <c r="I742" s="43">
        <v>10.950000000000001</v>
      </c>
      <c r="J742" s="43">
        <v>3.0500000000000003</v>
      </c>
      <c r="K742" s="43">
        <v>0.9583333333333334</v>
      </c>
      <c r="L742" s="43">
        <v>0.13333333333333333</v>
      </c>
      <c r="M742" s="43">
        <f t="shared" si="1"/>
        <v>5.558333333</v>
      </c>
      <c r="N742" s="43">
        <f t="shared" si="2"/>
        <v>7.39</v>
      </c>
      <c r="O742" s="34">
        <f t="shared" si="3"/>
        <v>11.48166667</v>
      </c>
    </row>
    <row r="743" ht="13.5" customHeight="1">
      <c r="A743" s="38" t="s">
        <v>29</v>
      </c>
      <c r="B743" s="22">
        <v>2001.0</v>
      </c>
      <c r="C743" s="43">
        <v>82.29166666666667</v>
      </c>
      <c r="D743" s="43">
        <v>66.15833333333335</v>
      </c>
      <c r="E743" s="43">
        <v>33.15</v>
      </c>
      <c r="F743" s="43">
        <v>16.825</v>
      </c>
      <c r="G743" s="43">
        <v>4.066666666666666</v>
      </c>
      <c r="H743" s="43">
        <v>0.4249999999999999</v>
      </c>
      <c r="I743" s="43">
        <v>0.09999999999999999</v>
      </c>
      <c r="J743" s="43">
        <v>0.0</v>
      </c>
      <c r="K743" s="43">
        <v>0.0</v>
      </c>
      <c r="L743" s="43">
        <v>0.0</v>
      </c>
      <c r="M743" s="43">
        <f t="shared" si="1"/>
        <v>40.49833333</v>
      </c>
      <c r="N743" s="43">
        <f t="shared" si="2"/>
        <v>0.105</v>
      </c>
      <c r="O743" s="34">
        <f t="shared" si="3"/>
        <v>0.125</v>
      </c>
    </row>
    <row r="744" ht="13.5" customHeight="1">
      <c r="A744" s="38" t="s">
        <v>29</v>
      </c>
      <c r="B744" s="22">
        <v>2002.0</v>
      </c>
      <c r="C744" s="43">
        <v>43.09999999999999</v>
      </c>
      <c r="D744" s="43">
        <v>32.708333333333336</v>
      </c>
      <c r="E744" s="43">
        <v>18.866666666666667</v>
      </c>
      <c r="F744" s="43">
        <v>11.575000000000001</v>
      </c>
      <c r="G744" s="43">
        <v>5.533333333333332</v>
      </c>
      <c r="H744" s="43">
        <v>20.633333333333336</v>
      </c>
      <c r="I744" s="43">
        <v>7.416666666666667</v>
      </c>
      <c r="J744" s="43">
        <v>0.3</v>
      </c>
      <c r="K744" s="43">
        <v>0.008333333333333333</v>
      </c>
      <c r="L744" s="43">
        <v>0.0</v>
      </c>
      <c r="M744" s="43">
        <f t="shared" si="1"/>
        <v>22.35666667</v>
      </c>
      <c r="N744" s="43">
        <f t="shared" si="2"/>
        <v>5.671666667</v>
      </c>
      <c r="O744" s="34">
        <f t="shared" si="3"/>
        <v>7.28</v>
      </c>
    </row>
    <row r="745" ht="13.5" customHeight="1">
      <c r="A745" s="38" t="s">
        <v>29</v>
      </c>
      <c r="B745" s="22">
        <v>2003.0</v>
      </c>
      <c r="C745" s="43">
        <v>6.333333333333333</v>
      </c>
      <c r="D745" s="43">
        <v>2.6750000000000003</v>
      </c>
      <c r="E745" s="43">
        <v>0.4583333333333333</v>
      </c>
      <c r="F745" s="43">
        <v>0.08333333333333333</v>
      </c>
      <c r="G745" s="43">
        <v>0.0</v>
      </c>
      <c r="H745" s="43">
        <v>70.13333333333334</v>
      </c>
      <c r="I745" s="43">
        <v>57.04166666666666</v>
      </c>
      <c r="J745" s="43">
        <v>37.208333333333336</v>
      </c>
      <c r="K745" s="43">
        <v>26.383333333333336</v>
      </c>
      <c r="L745" s="43">
        <v>11.458333333333334</v>
      </c>
      <c r="M745" s="43">
        <f t="shared" si="1"/>
        <v>1.91</v>
      </c>
      <c r="N745" s="43">
        <f t="shared" si="2"/>
        <v>40.445</v>
      </c>
      <c r="O745" s="34">
        <f t="shared" si="3"/>
        <v>91.73333333</v>
      </c>
    </row>
    <row r="746" ht="13.5" customHeight="1">
      <c r="A746" s="38" t="s">
        <v>29</v>
      </c>
      <c r="B746" s="22">
        <v>2004.0</v>
      </c>
      <c r="C746" s="43">
        <v>0.0</v>
      </c>
      <c r="D746" s="43">
        <v>0.0</v>
      </c>
      <c r="E746" s="43">
        <v>0.0</v>
      </c>
      <c r="F746" s="43">
        <v>0.0</v>
      </c>
      <c r="G746" s="43">
        <v>0.0</v>
      </c>
      <c r="H746" s="43">
        <v>99.30833333333334</v>
      </c>
      <c r="I746" s="43">
        <v>96.74166666666667</v>
      </c>
      <c r="J746" s="43">
        <v>83.55833333333332</v>
      </c>
      <c r="K746" s="43">
        <v>67.82499999999999</v>
      </c>
      <c r="L746" s="43">
        <v>39.40833333333334</v>
      </c>
      <c r="M746" s="43">
        <f t="shared" si="1"/>
        <v>0</v>
      </c>
      <c r="N746" s="43">
        <f t="shared" si="2"/>
        <v>77.36833333</v>
      </c>
      <c r="O746" s="34">
        <f t="shared" si="3"/>
        <v>202.3616667</v>
      </c>
    </row>
    <row r="747" ht="13.5" customHeight="1">
      <c r="A747" s="38" t="s">
        <v>29</v>
      </c>
      <c r="B747" s="22">
        <v>2005.0</v>
      </c>
      <c r="C747" s="43">
        <v>21.583333333333332</v>
      </c>
      <c r="D747" s="43">
        <v>10.958333333333334</v>
      </c>
      <c r="E747" s="43">
        <v>1.6416666666666666</v>
      </c>
      <c r="F747" s="43">
        <v>0.21666666666666667</v>
      </c>
      <c r="G747" s="43">
        <v>0.016666666666666666</v>
      </c>
      <c r="H747" s="43">
        <v>48.61666666666667</v>
      </c>
      <c r="I747" s="43">
        <v>41.96666666666666</v>
      </c>
      <c r="J747" s="43">
        <v>34.80833333333334</v>
      </c>
      <c r="K747" s="43">
        <v>29.975000000000005</v>
      </c>
      <c r="L747" s="43">
        <v>20.366666666666664</v>
      </c>
      <c r="M747" s="43">
        <f t="shared" si="1"/>
        <v>6.883333333</v>
      </c>
      <c r="N747" s="43">
        <f t="shared" si="2"/>
        <v>35.14666667</v>
      </c>
      <c r="O747" s="34">
        <f t="shared" si="3"/>
        <v>91.74166667</v>
      </c>
    </row>
    <row r="748" ht="13.5" customHeight="1">
      <c r="A748" s="38" t="s">
        <v>29</v>
      </c>
      <c r="B748" s="22">
        <v>2006.0</v>
      </c>
      <c r="C748" s="43">
        <v>12.049999999999999</v>
      </c>
      <c r="D748" s="43">
        <v>3.9083333333333337</v>
      </c>
      <c r="E748" s="43">
        <v>0.21666666666666665</v>
      </c>
      <c r="F748" s="43">
        <v>0.0</v>
      </c>
      <c r="G748" s="43">
        <v>0.0</v>
      </c>
      <c r="H748" s="43">
        <v>45.875</v>
      </c>
      <c r="I748" s="43">
        <v>35.24166666666667</v>
      </c>
      <c r="J748" s="43">
        <v>17.641666666666666</v>
      </c>
      <c r="K748" s="43">
        <v>9.091666666666667</v>
      </c>
      <c r="L748" s="43">
        <v>2.7916666666666665</v>
      </c>
      <c r="M748" s="43">
        <f t="shared" si="1"/>
        <v>3.235</v>
      </c>
      <c r="N748" s="43">
        <f t="shared" si="2"/>
        <v>22.12833333</v>
      </c>
      <c r="O748" s="34">
        <f t="shared" si="3"/>
        <v>43.92166667</v>
      </c>
    </row>
    <row r="749" ht="13.5" customHeight="1">
      <c r="A749" s="38" t="s">
        <v>29</v>
      </c>
      <c r="B749" s="22">
        <v>2007.0</v>
      </c>
      <c r="C749" s="43">
        <v>14.608333333333334</v>
      </c>
      <c r="D749" s="43">
        <v>7.291666666666667</v>
      </c>
      <c r="E749" s="43">
        <v>1.3</v>
      </c>
      <c r="F749" s="43">
        <v>0.25833333333333336</v>
      </c>
      <c r="G749" s="43">
        <v>0.0</v>
      </c>
      <c r="H749" s="43">
        <v>43.375</v>
      </c>
      <c r="I749" s="43">
        <v>30.308333333333337</v>
      </c>
      <c r="J749" s="43">
        <v>17.11666666666667</v>
      </c>
      <c r="K749" s="43">
        <v>12.449999999999998</v>
      </c>
      <c r="L749" s="43">
        <v>6.449999999999999</v>
      </c>
      <c r="M749" s="43">
        <f t="shared" si="1"/>
        <v>4.691666667</v>
      </c>
      <c r="N749" s="43">
        <f t="shared" si="2"/>
        <v>21.94</v>
      </c>
      <c r="O749" s="34">
        <f t="shared" si="3"/>
        <v>47.47833333</v>
      </c>
    </row>
    <row r="750" ht="13.5" customHeight="1">
      <c r="A750" s="38" t="s">
        <v>29</v>
      </c>
      <c r="B750" s="22">
        <v>2008.0</v>
      </c>
      <c r="C750" s="43">
        <v>4.75</v>
      </c>
      <c r="D750" s="43">
        <v>1.5083333333333335</v>
      </c>
      <c r="E750" s="43">
        <v>0.10833333333333335</v>
      </c>
      <c r="F750" s="43">
        <v>0.0</v>
      </c>
      <c r="G750" s="43">
        <v>0.0</v>
      </c>
      <c r="H750" s="43">
        <v>63.23333333333334</v>
      </c>
      <c r="I750" s="43">
        <v>47.83333333333334</v>
      </c>
      <c r="J750" s="43">
        <v>24.516666666666662</v>
      </c>
      <c r="K750" s="43">
        <v>15.0</v>
      </c>
      <c r="L750" s="43">
        <v>6.041666666666667</v>
      </c>
      <c r="M750" s="43">
        <f t="shared" si="1"/>
        <v>1.273333333</v>
      </c>
      <c r="N750" s="43">
        <f t="shared" si="2"/>
        <v>31.325</v>
      </c>
      <c r="O750" s="34">
        <f t="shared" si="3"/>
        <v>64.53166667</v>
      </c>
    </row>
    <row r="751" ht="13.5" customHeight="1">
      <c r="A751" s="38" t="s">
        <v>29</v>
      </c>
      <c r="B751" s="22">
        <v>2009.0</v>
      </c>
      <c r="C751" s="43">
        <v>20.825</v>
      </c>
      <c r="D751" s="43">
        <v>8.941666666666668</v>
      </c>
      <c r="E751" s="43">
        <v>0.775</v>
      </c>
      <c r="F751" s="43">
        <v>0.10833333333333334</v>
      </c>
      <c r="G751" s="43">
        <v>0.008333333333333333</v>
      </c>
      <c r="H751" s="43">
        <v>20.116666666666667</v>
      </c>
      <c r="I751" s="43">
        <v>10.5</v>
      </c>
      <c r="J751" s="43">
        <v>2.725</v>
      </c>
      <c r="K751" s="43">
        <v>1.05</v>
      </c>
      <c r="L751" s="43">
        <v>0.275</v>
      </c>
      <c r="M751" s="43">
        <f t="shared" si="1"/>
        <v>6.131666667</v>
      </c>
      <c r="N751" s="43">
        <f t="shared" si="2"/>
        <v>6.933333333</v>
      </c>
      <c r="O751" s="34">
        <f t="shared" si="3"/>
        <v>10.97333333</v>
      </c>
    </row>
    <row r="752" ht="13.5" customHeight="1">
      <c r="A752" s="38" t="s">
        <v>29</v>
      </c>
      <c r="B752" s="22">
        <v>2010.0</v>
      </c>
      <c r="C752" s="43">
        <v>20.291666666666664</v>
      </c>
      <c r="D752" s="43">
        <v>9.15</v>
      </c>
      <c r="E752" s="43">
        <v>1.4749999999999999</v>
      </c>
      <c r="F752" s="43">
        <v>0.425</v>
      </c>
      <c r="G752" s="43">
        <v>0.041666666666666664</v>
      </c>
      <c r="H752" s="43">
        <v>24.175000000000008</v>
      </c>
      <c r="I752" s="43">
        <v>12.133333333333331</v>
      </c>
      <c r="J752" s="43">
        <v>3.7249999999999996</v>
      </c>
      <c r="K752" s="43">
        <v>2.091666666666667</v>
      </c>
      <c r="L752" s="43">
        <v>0.6833333333333332</v>
      </c>
      <c r="M752" s="43">
        <f t="shared" si="1"/>
        <v>6.276666667</v>
      </c>
      <c r="N752" s="43">
        <f t="shared" si="2"/>
        <v>8.561666667</v>
      </c>
      <c r="O752" s="34">
        <f t="shared" si="3"/>
        <v>14.28</v>
      </c>
    </row>
    <row r="753" ht="13.5" customHeight="1">
      <c r="A753" s="38" t="s">
        <v>29</v>
      </c>
      <c r="B753" s="22">
        <v>2011.0</v>
      </c>
      <c r="C753" s="43">
        <v>1.2416666666666667</v>
      </c>
      <c r="D753" s="43">
        <v>0.3</v>
      </c>
      <c r="E753" s="43">
        <v>0.05833333333333333</v>
      </c>
      <c r="F753" s="43">
        <v>0.008333333333333333</v>
      </c>
      <c r="G753" s="43">
        <v>0.0</v>
      </c>
      <c r="H753" s="43">
        <v>83.68333333333334</v>
      </c>
      <c r="I753" s="43">
        <v>78.175</v>
      </c>
      <c r="J753" s="43">
        <v>66.09166666666665</v>
      </c>
      <c r="K753" s="43">
        <v>58.04166666666666</v>
      </c>
      <c r="L753" s="43">
        <v>45.35</v>
      </c>
      <c r="M753" s="43">
        <f t="shared" si="1"/>
        <v>0.3216666667</v>
      </c>
      <c r="N753" s="43">
        <f t="shared" si="2"/>
        <v>66.26833333</v>
      </c>
      <c r="O753" s="34">
        <f t="shared" si="3"/>
        <v>179.445</v>
      </c>
    </row>
    <row r="754" ht="13.5" customHeight="1">
      <c r="A754" s="38" t="s">
        <v>29</v>
      </c>
      <c r="B754" s="22">
        <v>2012.0</v>
      </c>
      <c r="C754" s="43">
        <v>9.008333333333331</v>
      </c>
      <c r="D754" s="43">
        <v>2.8333333333333335</v>
      </c>
      <c r="E754" s="43">
        <v>0.13333333333333333</v>
      </c>
      <c r="F754" s="43">
        <v>0.008333333333333333</v>
      </c>
      <c r="G754" s="43">
        <v>0.0</v>
      </c>
      <c r="H754" s="43">
        <v>52.625</v>
      </c>
      <c r="I754" s="43">
        <v>43.59166666666666</v>
      </c>
      <c r="J754" s="43">
        <v>32.35</v>
      </c>
      <c r="K754" s="43">
        <v>26.516666666666666</v>
      </c>
      <c r="L754" s="43">
        <v>15.808333333333332</v>
      </c>
      <c r="M754" s="43">
        <f t="shared" si="1"/>
        <v>2.396666667</v>
      </c>
      <c r="N754" s="43">
        <f t="shared" si="2"/>
        <v>34.17833333</v>
      </c>
      <c r="O754" s="34">
        <f t="shared" si="3"/>
        <v>84.39333333</v>
      </c>
    </row>
    <row r="755" ht="13.5" customHeight="1">
      <c r="A755" s="38" t="s">
        <v>29</v>
      </c>
      <c r="B755" s="22">
        <v>2013.0</v>
      </c>
      <c r="C755" s="43">
        <v>14.841666666666667</v>
      </c>
      <c r="D755" s="43">
        <v>7.625</v>
      </c>
      <c r="E755" s="43">
        <v>1.2750000000000001</v>
      </c>
      <c r="F755" s="43">
        <v>0.26666666666666666</v>
      </c>
      <c r="G755" s="43">
        <v>0.0</v>
      </c>
      <c r="H755" s="43">
        <v>32.99166666666667</v>
      </c>
      <c r="I755" s="43">
        <v>17.76666666666667</v>
      </c>
      <c r="J755" s="43">
        <v>3.9</v>
      </c>
      <c r="K755" s="43">
        <v>0.9833333333333334</v>
      </c>
      <c r="L755" s="43">
        <v>0.11666666666666665</v>
      </c>
      <c r="M755" s="43">
        <f t="shared" si="1"/>
        <v>4.801666667</v>
      </c>
      <c r="N755" s="43">
        <f t="shared" si="2"/>
        <v>11.15166667</v>
      </c>
      <c r="O755" s="34">
        <f t="shared" si="3"/>
        <v>16.94833333</v>
      </c>
    </row>
    <row r="756" ht="13.5" customHeight="1">
      <c r="A756" s="38" t="s">
        <v>29</v>
      </c>
      <c r="B756" s="22">
        <v>2014.0</v>
      </c>
      <c r="C756" s="43">
        <v>10.575</v>
      </c>
      <c r="D756" s="43">
        <v>3.6999999999999997</v>
      </c>
      <c r="E756" s="43">
        <v>0.31666666666666665</v>
      </c>
      <c r="F756" s="43">
        <v>0.0</v>
      </c>
      <c r="G756" s="43">
        <v>0.0</v>
      </c>
      <c r="H756" s="43">
        <v>38.958333333333336</v>
      </c>
      <c r="I756" s="43">
        <v>24.95</v>
      </c>
      <c r="J756" s="43">
        <v>9.775</v>
      </c>
      <c r="K756" s="43">
        <v>3.991666666666667</v>
      </c>
      <c r="L756" s="43">
        <v>0.8833333333333334</v>
      </c>
      <c r="M756" s="43">
        <f t="shared" si="1"/>
        <v>2.918333333</v>
      </c>
      <c r="N756" s="43">
        <f t="shared" si="2"/>
        <v>15.71166667</v>
      </c>
      <c r="O756" s="34">
        <f t="shared" si="3"/>
        <v>27.71333333</v>
      </c>
    </row>
    <row r="757" ht="13.5" customHeight="1">
      <c r="A757" s="38" t="s">
        <v>29</v>
      </c>
      <c r="B757" s="22">
        <v>2015.0</v>
      </c>
      <c r="C757" s="43">
        <v>27.391666666666666</v>
      </c>
      <c r="D757" s="43">
        <v>15.749999999999998</v>
      </c>
      <c r="E757" s="43">
        <v>5.441666666666666</v>
      </c>
      <c r="F757" s="43">
        <v>2.4083333333333337</v>
      </c>
      <c r="G757" s="43">
        <v>0.4083333333333334</v>
      </c>
      <c r="H757" s="43">
        <v>22.125</v>
      </c>
      <c r="I757" s="43">
        <v>13.475</v>
      </c>
      <c r="J757" s="43">
        <v>3.7916666666666665</v>
      </c>
      <c r="K757" s="43">
        <v>1.3833333333333335</v>
      </c>
      <c r="L757" s="43">
        <v>0.075</v>
      </c>
      <c r="M757" s="43">
        <f t="shared" si="1"/>
        <v>10.28</v>
      </c>
      <c r="N757" s="43">
        <f t="shared" si="2"/>
        <v>8.17</v>
      </c>
      <c r="O757" s="34">
        <f t="shared" si="3"/>
        <v>13.27166667</v>
      </c>
    </row>
    <row r="758" ht="13.5" customHeight="1">
      <c r="A758" s="38" t="s">
        <v>29</v>
      </c>
      <c r="B758" s="22">
        <v>2016.0</v>
      </c>
      <c r="C758" s="43">
        <v>37.54166666666667</v>
      </c>
      <c r="D758" s="43">
        <v>23.38333333333333</v>
      </c>
      <c r="E758" s="43">
        <v>5.758333333333333</v>
      </c>
      <c r="F758" s="43">
        <v>2.0</v>
      </c>
      <c r="G758" s="43">
        <v>0.42500000000000004</v>
      </c>
      <c r="H758" s="43">
        <v>16.649999999999995</v>
      </c>
      <c r="I758" s="43">
        <v>9.075000000000001</v>
      </c>
      <c r="J758" s="43">
        <v>1.991666666666667</v>
      </c>
      <c r="K758" s="43">
        <v>0.55</v>
      </c>
      <c r="L758" s="43">
        <v>0.008333333333333333</v>
      </c>
      <c r="M758" s="43">
        <f t="shared" si="1"/>
        <v>13.82166667</v>
      </c>
      <c r="N758" s="43">
        <f t="shared" si="2"/>
        <v>5.655</v>
      </c>
      <c r="O758" s="34">
        <f t="shared" si="3"/>
        <v>8.603333333</v>
      </c>
    </row>
    <row r="759" ht="13.5" customHeight="1">
      <c r="A759" s="38" t="s">
        <v>29</v>
      </c>
      <c r="B759" s="22">
        <v>2017.0</v>
      </c>
      <c r="C759" s="43">
        <v>14.508333333333335</v>
      </c>
      <c r="D759" s="43">
        <v>8.633333333333333</v>
      </c>
      <c r="E759" s="43">
        <v>2.4</v>
      </c>
      <c r="F759" s="43">
        <v>0.7583333333333333</v>
      </c>
      <c r="G759" s="43">
        <v>0.125</v>
      </c>
      <c r="H759" s="43">
        <v>61.26666666666667</v>
      </c>
      <c r="I759" s="43">
        <v>48.81666666666666</v>
      </c>
      <c r="J759" s="43">
        <v>27.708333333333332</v>
      </c>
      <c r="K759" s="43">
        <v>17.491666666666664</v>
      </c>
      <c r="L759" s="43">
        <v>8.799999999999999</v>
      </c>
      <c r="M759" s="43">
        <f t="shared" si="1"/>
        <v>5.285</v>
      </c>
      <c r="N759" s="43">
        <f t="shared" si="2"/>
        <v>32.81666667</v>
      </c>
      <c r="O759" s="34">
        <f t="shared" si="3"/>
        <v>71.19833333</v>
      </c>
    </row>
    <row r="760" ht="13.5" customHeight="1">
      <c r="A760" s="38" t="s">
        <v>29</v>
      </c>
      <c r="B760" s="22">
        <v>2018.0</v>
      </c>
      <c r="C760" s="43">
        <v>1.1083333333333332</v>
      </c>
      <c r="D760" s="43">
        <v>0.20833333333333334</v>
      </c>
      <c r="E760" s="43">
        <v>0.0</v>
      </c>
      <c r="F760" s="43">
        <v>0.0</v>
      </c>
      <c r="G760" s="43">
        <v>0.0</v>
      </c>
      <c r="H760" s="43">
        <v>81.56666666666666</v>
      </c>
      <c r="I760" s="43">
        <v>70.16666666666667</v>
      </c>
      <c r="J760" s="43">
        <v>55.666666666666664</v>
      </c>
      <c r="K760" s="43">
        <v>47.083333333333336</v>
      </c>
      <c r="L760" s="43">
        <v>37.88333333333333</v>
      </c>
      <c r="M760" s="43">
        <f t="shared" si="1"/>
        <v>0.2633333333</v>
      </c>
      <c r="N760" s="43">
        <f t="shared" si="2"/>
        <v>58.47333333</v>
      </c>
      <c r="O760" s="34">
        <f t="shared" si="3"/>
        <v>153.33</v>
      </c>
    </row>
    <row r="761" ht="13.5" customHeight="1">
      <c r="A761" s="38" t="s">
        <v>29</v>
      </c>
      <c r="B761" s="22">
        <v>2019.0</v>
      </c>
      <c r="C761" s="43">
        <v>0.0</v>
      </c>
      <c r="D761" s="43">
        <v>0.0</v>
      </c>
      <c r="E761" s="43">
        <v>0.0</v>
      </c>
      <c r="F761" s="43">
        <v>0.0</v>
      </c>
      <c r="G761" s="43">
        <v>0.0</v>
      </c>
      <c r="H761" s="43">
        <v>98.08333333333333</v>
      </c>
      <c r="I761" s="43">
        <v>93.55833333333334</v>
      </c>
      <c r="J761" s="43">
        <v>78.00833333333334</v>
      </c>
      <c r="K761" s="43">
        <v>68.08333333333334</v>
      </c>
      <c r="L761" s="43">
        <v>55.85</v>
      </c>
      <c r="M761" s="43">
        <f t="shared" si="1"/>
        <v>0</v>
      </c>
      <c r="N761" s="43">
        <f t="shared" si="2"/>
        <v>78.71666667</v>
      </c>
      <c r="O761" s="34">
        <f t="shared" si="3"/>
        <v>214.1616667</v>
      </c>
    </row>
    <row r="762" ht="13.5" customHeight="1">
      <c r="A762" s="38" t="s">
        <v>29</v>
      </c>
      <c r="B762" s="22">
        <v>2020.0</v>
      </c>
      <c r="C762" s="43">
        <v>10.174999999999999</v>
      </c>
      <c r="D762" s="43">
        <v>2.9333333333333336</v>
      </c>
      <c r="E762" s="43">
        <v>0.15833333333333333</v>
      </c>
      <c r="F762" s="43">
        <v>0.041666666666666664</v>
      </c>
      <c r="G762" s="43">
        <v>0.0</v>
      </c>
      <c r="H762" s="43">
        <v>43.75</v>
      </c>
      <c r="I762" s="43">
        <v>29.733333333333334</v>
      </c>
      <c r="J762" s="43">
        <v>12.16666666666667</v>
      </c>
      <c r="K762" s="43">
        <v>6.7250000000000005</v>
      </c>
      <c r="L762" s="43">
        <v>2.3416666666666663</v>
      </c>
      <c r="M762" s="43">
        <f t="shared" si="1"/>
        <v>2.661666667</v>
      </c>
      <c r="N762" s="43">
        <f t="shared" si="2"/>
        <v>18.94333333</v>
      </c>
      <c r="O762" s="34">
        <f t="shared" si="3"/>
        <v>35.665</v>
      </c>
    </row>
    <row r="763" ht="13.5" customHeight="1">
      <c r="A763" s="38" t="s">
        <v>29</v>
      </c>
      <c r="B763" s="22">
        <v>2021.0</v>
      </c>
      <c r="C763" s="43">
        <v>22.86666666666667</v>
      </c>
      <c r="D763" s="43">
        <v>13.825000000000001</v>
      </c>
      <c r="E763" s="43">
        <v>3.766666666666666</v>
      </c>
      <c r="F763" s="43">
        <v>1.1916666666666667</v>
      </c>
      <c r="G763" s="43">
        <v>0.3</v>
      </c>
      <c r="H763" s="43">
        <v>39.641666666666666</v>
      </c>
      <c r="I763" s="43">
        <v>29.358333333333338</v>
      </c>
      <c r="J763" s="43">
        <v>12.291666666666666</v>
      </c>
      <c r="K763" s="43">
        <v>6.3999999999999995</v>
      </c>
      <c r="L763" s="43">
        <v>1.8666666666666665</v>
      </c>
      <c r="M763" s="43">
        <f t="shared" si="1"/>
        <v>8.39</v>
      </c>
      <c r="N763" s="43">
        <f t="shared" si="2"/>
        <v>17.91166667</v>
      </c>
      <c r="O763" s="34">
        <f t="shared" si="3"/>
        <v>34.03333333</v>
      </c>
    </row>
    <row r="764" ht="13.5" customHeight="1">
      <c r="A764" s="38" t="s">
        <v>31</v>
      </c>
      <c r="B764" s="22">
        <v>1895.0</v>
      </c>
      <c r="C764" s="43">
        <v>24.09166666666667</v>
      </c>
      <c r="D764" s="43">
        <v>18.675</v>
      </c>
      <c r="E764" s="43">
        <v>10.091666666666667</v>
      </c>
      <c r="F764" s="43">
        <v>3.4333333333333336</v>
      </c>
      <c r="G764" s="43">
        <v>1.2416666666666667</v>
      </c>
      <c r="H764" s="43">
        <v>0.0</v>
      </c>
      <c r="I764" s="43">
        <v>0.0</v>
      </c>
      <c r="J764" s="43">
        <v>0.0</v>
      </c>
      <c r="K764" s="43">
        <v>0.0</v>
      </c>
      <c r="L764" s="43">
        <v>0.0</v>
      </c>
      <c r="M764" s="43">
        <f t="shared" si="1"/>
        <v>11.50666667</v>
      </c>
      <c r="N764" s="43">
        <f t="shared" si="2"/>
        <v>0</v>
      </c>
      <c r="O764" s="34">
        <f t="shared" si="3"/>
        <v>0</v>
      </c>
    </row>
    <row r="765" ht="13.5" customHeight="1">
      <c r="A765" s="38" t="s">
        <v>31</v>
      </c>
      <c r="B765" s="22">
        <v>1896.0</v>
      </c>
      <c r="C765" s="43">
        <v>37.541666666666664</v>
      </c>
      <c r="D765" s="43">
        <v>16.241666666666667</v>
      </c>
      <c r="E765" s="43">
        <v>7.958333333333333</v>
      </c>
      <c r="F765" s="43">
        <v>2.5749999999999997</v>
      </c>
      <c r="G765" s="43">
        <v>0.0</v>
      </c>
      <c r="H765" s="43">
        <v>7.108333333333333</v>
      </c>
      <c r="I765" s="43">
        <v>1.05</v>
      </c>
      <c r="J765" s="43">
        <v>0.008333333333333333</v>
      </c>
      <c r="K765" s="43">
        <v>0.0</v>
      </c>
      <c r="L765" s="43">
        <v>0.0</v>
      </c>
      <c r="M765" s="43">
        <f t="shared" si="1"/>
        <v>12.86333333</v>
      </c>
      <c r="N765" s="43">
        <f t="shared" si="2"/>
        <v>1.633333333</v>
      </c>
      <c r="O765" s="34">
        <f t="shared" si="3"/>
        <v>1.846666667</v>
      </c>
    </row>
    <row r="766" ht="13.5" customHeight="1">
      <c r="A766" s="38" t="s">
        <v>31</v>
      </c>
      <c r="B766" s="22">
        <v>1897.0</v>
      </c>
      <c r="C766" s="43">
        <v>24.474999999999998</v>
      </c>
      <c r="D766" s="43">
        <v>15.16666666666667</v>
      </c>
      <c r="E766" s="43">
        <v>1.425</v>
      </c>
      <c r="F766" s="43">
        <v>0.024999999999999998</v>
      </c>
      <c r="G766" s="43">
        <v>0.0</v>
      </c>
      <c r="H766" s="43">
        <v>49.699999999999996</v>
      </c>
      <c r="I766" s="43">
        <v>44.89166666666667</v>
      </c>
      <c r="J766" s="43">
        <v>27.383333333333336</v>
      </c>
      <c r="K766" s="43">
        <v>11.958333333333334</v>
      </c>
      <c r="L766" s="43">
        <v>0.425</v>
      </c>
      <c r="M766" s="43">
        <f t="shared" si="1"/>
        <v>8.218333333</v>
      </c>
      <c r="N766" s="43">
        <f t="shared" si="2"/>
        <v>26.87166667</v>
      </c>
      <c r="O766" s="34">
        <f t="shared" si="3"/>
        <v>54.31833333</v>
      </c>
    </row>
    <row r="767" ht="13.5" customHeight="1">
      <c r="A767" s="38" t="s">
        <v>31</v>
      </c>
      <c r="B767" s="22">
        <v>1898.0</v>
      </c>
      <c r="C767" s="43">
        <v>10.191666666666666</v>
      </c>
      <c r="D767" s="43">
        <v>3.816666666666667</v>
      </c>
      <c r="E767" s="43">
        <v>0.03333333333333333</v>
      </c>
      <c r="F767" s="43">
        <v>0.0</v>
      </c>
      <c r="G767" s="43">
        <v>0.0</v>
      </c>
      <c r="H767" s="43">
        <v>44.84999999999999</v>
      </c>
      <c r="I767" s="43">
        <v>32.975</v>
      </c>
      <c r="J767" s="43">
        <v>21.7</v>
      </c>
      <c r="K767" s="43">
        <v>17.566666666666666</v>
      </c>
      <c r="L767" s="43">
        <v>8.0</v>
      </c>
      <c r="M767" s="43">
        <f t="shared" si="1"/>
        <v>2.808333333</v>
      </c>
      <c r="N767" s="43">
        <f t="shared" si="2"/>
        <v>25.01833333</v>
      </c>
      <c r="O767" s="34">
        <f t="shared" si="3"/>
        <v>57.23333333</v>
      </c>
    </row>
    <row r="768" ht="13.5" customHeight="1">
      <c r="A768" s="38" t="s">
        <v>31</v>
      </c>
      <c r="B768" s="22">
        <v>1899.0</v>
      </c>
      <c r="C768" s="43">
        <v>56.791666666666664</v>
      </c>
      <c r="D768" s="43">
        <v>38.89166666666666</v>
      </c>
      <c r="E768" s="43">
        <v>13.816666666666668</v>
      </c>
      <c r="F768" s="43">
        <v>6.066666666666666</v>
      </c>
      <c r="G768" s="43">
        <v>1.4333333333333333</v>
      </c>
      <c r="H768" s="43">
        <v>11.425000000000002</v>
      </c>
      <c r="I768" s="43">
        <v>4.425</v>
      </c>
      <c r="J768" s="43">
        <v>0.9500000000000001</v>
      </c>
      <c r="K768" s="43">
        <v>0.30833333333333335</v>
      </c>
      <c r="L768" s="43">
        <v>0.024999999999999998</v>
      </c>
      <c r="M768" s="43">
        <f t="shared" si="1"/>
        <v>23.4</v>
      </c>
      <c r="N768" s="43">
        <f t="shared" si="2"/>
        <v>3.426666667</v>
      </c>
      <c r="O768" s="34">
        <f t="shared" si="3"/>
        <v>4.896666667</v>
      </c>
    </row>
    <row r="769" ht="13.5" customHeight="1">
      <c r="A769" s="38" t="s">
        <v>31</v>
      </c>
      <c r="B769" s="22">
        <v>1900.0</v>
      </c>
      <c r="C769" s="43">
        <v>26.90833333333333</v>
      </c>
      <c r="D769" s="43">
        <v>14.975</v>
      </c>
      <c r="E769" s="43">
        <v>3.1666666666666665</v>
      </c>
      <c r="F769" s="43">
        <v>0.5916666666666667</v>
      </c>
      <c r="G769" s="43">
        <v>0.0</v>
      </c>
      <c r="H769" s="43">
        <v>13.608333333333334</v>
      </c>
      <c r="I769" s="43">
        <v>3.633333333333333</v>
      </c>
      <c r="J769" s="43">
        <v>0.0</v>
      </c>
      <c r="K769" s="43">
        <v>0.0</v>
      </c>
      <c r="L769" s="43">
        <v>0.0</v>
      </c>
      <c r="M769" s="43">
        <f t="shared" si="1"/>
        <v>9.128333333</v>
      </c>
      <c r="N769" s="43">
        <f t="shared" si="2"/>
        <v>3.448333333</v>
      </c>
      <c r="O769" s="34">
        <f t="shared" si="3"/>
        <v>4.175</v>
      </c>
    </row>
    <row r="770" ht="13.5" customHeight="1">
      <c r="A770" s="38" t="s">
        <v>31</v>
      </c>
      <c r="B770" s="22">
        <v>1901.0</v>
      </c>
      <c r="C770" s="43">
        <v>24.09166666666667</v>
      </c>
      <c r="D770" s="43">
        <v>9.958333333333332</v>
      </c>
      <c r="E770" s="43">
        <v>0.43333333333333335</v>
      </c>
      <c r="F770" s="43">
        <v>0.0</v>
      </c>
      <c r="G770" s="43">
        <v>0.0</v>
      </c>
      <c r="H770" s="43">
        <v>10.266666666666666</v>
      </c>
      <c r="I770" s="43">
        <v>3.016666666666667</v>
      </c>
      <c r="J770" s="43">
        <v>0.0</v>
      </c>
      <c r="K770" s="43">
        <v>0.0</v>
      </c>
      <c r="L770" s="43">
        <v>0.0</v>
      </c>
      <c r="M770" s="43">
        <f t="shared" si="1"/>
        <v>6.896666667</v>
      </c>
      <c r="N770" s="43">
        <f t="shared" si="2"/>
        <v>2.656666667</v>
      </c>
      <c r="O770" s="34">
        <f t="shared" si="3"/>
        <v>3.26</v>
      </c>
    </row>
    <row r="771" ht="13.5" customHeight="1">
      <c r="A771" s="38" t="s">
        <v>31</v>
      </c>
      <c r="B771" s="22">
        <v>1902.0</v>
      </c>
      <c r="C771" s="43">
        <v>10.499999999999998</v>
      </c>
      <c r="D771" s="43">
        <v>4.408333333333334</v>
      </c>
      <c r="E771" s="43">
        <v>0.5750000000000001</v>
      </c>
      <c r="F771" s="43">
        <v>0.0</v>
      </c>
      <c r="G771" s="43">
        <v>0.0</v>
      </c>
      <c r="H771" s="43">
        <v>42.675000000000004</v>
      </c>
      <c r="I771" s="43">
        <v>23.341666666666665</v>
      </c>
      <c r="J771" s="43">
        <v>3.833333333333334</v>
      </c>
      <c r="K771" s="43">
        <v>0.75</v>
      </c>
      <c r="L771" s="43">
        <v>0.0</v>
      </c>
      <c r="M771" s="43">
        <f t="shared" si="1"/>
        <v>3.096666667</v>
      </c>
      <c r="N771" s="43">
        <f t="shared" si="2"/>
        <v>14.12</v>
      </c>
      <c r="O771" s="34">
        <f t="shared" si="3"/>
        <v>20.77166667</v>
      </c>
    </row>
    <row r="772" ht="13.5" customHeight="1">
      <c r="A772" s="38" t="s">
        <v>31</v>
      </c>
      <c r="B772" s="22">
        <v>1903.0</v>
      </c>
      <c r="C772" s="43">
        <v>27.875</v>
      </c>
      <c r="D772" s="43">
        <v>19.849999999999998</v>
      </c>
      <c r="E772" s="43">
        <v>10.116666666666667</v>
      </c>
      <c r="F772" s="43">
        <v>7.058333333333333</v>
      </c>
      <c r="G772" s="43">
        <v>3.391666666666667</v>
      </c>
      <c r="H772" s="43">
        <v>24.850000000000005</v>
      </c>
      <c r="I772" s="43">
        <v>10.358333333333334</v>
      </c>
      <c r="J772" s="43">
        <v>1.05</v>
      </c>
      <c r="K772" s="43">
        <v>0.0</v>
      </c>
      <c r="L772" s="43">
        <v>0.0</v>
      </c>
      <c r="M772" s="43">
        <f t="shared" si="1"/>
        <v>13.65833333</v>
      </c>
      <c r="N772" s="43">
        <f t="shared" si="2"/>
        <v>7.251666667</v>
      </c>
      <c r="O772" s="34">
        <f t="shared" si="3"/>
        <v>9.743333333</v>
      </c>
    </row>
    <row r="773" ht="13.5" customHeight="1">
      <c r="A773" s="38" t="s">
        <v>31</v>
      </c>
      <c r="B773" s="22">
        <v>1904.0</v>
      </c>
      <c r="C773" s="43">
        <v>72.34166666666667</v>
      </c>
      <c r="D773" s="43">
        <v>57.975</v>
      </c>
      <c r="E773" s="43">
        <v>34.30833333333334</v>
      </c>
      <c r="F773" s="43">
        <v>21.308333333333334</v>
      </c>
      <c r="G773" s="43">
        <v>8.125</v>
      </c>
      <c r="H773" s="43">
        <v>0.17500000000000002</v>
      </c>
      <c r="I773" s="43">
        <v>0.0</v>
      </c>
      <c r="J773" s="43">
        <v>0.0</v>
      </c>
      <c r="K773" s="43">
        <v>0.0</v>
      </c>
      <c r="L773" s="43">
        <v>0.0</v>
      </c>
      <c r="M773" s="43">
        <f t="shared" si="1"/>
        <v>38.81166667</v>
      </c>
      <c r="N773" s="43">
        <f t="shared" si="2"/>
        <v>0.035</v>
      </c>
      <c r="O773" s="34">
        <f t="shared" si="3"/>
        <v>0.035</v>
      </c>
    </row>
    <row r="774" ht="13.5" customHeight="1">
      <c r="A774" s="38" t="s">
        <v>31</v>
      </c>
      <c r="B774" s="22">
        <v>1905.0</v>
      </c>
      <c r="C774" s="43">
        <v>63.800000000000004</v>
      </c>
      <c r="D774" s="43">
        <v>50.849999999999994</v>
      </c>
      <c r="E774" s="43">
        <v>23.358333333333334</v>
      </c>
      <c r="F774" s="43">
        <v>12.299999999999999</v>
      </c>
      <c r="G774" s="43">
        <v>4.3500000000000005</v>
      </c>
      <c r="H774" s="43">
        <v>1.4166666666666667</v>
      </c>
      <c r="I774" s="43">
        <v>0.075</v>
      </c>
      <c r="J774" s="43">
        <v>0.0</v>
      </c>
      <c r="K774" s="43">
        <v>0.0</v>
      </c>
      <c r="L774" s="43">
        <v>0.0</v>
      </c>
      <c r="M774" s="43">
        <f t="shared" si="1"/>
        <v>30.93166667</v>
      </c>
      <c r="N774" s="43">
        <f t="shared" si="2"/>
        <v>0.2983333333</v>
      </c>
      <c r="O774" s="34">
        <f t="shared" si="3"/>
        <v>0.3133333333</v>
      </c>
    </row>
    <row r="775" ht="13.5" customHeight="1">
      <c r="A775" s="38" t="s">
        <v>31</v>
      </c>
      <c r="B775" s="22">
        <v>1906.0</v>
      </c>
      <c r="C775" s="43">
        <v>58.89166666666667</v>
      </c>
      <c r="D775" s="43">
        <v>32.43333333333333</v>
      </c>
      <c r="E775" s="43">
        <v>0.75</v>
      </c>
      <c r="F775" s="43">
        <v>0.0</v>
      </c>
      <c r="G775" s="43">
        <v>0.0</v>
      </c>
      <c r="H775" s="43">
        <v>1.6583333333333334</v>
      </c>
      <c r="I775" s="43">
        <v>0.17500000000000002</v>
      </c>
      <c r="J775" s="43">
        <v>0.0</v>
      </c>
      <c r="K775" s="43">
        <v>0.0</v>
      </c>
      <c r="L775" s="43">
        <v>0.0</v>
      </c>
      <c r="M775" s="43">
        <f t="shared" si="1"/>
        <v>18.415</v>
      </c>
      <c r="N775" s="43">
        <f t="shared" si="2"/>
        <v>0.3666666667</v>
      </c>
      <c r="O775" s="34">
        <f t="shared" si="3"/>
        <v>0.4016666667</v>
      </c>
    </row>
    <row r="776" ht="13.5" customHeight="1">
      <c r="A776" s="38" t="s">
        <v>31</v>
      </c>
      <c r="B776" s="22">
        <v>1907.0</v>
      </c>
      <c r="C776" s="43">
        <v>66.28333333333333</v>
      </c>
      <c r="D776" s="43">
        <v>52.43333333333334</v>
      </c>
      <c r="E776" s="43">
        <v>23.816666666666666</v>
      </c>
      <c r="F776" s="43">
        <v>12.941666666666665</v>
      </c>
      <c r="G776" s="43">
        <v>5.691666666666666</v>
      </c>
      <c r="H776" s="43">
        <v>5.958333333333333</v>
      </c>
      <c r="I776" s="43">
        <v>1.6583333333333332</v>
      </c>
      <c r="J776" s="43">
        <v>0.0</v>
      </c>
      <c r="K776" s="43">
        <v>0.0</v>
      </c>
      <c r="L776" s="43">
        <v>0.0</v>
      </c>
      <c r="M776" s="43">
        <f t="shared" si="1"/>
        <v>32.23333333</v>
      </c>
      <c r="N776" s="43">
        <f t="shared" si="2"/>
        <v>1.523333333</v>
      </c>
      <c r="O776" s="34">
        <f t="shared" si="3"/>
        <v>1.855</v>
      </c>
    </row>
    <row r="777" ht="13.5" customHeight="1">
      <c r="A777" s="38" t="s">
        <v>31</v>
      </c>
      <c r="B777" s="22">
        <v>1908.0</v>
      </c>
      <c r="C777" s="43">
        <v>37.625</v>
      </c>
      <c r="D777" s="43">
        <v>32.75</v>
      </c>
      <c r="E777" s="43">
        <v>25.425</v>
      </c>
      <c r="F777" s="43">
        <v>20.108333333333334</v>
      </c>
      <c r="G777" s="43">
        <v>9.825000000000001</v>
      </c>
      <c r="H777" s="43">
        <v>30.266666666666666</v>
      </c>
      <c r="I777" s="43">
        <v>18.375</v>
      </c>
      <c r="J777" s="43">
        <v>4.675</v>
      </c>
      <c r="K777" s="43">
        <v>0.875</v>
      </c>
      <c r="L777" s="43">
        <v>0.049999999999999996</v>
      </c>
      <c r="M777" s="43">
        <f t="shared" si="1"/>
        <v>25.14666667</v>
      </c>
      <c r="N777" s="43">
        <f t="shared" si="2"/>
        <v>10.84833333</v>
      </c>
      <c r="O777" s="34">
        <f t="shared" si="3"/>
        <v>16.95833333</v>
      </c>
    </row>
    <row r="778" ht="13.5" customHeight="1">
      <c r="A778" s="38" t="s">
        <v>31</v>
      </c>
      <c r="B778" s="22">
        <v>1909.0</v>
      </c>
      <c r="C778" s="43">
        <v>63.708333333333336</v>
      </c>
      <c r="D778" s="43">
        <v>54.70000000000001</v>
      </c>
      <c r="E778" s="43">
        <v>31.683333333333337</v>
      </c>
      <c r="F778" s="43">
        <v>10.308333333333334</v>
      </c>
      <c r="G778" s="43">
        <v>0.75</v>
      </c>
      <c r="H778" s="43">
        <v>1.2583333333333333</v>
      </c>
      <c r="I778" s="43">
        <v>0.024999999999999998</v>
      </c>
      <c r="J778" s="43">
        <v>0.0</v>
      </c>
      <c r="K778" s="43">
        <v>0.0</v>
      </c>
      <c r="L778" s="43">
        <v>0.0</v>
      </c>
      <c r="M778" s="43">
        <f t="shared" si="1"/>
        <v>32.23</v>
      </c>
      <c r="N778" s="43">
        <f t="shared" si="2"/>
        <v>0.2566666667</v>
      </c>
      <c r="O778" s="34">
        <f t="shared" si="3"/>
        <v>0.2616666667</v>
      </c>
    </row>
    <row r="779" ht="13.5" customHeight="1">
      <c r="A779" s="38" t="s">
        <v>31</v>
      </c>
      <c r="B779" s="22">
        <v>1910.0</v>
      </c>
      <c r="C779" s="43">
        <v>83.10833333333333</v>
      </c>
      <c r="D779" s="43">
        <v>65.24166666666666</v>
      </c>
      <c r="E779" s="43">
        <v>31.724999999999998</v>
      </c>
      <c r="F779" s="43">
        <v>11.950000000000001</v>
      </c>
      <c r="G779" s="43">
        <v>2.341666666666667</v>
      </c>
      <c r="H779" s="43">
        <v>0.008333333333333333</v>
      </c>
      <c r="I779" s="43">
        <v>0.0</v>
      </c>
      <c r="J779" s="43">
        <v>0.0</v>
      </c>
      <c r="K779" s="43">
        <v>0.0</v>
      </c>
      <c r="L779" s="43">
        <v>0.0</v>
      </c>
      <c r="M779" s="43">
        <f t="shared" si="1"/>
        <v>38.87333333</v>
      </c>
      <c r="N779" s="43">
        <f t="shared" si="2"/>
        <v>0.001666666667</v>
      </c>
      <c r="O779" s="34">
        <f t="shared" si="3"/>
        <v>0.001666666667</v>
      </c>
    </row>
    <row r="780" ht="13.5" customHeight="1">
      <c r="A780" s="38" t="s">
        <v>31</v>
      </c>
      <c r="B780" s="22">
        <v>1911.0</v>
      </c>
      <c r="C780" s="43">
        <v>92.99166666666667</v>
      </c>
      <c r="D780" s="43">
        <v>81.36666666666667</v>
      </c>
      <c r="E780" s="43">
        <v>54.625</v>
      </c>
      <c r="F780" s="43">
        <v>37.64166666666666</v>
      </c>
      <c r="G780" s="43">
        <v>21.875000000000004</v>
      </c>
      <c r="H780" s="43">
        <v>0.0</v>
      </c>
      <c r="I780" s="43">
        <v>0.0</v>
      </c>
      <c r="J780" s="43">
        <v>0.0</v>
      </c>
      <c r="K780" s="43">
        <v>0.0</v>
      </c>
      <c r="L780" s="43">
        <v>0.0</v>
      </c>
      <c r="M780" s="43">
        <f t="shared" si="1"/>
        <v>57.7</v>
      </c>
      <c r="N780" s="43">
        <f t="shared" si="2"/>
        <v>0</v>
      </c>
      <c r="O780" s="34">
        <f t="shared" si="3"/>
        <v>0</v>
      </c>
    </row>
    <row r="781" ht="13.5" customHeight="1">
      <c r="A781" s="38" t="s">
        <v>31</v>
      </c>
      <c r="B781" s="22">
        <v>1912.0</v>
      </c>
      <c r="C781" s="43">
        <v>25.749999999999996</v>
      </c>
      <c r="D781" s="43">
        <v>14.341666666666667</v>
      </c>
      <c r="E781" s="43">
        <v>3.558333333333333</v>
      </c>
      <c r="F781" s="43">
        <v>1.4833333333333334</v>
      </c>
      <c r="G781" s="43">
        <v>0.48333333333333334</v>
      </c>
      <c r="H781" s="43">
        <v>19.525000000000002</v>
      </c>
      <c r="I781" s="43">
        <v>7.841666666666668</v>
      </c>
      <c r="J781" s="43">
        <v>0.14166666666666666</v>
      </c>
      <c r="K781" s="43">
        <v>0.0</v>
      </c>
      <c r="L781" s="43">
        <v>0.0</v>
      </c>
      <c r="M781" s="43">
        <f t="shared" si="1"/>
        <v>9.123333333</v>
      </c>
      <c r="N781" s="43">
        <f t="shared" si="2"/>
        <v>5.501666667</v>
      </c>
      <c r="O781" s="34">
        <f t="shared" si="3"/>
        <v>7.126666667</v>
      </c>
    </row>
    <row r="782" ht="13.5" customHeight="1">
      <c r="A782" s="38" t="s">
        <v>31</v>
      </c>
      <c r="B782" s="22">
        <v>1913.0</v>
      </c>
      <c r="C782" s="43">
        <v>37.1</v>
      </c>
      <c r="D782" s="43">
        <v>26.933333333333337</v>
      </c>
      <c r="E782" s="43">
        <v>12.566666666666668</v>
      </c>
      <c r="F782" s="43">
        <v>4.866666666666667</v>
      </c>
      <c r="G782" s="43">
        <v>0.7916666666666666</v>
      </c>
      <c r="H782" s="43">
        <v>26.5</v>
      </c>
      <c r="I782" s="43">
        <v>16.4</v>
      </c>
      <c r="J782" s="43">
        <v>0.7000000000000001</v>
      </c>
      <c r="K782" s="43">
        <v>0.0</v>
      </c>
      <c r="L782" s="43">
        <v>0.0</v>
      </c>
      <c r="M782" s="43">
        <f t="shared" si="1"/>
        <v>16.45166667</v>
      </c>
      <c r="N782" s="43">
        <f t="shared" si="2"/>
        <v>8.72</v>
      </c>
      <c r="O782" s="34">
        <f t="shared" si="3"/>
        <v>12.28</v>
      </c>
    </row>
    <row r="783" ht="13.5" customHeight="1">
      <c r="A783" s="38" t="s">
        <v>31</v>
      </c>
      <c r="B783" s="22">
        <v>1914.0</v>
      </c>
      <c r="C783" s="43">
        <v>82.02499999999999</v>
      </c>
      <c r="D783" s="43">
        <v>64.48333333333333</v>
      </c>
      <c r="E783" s="43">
        <v>39.1</v>
      </c>
      <c r="F783" s="43">
        <v>21.825</v>
      </c>
      <c r="G783" s="43">
        <v>5.824999999999999</v>
      </c>
      <c r="H783" s="43">
        <v>0.0</v>
      </c>
      <c r="I783" s="43">
        <v>0.0</v>
      </c>
      <c r="J783" s="43">
        <v>0.0</v>
      </c>
      <c r="K783" s="43">
        <v>0.0</v>
      </c>
      <c r="L783" s="43">
        <v>0.0</v>
      </c>
      <c r="M783" s="43">
        <f t="shared" si="1"/>
        <v>42.65166667</v>
      </c>
      <c r="N783" s="43">
        <f t="shared" si="2"/>
        <v>0</v>
      </c>
      <c r="O783" s="34">
        <f t="shared" si="3"/>
        <v>0</v>
      </c>
    </row>
    <row r="784" ht="13.5" customHeight="1">
      <c r="A784" s="38" t="s">
        <v>31</v>
      </c>
      <c r="B784" s="22">
        <v>1915.0</v>
      </c>
      <c r="C784" s="43">
        <v>77.59166666666665</v>
      </c>
      <c r="D784" s="43">
        <v>68.28333333333333</v>
      </c>
      <c r="E784" s="43">
        <v>49.14166666666667</v>
      </c>
      <c r="F784" s="43">
        <v>35.31666666666667</v>
      </c>
      <c r="G784" s="43">
        <v>19.016666666666666</v>
      </c>
      <c r="H784" s="43">
        <v>5.483333333333334</v>
      </c>
      <c r="I784" s="43">
        <v>1.3833333333333335</v>
      </c>
      <c r="J784" s="43">
        <v>0.0</v>
      </c>
      <c r="K784" s="43">
        <v>0.0</v>
      </c>
      <c r="L784" s="43">
        <v>0.0</v>
      </c>
      <c r="M784" s="43">
        <f t="shared" si="1"/>
        <v>49.87</v>
      </c>
      <c r="N784" s="43">
        <f t="shared" si="2"/>
        <v>1.373333333</v>
      </c>
      <c r="O784" s="34">
        <f t="shared" si="3"/>
        <v>1.65</v>
      </c>
    </row>
    <row r="785" ht="13.5" customHeight="1">
      <c r="A785" s="38" t="s">
        <v>31</v>
      </c>
      <c r="B785" s="22">
        <v>1916.0</v>
      </c>
      <c r="C785" s="43">
        <v>40.06666666666666</v>
      </c>
      <c r="D785" s="43">
        <v>22.658333333333342</v>
      </c>
      <c r="E785" s="43">
        <v>2.033333333333333</v>
      </c>
      <c r="F785" s="43">
        <v>0.4916666666666667</v>
      </c>
      <c r="G785" s="43">
        <v>0.0</v>
      </c>
      <c r="H785" s="43">
        <v>8.566666666666666</v>
      </c>
      <c r="I785" s="43">
        <v>5.575</v>
      </c>
      <c r="J785" s="43">
        <v>3.0583333333333336</v>
      </c>
      <c r="K785" s="43">
        <v>1.1583333333333334</v>
      </c>
      <c r="L785" s="43">
        <v>0.10833333333333334</v>
      </c>
      <c r="M785" s="43">
        <f t="shared" si="1"/>
        <v>13.05</v>
      </c>
      <c r="N785" s="43">
        <f t="shared" si="2"/>
        <v>3.693333333</v>
      </c>
      <c r="O785" s="34">
        <f t="shared" si="3"/>
        <v>6.813333333</v>
      </c>
    </row>
    <row r="786" ht="13.5" customHeight="1">
      <c r="A786" s="38" t="s">
        <v>31</v>
      </c>
      <c r="B786" s="22">
        <v>1917.0</v>
      </c>
      <c r="C786" s="43">
        <v>58.94166666666666</v>
      </c>
      <c r="D786" s="43">
        <v>35.93333333333333</v>
      </c>
      <c r="E786" s="43">
        <v>8.258333333333335</v>
      </c>
      <c r="F786" s="43">
        <v>2.4250000000000003</v>
      </c>
      <c r="G786" s="43">
        <v>0.0</v>
      </c>
      <c r="H786" s="43">
        <v>1.3166666666666667</v>
      </c>
      <c r="I786" s="43">
        <v>0.0</v>
      </c>
      <c r="J786" s="43">
        <v>0.0</v>
      </c>
      <c r="K786" s="43">
        <v>0.0</v>
      </c>
      <c r="L786" s="43">
        <v>0.0</v>
      </c>
      <c r="M786" s="43">
        <f t="shared" si="1"/>
        <v>21.11166667</v>
      </c>
      <c r="N786" s="43">
        <f t="shared" si="2"/>
        <v>0.2633333333</v>
      </c>
      <c r="O786" s="34">
        <f t="shared" si="3"/>
        <v>0.2633333333</v>
      </c>
    </row>
    <row r="787" ht="13.5" customHeight="1">
      <c r="A787" s="38" t="s">
        <v>31</v>
      </c>
      <c r="B787" s="22">
        <v>1918.0</v>
      </c>
      <c r="C787" s="43">
        <v>54.73333333333334</v>
      </c>
      <c r="D787" s="43">
        <v>38.35</v>
      </c>
      <c r="E787" s="43">
        <v>16.416666666666668</v>
      </c>
      <c r="F787" s="43">
        <v>6.9750000000000005</v>
      </c>
      <c r="G787" s="43">
        <v>0.4083333333333334</v>
      </c>
      <c r="H787" s="43">
        <v>10.924999999999999</v>
      </c>
      <c r="I787" s="43">
        <v>4.283333333333334</v>
      </c>
      <c r="J787" s="43">
        <v>0.049999999999999996</v>
      </c>
      <c r="K787" s="43">
        <v>0.0</v>
      </c>
      <c r="L787" s="43">
        <v>0.0</v>
      </c>
      <c r="M787" s="43">
        <f t="shared" si="1"/>
        <v>23.37666667</v>
      </c>
      <c r="N787" s="43">
        <f t="shared" si="2"/>
        <v>3.051666667</v>
      </c>
      <c r="O787" s="34">
        <f t="shared" si="3"/>
        <v>3.928333333</v>
      </c>
    </row>
    <row r="788" ht="13.5" customHeight="1">
      <c r="A788" s="38" t="s">
        <v>31</v>
      </c>
      <c r="B788" s="22">
        <v>1919.0</v>
      </c>
      <c r="C788" s="43">
        <v>31.958333333333325</v>
      </c>
      <c r="D788" s="43">
        <v>14.275</v>
      </c>
      <c r="E788" s="43">
        <v>0.9916666666666667</v>
      </c>
      <c r="F788" s="43">
        <v>0.0</v>
      </c>
      <c r="G788" s="43">
        <v>0.0</v>
      </c>
      <c r="H788" s="43">
        <v>21.983333333333334</v>
      </c>
      <c r="I788" s="43">
        <v>15.1</v>
      </c>
      <c r="J788" s="43">
        <v>3.5583333333333336</v>
      </c>
      <c r="K788" s="43">
        <v>0.6583333333333333</v>
      </c>
      <c r="L788" s="43">
        <v>0.0</v>
      </c>
      <c r="M788" s="43">
        <f t="shared" si="1"/>
        <v>9.445</v>
      </c>
      <c r="N788" s="43">
        <f t="shared" si="2"/>
        <v>8.26</v>
      </c>
      <c r="O788" s="34">
        <f t="shared" si="3"/>
        <v>13.09833333</v>
      </c>
    </row>
    <row r="789" ht="13.5" customHeight="1">
      <c r="A789" s="38" t="s">
        <v>31</v>
      </c>
      <c r="B789" s="22">
        <v>1920.0</v>
      </c>
      <c r="C789" s="43">
        <v>6.983333333333333</v>
      </c>
      <c r="D789" s="43">
        <v>2.141666666666667</v>
      </c>
      <c r="E789" s="43">
        <v>0.09166666666666667</v>
      </c>
      <c r="F789" s="43">
        <v>0.0</v>
      </c>
      <c r="G789" s="43">
        <v>0.0</v>
      </c>
      <c r="H789" s="43">
        <v>35.533333333333324</v>
      </c>
      <c r="I789" s="43">
        <v>15.775</v>
      </c>
      <c r="J789" s="43">
        <v>0.325</v>
      </c>
      <c r="K789" s="43">
        <v>0.0</v>
      </c>
      <c r="L789" s="43">
        <v>0.0</v>
      </c>
      <c r="M789" s="43">
        <f t="shared" si="1"/>
        <v>1.843333333</v>
      </c>
      <c r="N789" s="43">
        <f t="shared" si="2"/>
        <v>10.32666667</v>
      </c>
      <c r="O789" s="34">
        <f t="shared" si="3"/>
        <v>13.61166667</v>
      </c>
    </row>
    <row r="790" ht="13.5" customHeight="1">
      <c r="A790" s="38" t="s">
        <v>31</v>
      </c>
      <c r="B790" s="22">
        <v>1921.0</v>
      </c>
      <c r="C790" s="43">
        <v>44.75833333333333</v>
      </c>
      <c r="D790" s="43">
        <v>34.233333333333334</v>
      </c>
      <c r="E790" s="43">
        <v>20.224999999999998</v>
      </c>
      <c r="F790" s="43">
        <v>12.25</v>
      </c>
      <c r="G790" s="43">
        <v>4.858333333333333</v>
      </c>
      <c r="H790" s="43">
        <v>7.3999999999999995</v>
      </c>
      <c r="I790" s="43">
        <v>0.5666666666666667</v>
      </c>
      <c r="J790" s="43">
        <v>0.0</v>
      </c>
      <c r="K790" s="43">
        <v>0.0</v>
      </c>
      <c r="L790" s="43">
        <v>0.0</v>
      </c>
      <c r="M790" s="43">
        <f t="shared" si="1"/>
        <v>23.265</v>
      </c>
      <c r="N790" s="43">
        <f t="shared" si="2"/>
        <v>1.593333333</v>
      </c>
      <c r="O790" s="34">
        <f t="shared" si="3"/>
        <v>1.706666667</v>
      </c>
    </row>
    <row r="791" ht="13.5" customHeight="1">
      <c r="A791" s="38" t="s">
        <v>31</v>
      </c>
      <c r="B791" s="22">
        <v>1922.0</v>
      </c>
      <c r="C791" s="43">
        <v>19.866666666666664</v>
      </c>
      <c r="D791" s="43">
        <v>10.874999999999998</v>
      </c>
      <c r="E791" s="43">
        <v>4.091666666666667</v>
      </c>
      <c r="F791" s="43">
        <v>2.4499999999999997</v>
      </c>
      <c r="G791" s="43">
        <v>0.7000000000000001</v>
      </c>
      <c r="H791" s="43">
        <v>32.06666666666667</v>
      </c>
      <c r="I791" s="43">
        <v>20.758333333333333</v>
      </c>
      <c r="J791" s="43">
        <v>4.483333333333333</v>
      </c>
      <c r="K791" s="43">
        <v>0.4583333333333333</v>
      </c>
      <c r="L791" s="43">
        <v>0.0</v>
      </c>
      <c r="M791" s="43">
        <f t="shared" si="1"/>
        <v>7.596666667</v>
      </c>
      <c r="N791" s="43">
        <f t="shared" si="2"/>
        <v>11.55333333</v>
      </c>
      <c r="O791" s="34">
        <f t="shared" si="3"/>
        <v>17.77333333</v>
      </c>
    </row>
    <row r="792" ht="13.5" customHeight="1">
      <c r="A792" s="38" t="s">
        <v>31</v>
      </c>
      <c r="B792" s="22">
        <v>1923.0</v>
      </c>
      <c r="C792" s="43">
        <v>79.64166666666667</v>
      </c>
      <c r="D792" s="43">
        <v>63.30833333333334</v>
      </c>
      <c r="E792" s="43">
        <v>27.216666666666665</v>
      </c>
      <c r="F792" s="43">
        <v>9.941666666666665</v>
      </c>
      <c r="G792" s="43">
        <v>2.3750000000000004</v>
      </c>
      <c r="H792" s="43">
        <v>0.0</v>
      </c>
      <c r="I792" s="43">
        <v>0.0</v>
      </c>
      <c r="J792" s="43">
        <v>0.0</v>
      </c>
      <c r="K792" s="43">
        <v>0.0</v>
      </c>
      <c r="L792" s="43">
        <v>0.0</v>
      </c>
      <c r="M792" s="43">
        <f t="shared" si="1"/>
        <v>36.49666667</v>
      </c>
      <c r="N792" s="43">
        <f t="shared" si="2"/>
        <v>0</v>
      </c>
      <c r="O792" s="34">
        <f t="shared" si="3"/>
        <v>0</v>
      </c>
    </row>
    <row r="793" ht="13.5" customHeight="1">
      <c r="A793" s="38" t="s">
        <v>31</v>
      </c>
      <c r="B793" s="22">
        <v>1924.0</v>
      </c>
      <c r="C793" s="43">
        <v>33.358333333333334</v>
      </c>
      <c r="D793" s="43">
        <v>13.674999999999999</v>
      </c>
      <c r="E793" s="43">
        <v>0.7999999999999999</v>
      </c>
      <c r="F793" s="43">
        <v>0.10833333333333332</v>
      </c>
      <c r="G793" s="43">
        <v>0.0</v>
      </c>
      <c r="H793" s="43">
        <v>4.6499999999999995</v>
      </c>
      <c r="I793" s="43">
        <v>0.4583333333333333</v>
      </c>
      <c r="J793" s="43">
        <v>0.0</v>
      </c>
      <c r="K793" s="43">
        <v>0.0</v>
      </c>
      <c r="L793" s="43">
        <v>0.0</v>
      </c>
      <c r="M793" s="43">
        <f t="shared" si="1"/>
        <v>9.588333333</v>
      </c>
      <c r="N793" s="43">
        <f t="shared" si="2"/>
        <v>1.021666667</v>
      </c>
      <c r="O793" s="34">
        <f t="shared" si="3"/>
        <v>1.113333333</v>
      </c>
    </row>
    <row r="794" ht="13.5" customHeight="1">
      <c r="A794" s="38" t="s">
        <v>31</v>
      </c>
      <c r="B794" s="22">
        <v>1925.0</v>
      </c>
      <c r="C794" s="43">
        <v>25.358333333333334</v>
      </c>
      <c r="D794" s="43">
        <v>9.850000000000001</v>
      </c>
      <c r="E794" s="43">
        <v>0.525</v>
      </c>
      <c r="F794" s="43">
        <v>0.10833333333333334</v>
      </c>
      <c r="G794" s="43">
        <v>0.0</v>
      </c>
      <c r="H794" s="43">
        <v>18.925</v>
      </c>
      <c r="I794" s="43">
        <v>6.116666666666666</v>
      </c>
      <c r="J794" s="43">
        <v>0.06666666666666667</v>
      </c>
      <c r="K794" s="43">
        <v>0.0</v>
      </c>
      <c r="L794" s="43">
        <v>0.0</v>
      </c>
      <c r="M794" s="43">
        <f t="shared" si="1"/>
        <v>7.168333333</v>
      </c>
      <c r="N794" s="43">
        <f t="shared" si="2"/>
        <v>5.021666667</v>
      </c>
      <c r="O794" s="34">
        <f t="shared" si="3"/>
        <v>6.271666667</v>
      </c>
    </row>
    <row r="795" ht="13.5" customHeight="1">
      <c r="A795" s="38" t="s">
        <v>31</v>
      </c>
      <c r="B795" s="22">
        <v>1926.0</v>
      </c>
      <c r="C795" s="43">
        <v>35.03333333333334</v>
      </c>
      <c r="D795" s="43">
        <v>17.691666666666666</v>
      </c>
      <c r="E795" s="43">
        <v>6.5249999999999995</v>
      </c>
      <c r="F795" s="43">
        <v>2.766666666666667</v>
      </c>
      <c r="G795" s="43">
        <v>0.5166666666666667</v>
      </c>
      <c r="H795" s="43">
        <v>10.958333333333334</v>
      </c>
      <c r="I795" s="43">
        <v>4.8500000000000005</v>
      </c>
      <c r="J795" s="43">
        <v>0.225</v>
      </c>
      <c r="K795" s="43">
        <v>0.0</v>
      </c>
      <c r="L795" s="43">
        <v>0.0</v>
      </c>
      <c r="M795" s="43">
        <f t="shared" si="1"/>
        <v>12.50666667</v>
      </c>
      <c r="N795" s="43">
        <f t="shared" si="2"/>
        <v>3.206666667</v>
      </c>
      <c r="O795" s="34">
        <f t="shared" si="3"/>
        <v>4.266666667</v>
      </c>
    </row>
    <row r="796" ht="13.5" customHeight="1">
      <c r="A796" s="38" t="s">
        <v>31</v>
      </c>
      <c r="B796" s="22">
        <v>1927.0</v>
      </c>
      <c r="C796" s="43">
        <v>66.325</v>
      </c>
      <c r="D796" s="43">
        <v>51.14166666666667</v>
      </c>
      <c r="E796" s="43">
        <v>24.525000000000002</v>
      </c>
      <c r="F796" s="43">
        <v>13.35</v>
      </c>
      <c r="G796" s="43">
        <v>1.5666666666666667</v>
      </c>
      <c r="H796" s="43">
        <v>11.791666666666666</v>
      </c>
      <c r="I796" s="43">
        <v>7.433333333333334</v>
      </c>
      <c r="J796" s="43">
        <v>0.625</v>
      </c>
      <c r="K796" s="43">
        <v>0.0</v>
      </c>
      <c r="L796" s="43">
        <v>0.0</v>
      </c>
      <c r="M796" s="43">
        <f t="shared" si="1"/>
        <v>31.38166667</v>
      </c>
      <c r="N796" s="43">
        <f t="shared" si="2"/>
        <v>3.97</v>
      </c>
      <c r="O796" s="34">
        <f t="shared" si="3"/>
        <v>5.706666667</v>
      </c>
    </row>
    <row r="797" ht="13.5" customHeight="1">
      <c r="A797" s="38" t="s">
        <v>31</v>
      </c>
      <c r="B797" s="22">
        <v>1928.0</v>
      </c>
      <c r="C797" s="43">
        <v>10.891666666666666</v>
      </c>
      <c r="D797" s="43">
        <v>3.0500000000000003</v>
      </c>
      <c r="E797" s="43">
        <v>0.0</v>
      </c>
      <c r="F797" s="43">
        <v>0.0</v>
      </c>
      <c r="G797" s="43">
        <v>0.0</v>
      </c>
      <c r="H797" s="43">
        <v>66.3</v>
      </c>
      <c r="I797" s="43">
        <v>61.958333333333336</v>
      </c>
      <c r="J797" s="43">
        <v>50.05833333333333</v>
      </c>
      <c r="K797" s="43">
        <v>35.925000000000004</v>
      </c>
      <c r="L797" s="43">
        <v>15.350000000000001</v>
      </c>
      <c r="M797" s="43">
        <f t="shared" si="1"/>
        <v>2.788333333</v>
      </c>
      <c r="N797" s="43">
        <f t="shared" si="2"/>
        <v>45.91833333</v>
      </c>
      <c r="O797" s="34">
        <f t="shared" si="3"/>
        <v>112.1683333</v>
      </c>
    </row>
    <row r="798" ht="13.5" customHeight="1">
      <c r="A798" s="38" t="s">
        <v>31</v>
      </c>
      <c r="B798" s="22">
        <v>1929.0</v>
      </c>
      <c r="C798" s="43">
        <v>32.858333333333334</v>
      </c>
      <c r="D798" s="43">
        <v>18.01666666666667</v>
      </c>
      <c r="E798" s="43">
        <v>0.9416666666666668</v>
      </c>
      <c r="F798" s="43">
        <v>0.0</v>
      </c>
      <c r="G798" s="43">
        <v>0.0</v>
      </c>
      <c r="H798" s="43">
        <v>12.258333333333335</v>
      </c>
      <c r="I798" s="43">
        <v>4.3500000000000005</v>
      </c>
      <c r="J798" s="43">
        <v>0.5166666666666667</v>
      </c>
      <c r="K798" s="43">
        <v>0.0</v>
      </c>
      <c r="L798" s="43">
        <v>0.0</v>
      </c>
      <c r="M798" s="43">
        <f t="shared" si="1"/>
        <v>10.36333333</v>
      </c>
      <c r="N798" s="43">
        <f t="shared" si="2"/>
        <v>3.425</v>
      </c>
      <c r="O798" s="34">
        <f t="shared" si="3"/>
        <v>4.501666667</v>
      </c>
    </row>
    <row r="799" ht="13.5" customHeight="1">
      <c r="A799" s="38" t="s">
        <v>31</v>
      </c>
      <c r="B799" s="22">
        <v>1930.0</v>
      </c>
      <c r="C799" s="43">
        <v>66.88333333333334</v>
      </c>
      <c r="D799" s="43">
        <v>48.14166666666667</v>
      </c>
      <c r="E799" s="43">
        <v>19.066666666666666</v>
      </c>
      <c r="F799" s="43">
        <v>7.325</v>
      </c>
      <c r="G799" s="43">
        <v>1.8416666666666666</v>
      </c>
      <c r="H799" s="43">
        <v>3.4250000000000003</v>
      </c>
      <c r="I799" s="43">
        <v>1.375</v>
      </c>
      <c r="J799" s="43">
        <v>0.0</v>
      </c>
      <c r="K799" s="43">
        <v>0.0</v>
      </c>
      <c r="L799" s="43">
        <v>0.0</v>
      </c>
      <c r="M799" s="43">
        <f t="shared" si="1"/>
        <v>28.65166667</v>
      </c>
      <c r="N799" s="43">
        <f t="shared" si="2"/>
        <v>0.96</v>
      </c>
      <c r="O799" s="34">
        <f t="shared" si="3"/>
        <v>1.235</v>
      </c>
    </row>
    <row r="800" ht="13.5" customHeight="1">
      <c r="A800" s="38" t="s">
        <v>31</v>
      </c>
      <c r="B800" s="22">
        <v>1931.0</v>
      </c>
      <c r="C800" s="43">
        <v>58.13333333333333</v>
      </c>
      <c r="D800" s="43">
        <v>50.20833333333334</v>
      </c>
      <c r="E800" s="43">
        <v>36.06666666666667</v>
      </c>
      <c r="F800" s="43">
        <v>27.34166666666667</v>
      </c>
      <c r="G800" s="43">
        <v>14.258333333333333</v>
      </c>
      <c r="H800" s="43">
        <v>12.908333333333331</v>
      </c>
      <c r="I800" s="43">
        <v>5.166666666666667</v>
      </c>
      <c r="J800" s="43">
        <v>0.21666666666666667</v>
      </c>
      <c r="K800" s="43">
        <v>0.0</v>
      </c>
      <c r="L800" s="43">
        <v>0.0</v>
      </c>
      <c r="M800" s="43">
        <f t="shared" si="1"/>
        <v>37.20166667</v>
      </c>
      <c r="N800" s="43">
        <f t="shared" si="2"/>
        <v>3.658333333</v>
      </c>
      <c r="O800" s="34">
        <f t="shared" si="3"/>
        <v>4.778333333</v>
      </c>
    </row>
    <row r="801" ht="13.5" customHeight="1">
      <c r="A801" s="38" t="s">
        <v>31</v>
      </c>
      <c r="B801" s="22">
        <v>1932.0</v>
      </c>
      <c r="C801" s="43">
        <v>31.791666666666668</v>
      </c>
      <c r="D801" s="43">
        <v>16.624999999999996</v>
      </c>
      <c r="E801" s="43">
        <v>1.8999999999999997</v>
      </c>
      <c r="F801" s="43">
        <v>0.6583333333333333</v>
      </c>
      <c r="G801" s="43">
        <v>0.0</v>
      </c>
      <c r="H801" s="43">
        <v>17.83333333333334</v>
      </c>
      <c r="I801" s="43">
        <v>8.799999999999999</v>
      </c>
      <c r="J801" s="43">
        <v>2.091666666666667</v>
      </c>
      <c r="K801" s="43">
        <v>0.6083333333333333</v>
      </c>
      <c r="L801" s="43">
        <v>0.0</v>
      </c>
      <c r="M801" s="43">
        <f t="shared" si="1"/>
        <v>10.195</v>
      </c>
      <c r="N801" s="43">
        <f t="shared" si="2"/>
        <v>5.866666667</v>
      </c>
      <c r="O801" s="34">
        <f t="shared" si="3"/>
        <v>8.828333333</v>
      </c>
    </row>
    <row r="802" ht="13.5" customHeight="1">
      <c r="A802" s="38" t="s">
        <v>31</v>
      </c>
      <c r="B802" s="22">
        <v>1933.0</v>
      </c>
      <c r="C802" s="43">
        <v>21.599999999999998</v>
      </c>
      <c r="D802" s="43">
        <v>9.341666666666667</v>
      </c>
      <c r="E802" s="43">
        <v>2.375</v>
      </c>
      <c r="F802" s="43">
        <v>0.25</v>
      </c>
      <c r="G802" s="43">
        <v>0.0</v>
      </c>
      <c r="H802" s="43">
        <v>19.133333333333333</v>
      </c>
      <c r="I802" s="43">
        <v>7.449999999999999</v>
      </c>
      <c r="J802" s="43">
        <v>0.19999999999999998</v>
      </c>
      <c r="K802" s="43">
        <v>0.0</v>
      </c>
      <c r="L802" s="43">
        <v>0.0</v>
      </c>
      <c r="M802" s="43">
        <f t="shared" si="1"/>
        <v>6.713333333</v>
      </c>
      <c r="N802" s="43">
        <f t="shared" si="2"/>
        <v>5.356666667</v>
      </c>
      <c r="O802" s="34">
        <f t="shared" si="3"/>
        <v>6.926666667</v>
      </c>
    </row>
    <row r="803" ht="13.5" customHeight="1">
      <c r="A803" s="38" t="s">
        <v>31</v>
      </c>
      <c r="B803" s="22">
        <v>1934.0</v>
      </c>
      <c r="C803" s="43">
        <v>54.71666666666666</v>
      </c>
      <c r="D803" s="43">
        <v>40.40833333333334</v>
      </c>
      <c r="E803" s="43">
        <v>20.10833333333333</v>
      </c>
      <c r="F803" s="43">
        <v>10.633333333333335</v>
      </c>
      <c r="G803" s="43">
        <v>2.5999999999999996</v>
      </c>
      <c r="H803" s="43">
        <v>2.408333333333333</v>
      </c>
      <c r="I803" s="43">
        <v>0.13333333333333333</v>
      </c>
      <c r="J803" s="43">
        <v>0.0</v>
      </c>
      <c r="K803" s="43">
        <v>0.0</v>
      </c>
      <c r="L803" s="43">
        <v>0.0</v>
      </c>
      <c r="M803" s="43">
        <f t="shared" si="1"/>
        <v>25.69333333</v>
      </c>
      <c r="N803" s="43">
        <f t="shared" si="2"/>
        <v>0.5083333333</v>
      </c>
      <c r="O803" s="34">
        <f t="shared" si="3"/>
        <v>0.535</v>
      </c>
    </row>
    <row r="804" ht="13.5" customHeight="1">
      <c r="A804" s="38" t="s">
        <v>31</v>
      </c>
      <c r="B804" s="22">
        <v>1935.0</v>
      </c>
      <c r="C804" s="43">
        <v>27.25</v>
      </c>
      <c r="D804" s="43">
        <v>12.158333333333333</v>
      </c>
      <c r="E804" s="43">
        <v>2.175</v>
      </c>
      <c r="F804" s="43">
        <v>0.125</v>
      </c>
      <c r="G804" s="43">
        <v>0.0</v>
      </c>
      <c r="H804" s="43">
        <v>12.41666666666667</v>
      </c>
      <c r="I804" s="43">
        <v>4.033333333333333</v>
      </c>
      <c r="J804" s="43">
        <v>0.5583333333333332</v>
      </c>
      <c r="K804" s="43">
        <v>0.21666666666666667</v>
      </c>
      <c r="L804" s="43">
        <v>0.0</v>
      </c>
      <c r="M804" s="43">
        <f t="shared" si="1"/>
        <v>8.341666667</v>
      </c>
      <c r="N804" s="43">
        <f t="shared" si="2"/>
        <v>3.445</v>
      </c>
      <c r="O804" s="34">
        <f t="shared" si="3"/>
        <v>4.605</v>
      </c>
    </row>
    <row r="805" ht="13.5" customHeight="1">
      <c r="A805" s="38" t="s">
        <v>31</v>
      </c>
      <c r="B805" s="22">
        <v>1936.0</v>
      </c>
      <c r="C805" s="43">
        <v>0.55</v>
      </c>
      <c r="D805" s="43">
        <v>0.0</v>
      </c>
      <c r="E805" s="43">
        <v>0.0</v>
      </c>
      <c r="F805" s="43">
        <v>0.0</v>
      </c>
      <c r="G805" s="43">
        <v>0.0</v>
      </c>
      <c r="H805" s="43">
        <v>59.208333333333336</v>
      </c>
      <c r="I805" s="43">
        <v>30.624999999999996</v>
      </c>
      <c r="J805" s="43">
        <v>2.8249999999999997</v>
      </c>
      <c r="K805" s="43">
        <v>0.17500000000000002</v>
      </c>
      <c r="L805" s="43">
        <v>0.0</v>
      </c>
      <c r="M805" s="43">
        <f t="shared" si="1"/>
        <v>0.11</v>
      </c>
      <c r="N805" s="43">
        <f t="shared" si="2"/>
        <v>18.56666667</v>
      </c>
      <c r="O805" s="34">
        <f t="shared" si="3"/>
        <v>25.92666667</v>
      </c>
    </row>
    <row r="806" ht="13.5" customHeight="1">
      <c r="A806" s="38" t="s">
        <v>31</v>
      </c>
      <c r="B806" s="22">
        <v>1937.0</v>
      </c>
      <c r="C806" s="43">
        <v>0.15</v>
      </c>
      <c r="D806" s="43">
        <v>0.0</v>
      </c>
      <c r="E806" s="43">
        <v>0.0</v>
      </c>
      <c r="F806" s="43">
        <v>0.0</v>
      </c>
      <c r="G806" s="43">
        <v>0.0</v>
      </c>
      <c r="H806" s="43">
        <v>54.34166666666665</v>
      </c>
      <c r="I806" s="43">
        <v>32.40833333333334</v>
      </c>
      <c r="J806" s="43">
        <v>6.716666666666666</v>
      </c>
      <c r="K806" s="43">
        <v>1.2333333333333334</v>
      </c>
      <c r="L806" s="43">
        <v>0.016666666666666666</v>
      </c>
      <c r="M806" s="43">
        <f t="shared" si="1"/>
        <v>0.03</v>
      </c>
      <c r="N806" s="43">
        <f t="shared" si="2"/>
        <v>18.94333333</v>
      </c>
      <c r="O806" s="34">
        <f t="shared" si="3"/>
        <v>28.865</v>
      </c>
    </row>
    <row r="807" ht="13.5" customHeight="1">
      <c r="A807" s="38" t="s">
        <v>31</v>
      </c>
      <c r="B807" s="22">
        <v>1938.0</v>
      </c>
      <c r="C807" s="43">
        <v>12.350000000000001</v>
      </c>
      <c r="D807" s="43">
        <v>3.625</v>
      </c>
      <c r="E807" s="43">
        <v>0.0</v>
      </c>
      <c r="F807" s="43">
        <v>0.0</v>
      </c>
      <c r="G807" s="43">
        <v>0.0</v>
      </c>
      <c r="H807" s="43">
        <v>31.741666666666664</v>
      </c>
      <c r="I807" s="43">
        <v>17.275</v>
      </c>
      <c r="J807" s="43">
        <v>4.666666666666667</v>
      </c>
      <c r="K807" s="43">
        <v>1.5499999999999998</v>
      </c>
      <c r="L807" s="43">
        <v>0.15833333333333333</v>
      </c>
      <c r="M807" s="43">
        <f t="shared" si="1"/>
        <v>3.195</v>
      </c>
      <c r="N807" s="43">
        <f t="shared" si="2"/>
        <v>11.07833333</v>
      </c>
      <c r="O807" s="34">
        <f t="shared" si="3"/>
        <v>17.45666667</v>
      </c>
    </row>
    <row r="808" ht="13.5" customHeight="1">
      <c r="A808" s="38" t="s">
        <v>31</v>
      </c>
      <c r="B808" s="22">
        <v>1939.0</v>
      </c>
      <c r="C808" s="43">
        <v>19.400000000000002</v>
      </c>
      <c r="D808" s="43">
        <v>11.108333333333334</v>
      </c>
      <c r="E808" s="43">
        <v>1.175</v>
      </c>
      <c r="F808" s="43">
        <v>0.0</v>
      </c>
      <c r="G808" s="43">
        <v>0.0</v>
      </c>
      <c r="H808" s="43">
        <v>46.42499999999999</v>
      </c>
      <c r="I808" s="43">
        <v>34.28333333333334</v>
      </c>
      <c r="J808" s="43">
        <v>14.45833333333333</v>
      </c>
      <c r="K808" s="43">
        <v>7.583333333333333</v>
      </c>
      <c r="L808" s="43">
        <v>2.4250000000000003</v>
      </c>
      <c r="M808" s="43">
        <f t="shared" si="1"/>
        <v>6.336666667</v>
      </c>
      <c r="N808" s="43">
        <f t="shared" si="2"/>
        <v>21.035</v>
      </c>
      <c r="O808" s="34">
        <f t="shared" si="3"/>
        <v>40.165</v>
      </c>
    </row>
    <row r="809" ht="13.5" customHeight="1">
      <c r="A809" s="38" t="s">
        <v>31</v>
      </c>
      <c r="B809" s="22">
        <v>1940.0</v>
      </c>
      <c r="C809" s="43">
        <v>38.15</v>
      </c>
      <c r="D809" s="43">
        <v>28.941666666666666</v>
      </c>
      <c r="E809" s="43">
        <v>14.700000000000001</v>
      </c>
      <c r="F809" s="43">
        <v>7.666666666666667</v>
      </c>
      <c r="G809" s="43">
        <v>1.025</v>
      </c>
      <c r="H809" s="43">
        <v>19.758333333333336</v>
      </c>
      <c r="I809" s="43">
        <v>6.216666666666668</v>
      </c>
      <c r="J809" s="43">
        <v>0.016666666666666666</v>
      </c>
      <c r="K809" s="43">
        <v>0.0</v>
      </c>
      <c r="L809" s="43">
        <v>0.0</v>
      </c>
      <c r="M809" s="43">
        <f t="shared" si="1"/>
        <v>18.09666667</v>
      </c>
      <c r="N809" s="43">
        <f t="shared" si="2"/>
        <v>5.198333333</v>
      </c>
      <c r="O809" s="34">
        <f t="shared" si="3"/>
        <v>6.448333333</v>
      </c>
    </row>
    <row r="810" ht="13.5" customHeight="1">
      <c r="A810" s="38" t="s">
        <v>31</v>
      </c>
      <c r="B810" s="22">
        <v>1941.0</v>
      </c>
      <c r="C810" s="43">
        <v>84.65833333333333</v>
      </c>
      <c r="D810" s="43">
        <v>72.94166666666668</v>
      </c>
      <c r="E810" s="43">
        <v>46.224999999999994</v>
      </c>
      <c r="F810" s="43">
        <v>28.816666666666663</v>
      </c>
      <c r="G810" s="43">
        <v>7.949999999999999</v>
      </c>
      <c r="H810" s="43">
        <v>0.725</v>
      </c>
      <c r="I810" s="43">
        <v>0.0</v>
      </c>
      <c r="J810" s="43">
        <v>0.0</v>
      </c>
      <c r="K810" s="43">
        <v>0.0</v>
      </c>
      <c r="L810" s="43">
        <v>0.0</v>
      </c>
      <c r="M810" s="43">
        <f t="shared" si="1"/>
        <v>48.11833333</v>
      </c>
      <c r="N810" s="43">
        <f t="shared" si="2"/>
        <v>0.145</v>
      </c>
      <c r="O810" s="34">
        <f t="shared" si="3"/>
        <v>0.145</v>
      </c>
    </row>
    <row r="811" ht="13.5" customHeight="1">
      <c r="A811" s="38" t="s">
        <v>31</v>
      </c>
      <c r="B811" s="22">
        <v>1942.0</v>
      </c>
      <c r="C811" s="43">
        <v>39.49166666666667</v>
      </c>
      <c r="D811" s="43">
        <v>18.741666666666664</v>
      </c>
      <c r="E811" s="43">
        <v>2.6666666666666665</v>
      </c>
      <c r="F811" s="43">
        <v>0.225</v>
      </c>
      <c r="G811" s="43">
        <v>0.0</v>
      </c>
      <c r="H811" s="43">
        <v>1.0999999999999999</v>
      </c>
      <c r="I811" s="43">
        <v>0.008333333333333333</v>
      </c>
      <c r="J811" s="43">
        <v>0.0</v>
      </c>
      <c r="K811" s="43">
        <v>0.0</v>
      </c>
      <c r="L811" s="43">
        <v>0.0</v>
      </c>
      <c r="M811" s="43">
        <f t="shared" si="1"/>
        <v>12.225</v>
      </c>
      <c r="N811" s="43">
        <f t="shared" si="2"/>
        <v>0.2216666667</v>
      </c>
      <c r="O811" s="34">
        <f t="shared" si="3"/>
        <v>0.2233333333</v>
      </c>
    </row>
    <row r="812" ht="13.5" customHeight="1">
      <c r="A812" s="38" t="s">
        <v>31</v>
      </c>
      <c r="B812" s="22">
        <v>1943.0</v>
      </c>
      <c r="C812" s="43">
        <v>21.74166666666667</v>
      </c>
      <c r="D812" s="43">
        <v>8.291666666666666</v>
      </c>
      <c r="E812" s="43">
        <v>0.9500000000000001</v>
      </c>
      <c r="F812" s="43">
        <v>0.08333333333333333</v>
      </c>
      <c r="G812" s="43">
        <v>0.0</v>
      </c>
      <c r="H812" s="43">
        <v>32.31666666666666</v>
      </c>
      <c r="I812" s="43">
        <v>16.666666666666668</v>
      </c>
      <c r="J812" s="43">
        <v>2.4</v>
      </c>
      <c r="K812" s="43">
        <v>0.325</v>
      </c>
      <c r="L812" s="43">
        <v>0.0</v>
      </c>
      <c r="M812" s="43">
        <f t="shared" si="1"/>
        <v>6.213333333</v>
      </c>
      <c r="N812" s="43">
        <f t="shared" si="2"/>
        <v>10.34166667</v>
      </c>
      <c r="O812" s="34">
        <f t="shared" si="3"/>
        <v>14.83</v>
      </c>
    </row>
    <row r="813" ht="13.5" customHeight="1">
      <c r="A813" s="38" t="s">
        <v>31</v>
      </c>
      <c r="B813" s="22">
        <v>1944.0</v>
      </c>
      <c r="C813" s="43">
        <v>34.20833333333333</v>
      </c>
      <c r="D813" s="43">
        <v>19.416666666666668</v>
      </c>
      <c r="E813" s="43">
        <v>7.766666666666667</v>
      </c>
      <c r="F813" s="43">
        <v>4.591666666666667</v>
      </c>
      <c r="G813" s="43">
        <v>1.8250000000000002</v>
      </c>
      <c r="H813" s="43">
        <v>10.658333333333333</v>
      </c>
      <c r="I813" s="43">
        <v>2.866666666666667</v>
      </c>
      <c r="J813" s="43">
        <v>0.125</v>
      </c>
      <c r="K813" s="43">
        <v>0.0</v>
      </c>
      <c r="L813" s="43">
        <v>0.0</v>
      </c>
      <c r="M813" s="43">
        <f t="shared" si="1"/>
        <v>13.56166667</v>
      </c>
      <c r="N813" s="43">
        <f t="shared" si="2"/>
        <v>2.73</v>
      </c>
      <c r="O813" s="34">
        <f t="shared" si="3"/>
        <v>3.353333333</v>
      </c>
    </row>
    <row r="814" ht="13.5" customHeight="1">
      <c r="A814" s="38" t="s">
        <v>31</v>
      </c>
      <c r="B814" s="22">
        <v>1945.0</v>
      </c>
      <c r="C814" s="43">
        <v>11.075000000000001</v>
      </c>
      <c r="D814" s="43">
        <v>6.108333333333333</v>
      </c>
      <c r="E814" s="43">
        <v>2.233333333333334</v>
      </c>
      <c r="F814" s="43">
        <v>1.2916666666666667</v>
      </c>
      <c r="G814" s="43">
        <v>0.39166666666666666</v>
      </c>
      <c r="H814" s="43">
        <v>63.25000000000001</v>
      </c>
      <c r="I814" s="43">
        <v>55.11666666666667</v>
      </c>
      <c r="J814" s="43">
        <v>37.39166666666666</v>
      </c>
      <c r="K814" s="43">
        <v>27.941666666666663</v>
      </c>
      <c r="L814" s="43">
        <v>12.233333333333334</v>
      </c>
      <c r="M814" s="43">
        <f t="shared" si="1"/>
        <v>4.22</v>
      </c>
      <c r="N814" s="43">
        <f t="shared" si="2"/>
        <v>39.18666667</v>
      </c>
      <c r="O814" s="34">
        <f t="shared" si="3"/>
        <v>91.71833333</v>
      </c>
    </row>
    <row r="815" ht="13.5" customHeight="1">
      <c r="A815" s="38" t="s">
        <v>31</v>
      </c>
      <c r="B815" s="22">
        <v>1946.0</v>
      </c>
      <c r="C815" s="43">
        <v>14.299999999999999</v>
      </c>
      <c r="D815" s="43">
        <v>6.6499999999999995</v>
      </c>
      <c r="E815" s="43">
        <v>2.5166666666666666</v>
      </c>
      <c r="F815" s="43">
        <v>1.575</v>
      </c>
      <c r="G815" s="43">
        <v>0.775</v>
      </c>
      <c r="H815" s="43">
        <v>35.10833333333333</v>
      </c>
      <c r="I815" s="43">
        <v>26.79166666666667</v>
      </c>
      <c r="J815" s="43">
        <v>12.1</v>
      </c>
      <c r="K815" s="43">
        <v>5.316666666666667</v>
      </c>
      <c r="L815" s="43">
        <v>1.1333333333333335</v>
      </c>
      <c r="M815" s="43">
        <f t="shared" si="1"/>
        <v>5.163333333</v>
      </c>
      <c r="N815" s="43">
        <f t="shared" si="2"/>
        <v>16.09</v>
      </c>
      <c r="O815" s="34">
        <f t="shared" si="3"/>
        <v>30.385</v>
      </c>
    </row>
    <row r="816" ht="13.5" customHeight="1">
      <c r="A816" s="38" t="s">
        <v>31</v>
      </c>
      <c r="B816" s="22">
        <v>1947.0</v>
      </c>
      <c r="C816" s="43">
        <v>2.0749999999999997</v>
      </c>
      <c r="D816" s="43">
        <v>0.041666666666666664</v>
      </c>
      <c r="E816" s="43">
        <v>0.0</v>
      </c>
      <c r="F816" s="43">
        <v>0.0</v>
      </c>
      <c r="G816" s="43">
        <v>0.0</v>
      </c>
      <c r="H816" s="43">
        <v>62.24999999999999</v>
      </c>
      <c r="I816" s="43">
        <v>39.36666666666667</v>
      </c>
      <c r="J816" s="43">
        <v>19.01666666666667</v>
      </c>
      <c r="K816" s="43">
        <v>10.4</v>
      </c>
      <c r="L816" s="43">
        <v>2.75</v>
      </c>
      <c r="M816" s="43">
        <f t="shared" si="1"/>
        <v>0.4233333333</v>
      </c>
      <c r="N816" s="43">
        <f t="shared" si="2"/>
        <v>26.75666667</v>
      </c>
      <c r="O816" s="34">
        <f t="shared" si="3"/>
        <v>50.67666667</v>
      </c>
    </row>
    <row r="817" ht="13.5" customHeight="1">
      <c r="A817" s="38" t="s">
        <v>31</v>
      </c>
      <c r="B817" s="22">
        <v>1948.0</v>
      </c>
      <c r="C817" s="43">
        <v>49.35</v>
      </c>
      <c r="D817" s="43">
        <v>33.29166666666667</v>
      </c>
      <c r="E817" s="43">
        <v>10.666666666666666</v>
      </c>
      <c r="F817" s="43">
        <v>5.366666666666667</v>
      </c>
      <c r="G817" s="43">
        <v>2.35</v>
      </c>
      <c r="H817" s="43">
        <v>7.333333333333333</v>
      </c>
      <c r="I817" s="43">
        <v>2.75</v>
      </c>
      <c r="J817" s="43">
        <v>0.0</v>
      </c>
      <c r="K817" s="43">
        <v>0.0</v>
      </c>
      <c r="L817" s="43">
        <v>0.0</v>
      </c>
      <c r="M817" s="43">
        <f t="shared" si="1"/>
        <v>20.205</v>
      </c>
      <c r="N817" s="43">
        <f t="shared" si="2"/>
        <v>2.016666667</v>
      </c>
      <c r="O817" s="34">
        <f t="shared" si="3"/>
        <v>2.566666667</v>
      </c>
    </row>
    <row r="818" ht="13.5" customHeight="1">
      <c r="A818" s="38" t="s">
        <v>31</v>
      </c>
      <c r="B818" s="22">
        <v>1949.0</v>
      </c>
      <c r="C818" s="43">
        <v>35.5</v>
      </c>
      <c r="D818" s="43">
        <v>21.025000000000002</v>
      </c>
      <c r="E818" s="43">
        <v>1.2416666666666667</v>
      </c>
      <c r="F818" s="43">
        <v>0.041666666666666664</v>
      </c>
      <c r="G818" s="43">
        <v>0.0</v>
      </c>
      <c r="H818" s="43">
        <v>7.466666666666668</v>
      </c>
      <c r="I818" s="43">
        <v>2.833333333333334</v>
      </c>
      <c r="J818" s="43">
        <v>0.024999999999999998</v>
      </c>
      <c r="K818" s="43">
        <v>0.0</v>
      </c>
      <c r="L818" s="43">
        <v>0.0</v>
      </c>
      <c r="M818" s="43">
        <f t="shared" si="1"/>
        <v>11.56166667</v>
      </c>
      <c r="N818" s="43">
        <f t="shared" si="2"/>
        <v>2.065</v>
      </c>
      <c r="O818" s="34">
        <f t="shared" si="3"/>
        <v>2.641666667</v>
      </c>
    </row>
    <row r="819" ht="13.5" customHeight="1">
      <c r="A819" s="38" t="s">
        <v>31</v>
      </c>
      <c r="B819" s="22">
        <v>1950.0</v>
      </c>
      <c r="C819" s="43">
        <v>43.25833333333333</v>
      </c>
      <c r="D819" s="43">
        <v>16.866666666666667</v>
      </c>
      <c r="E819" s="43">
        <v>1.675</v>
      </c>
      <c r="F819" s="43">
        <v>0.225</v>
      </c>
      <c r="G819" s="43">
        <v>0.0</v>
      </c>
      <c r="H819" s="43">
        <v>1.625</v>
      </c>
      <c r="I819" s="43">
        <v>0.2833333333333333</v>
      </c>
      <c r="J819" s="43">
        <v>0.0</v>
      </c>
      <c r="K819" s="43">
        <v>0.0</v>
      </c>
      <c r="L819" s="43">
        <v>0.0</v>
      </c>
      <c r="M819" s="43">
        <f t="shared" si="1"/>
        <v>12.405</v>
      </c>
      <c r="N819" s="43">
        <f t="shared" si="2"/>
        <v>0.3816666667</v>
      </c>
      <c r="O819" s="34">
        <f t="shared" si="3"/>
        <v>0.4383333333</v>
      </c>
    </row>
    <row r="820" ht="13.5" customHeight="1">
      <c r="A820" s="38" t="s">
        <v>31</v>
      </c>
      <c r="B820" s="22">
        <v>1951.0</v>
      </c>
      <c r="C820" s="43">
        <v>5.416666666666667</v>
      </c>
      <c r="D820" s="43">
        <v>1.6166666666666665</v>
      </c>
      <c r="E820" s="43">
        <v>0.03333333333333333</v>
      </c>
      <c r="F820" s="43">
        <v>0.0</v>
      </c>
      <c r="G820" s="43">
        <v>0.0</v>
      </c>
      <c r="H820" s="43">
        <v>55.21666666666666</v>
      </c>
      <c r="I820" s="43">
        <v>34.916666666666664</v>
      </c>
      <c r="J820" s="43">
        <v>8.174999999999999</v>
      </c>
      <c r="K820" s="43">
        <v>1.2249999999999999</v>
      </c>
      <c r="L820" s="43">
        <v>0.008333333333333333</v>
      </c>
      <c r="M820" s="43">
        <f t="shared" si="1"/>
        <v>1.413333333</v>
      </c>
      <c r="N820" s="43">
        <f t="shared" si="2"/>
        <v>19.90833333</v>
      </c>
      <c r="O820" s="34">
        <f t="shared" si="3"/>
        <v>30.90333333</v>
      </c>
    </row>
    <row r="821" ht="13.5" customHeight="1">
      <c r="A821" s="38" t="s">
        <v>31</v>
      </c>
      <c r="B821" s="22">
        <v>1952.0</v>
      </c>
      <c r="C821" s="43">
        <v>9.35</v>
      </c>
      <c r="D821" s="43">
        <v>3.5749999999999997</v>
      </c>
      <c r="E821" s="43">
        <v>0.24166666666666667</v>
      </c>
      <c r="F821" s="43">
        <v>0.049999999999999996</v>
      </c>
      <c r="G821" s="43">
        <v>0.0</v>
      </c>
      <c r="H821" s="43">
        <v>43.349999999999994</v>
      </c>
      <c r="I821" s="43">
        <v>30.524999999999995</v>
      </c>
      <c r="J821" s="43">
        <v>13.65</v>
      </c>
      <c r="K821" s="43">
        <v>4.875000000000001</v>
      </c>
      <c r="L821" s="43">
        <v>0.30833333333333335</v>
      </c>
      <c r="M821" s="43">
        <f t="shared" si="1"/>
        <v>2.643333333</v>
      </c>
      <c r="N821" s="43">
        <f t="shared" si="2"/>
        <v>18.54166667</v>
      </c>
      <c r="O821" s="34">
        <f t="shared" si="3"/>
        <v>33.27833333</v>
      </c>
    </row>
    <row r="822" ht="13.5" customHeight="1">
      <c r="A822" s="38" t="s">
        <v>31</v>
      </c>
      <c r="B822" s="22">
        <v>1953.0</v>
      </c>
      <c r="C822" s="43">
        <v>15.633333333333333</v>
      </c>
      <c r="D822" s="43">
        <v>6.841666666666666</v>
      </c>
      <c r="E822" s="43">
        <v>0.20833333333333334</v>
      </c>
      <c r="F822" s="43">
        <v>0.025000000000000005</v>
      </c>
      <c r="G822" s="43">
        <v>0.0</v>
      </c>
      <c r="H822" s="43">
        <v>31.40833333333333</v>
      </c>
      <c r="I822" s="43">
        <v>19.45</v>
      </c>
      <c r="J822" s="43">
        <v>6.8500000000000005</v>
      </c>
      <c r="K822" s="43">
        <v>2.1333333333333333</v>
      </c>
      <c r="L822" s="43">
        <v>0.10833333333333334</v>
      </c>
      <c r="M822" s="43">
        <f t="shared" si="1"/>
        <v>4.541666667</v>
      </c>
      <c r="N822" s="43">
        <f t="shared" si="2"/>
        <v>11.99</v>
      </c>
      <c r="O822" s="34">
        <f t="shared" si="3"/>
        <v>19.98666667</v>
      </c>
    </row>
    <row r="823" ht="13.5" customHeight="1">
      <c r="A823" s="38" t="s">
        <v>31</v>
      </c>
      <c r="B823" s="22">
        <v>1954.0</v>
      </c>
      <c r="C823" s="43">
        <v>15.066666666666665</v>
      </c>
      <c r="D823" s="43">
        <v>9.583333333333334</v>
      </c>
      <c r="E823" s="43">
        <v>0.6583333333333333</v>
      </c>
      <c r="F823" s="43">
        <v>0.008333333333333333</v>
      </c>
      <c r="G823" s="43">
        <v>0.0</v>
      </c>
      <c r="H823" s="43">
        <v>68.44166666666666</v>
      </c>
      <c r="I823" s="43">
        <v>59.35833333333333</v>
      </c>
      <c r="J823" s="43">
        <v>33.80833333333333</v>
      </c>
      <c r="K823" s="43">
        <v>19.783333333333335</v>
      </c>
      <c r="L823" s="43">
        <v>7.6499999999999995</v>
      </c>
      <c r="M823" s="43">
        <f t="shared" si="1"/>
        <v>5.063333333</v>
      </c>
      <c r="N823" s="43">
        <f t="shared" si="2"/>
        <v>37.80833333</v>
      </c>
      <c r="O823" s="34">
        <f t="shared" si="3"/>
        <v>81.19333333</v>
      </c>
    </row>
    <row r="824" ht="13.5" customHeight="1">
      <c r="A824" s="38" t="s">
        <v>31</v>
      </c>
      <c r="B824" s="22">
        <v>1955.0</v>
      </c>
      <c r="C824" s="43">
        <v>10.483333333333333</v>
      </c>
      <c r="D824" s="43">
        <v>4.7</v>
      </c>
      <c r="E824" s="43">
        <v>0.5666666666666667</v>
      </c>
      <c r="F824" s="43">
        <v>0.08333333333333333</v>
      </c>
      <c r="G824" s="43">
        <v>0.0</v>
      </c>
      <c r="H824" s="43">
        <v>41.391666666666666</v>
      </c>
      <c r="I824" s="43">
        <v>24.333333333333332</v>
      </c>
      <c r="J824" s="43">
        <v>7.833333333333333</v>
      </c>
      <c r="K824" s="43">
        <v>3.4250000000000007</v>
      </c>
      <c r="L824" s="43">
        <v>0.7999999999999999</v>
      </c>
      <c r="M824" s="43">
        <f t="shared" si="1"/>
        <v>3.166666667</v>
      </c>
      <c r="N824" s="43">
        <f t="shared" si="2"/>
        <v>15.55666667</v>
      </c>
      <c r="O824" s="34">
        <f t="shared" si="3"/>
        <v>26.25166667</v>
      </c>
    </row>
    <row r="825" ht="13.5" customHeight="1">
      <c r="A825" s="38" t="s">
        <v>31</v>
      </c>
      <c r="B825" s="22">
        <v>1956.0</v>
      </c>
      <c r="C825" s="43">
        <v>49.21666666666667</v>
      </c>
      <c r="D825" s="43">
        <v>28.883333333333336</v>
      </c>
      <c r="E825" s="43">
        <v>7.241666666666667</v>
      </c>
      <c r="F825" s="43">
        <v>2.8166666666666664</v>
      </c>
      <c r="G825" s="43">
        <v>0.6333333333333333</v>
      </c>
      <c r="H825" s="43">
        <v>11.833333333333336</v>
      </c>
      <c r="I825" s="43">
        <v>8.525</v>
      </c>
      <c r="J825" s="43">
        <v>3.9333333333333336</v>
      </c>
      <c r="K825" s="43">
        <v>2.658333333333333</v>
      </c>
      <c r="L825" s="43">
        <v>1.4166666666666667</v>
      </c>
      <c r="M825" s="43">
        <f t="shared" si="1"/>
        <v>17.75833333</v>
      </c>
      <c r="N825" s="43">
        <f t="shared" si="2"/>
        <v>5.673333333</v>
      </c>
      <c r="O825" s="34">
        <f t="shared" si="3"/>
        <v>11.68</v>
      </c>
    </row>
    <row r="826" ht="13.5" customHeight="1">
      <c r="A826" s="38" t="s">
        <v>31</v>
      </c>
      <c r="B826" s="22">
        <v>1957.0</v>
      </c>
      <c r="C826" s="43">
        <v>89.075</v>
      </c>
      <c r="D826" s="43">
        <v>77.64166666666667</v>
      </c>
      <c r="E826" s="43">
        <v>42.150000000000006</v>
      </c>
      <c r="F826" s="43">
        <v>20.216666666666665</v>
      </c>
      <c r="G826" s="43">
        <v>7.599999999999999</v>
      </c>
      <c r="H826" s="43">
        <v>0.024999999999999998</v>
      </c>
      <c r="I826" s="43">
        <v>0.0</v>
      </c>
      <c r="J826" s="43">
        <v>0.0</v>
      </c>
      <c r="K826" s="43">
        <v>0.0</v>
      </c>
      <c r="L826" s="43">
        <v>0.0</v>
      </c>
      <c r="M826" s="43">
        <f t="shared" si="1"/>
        <v>47.33666667</v>
      </c>
      <c r="N826" s="43">
        <f t="shared" si="2"/>
        <v>0.005</v>
      </c>
      <c r="O826" s="34">
        <f t="shared" si="3"/>
        <v>0.005</v>
      </c>
    </row>
    <row r="827" ht="13.5" customHeight="1">
      <c r="A827" s="38" t="s">
        <v>31</v>
      </c>
      <c r="B827" s="22">
        <v>1958.0</v>
      </c>
      <c r="C827" s="43">
        <v>14.275</v>
      </c>
      <c r="D827" s="43">
        <v>8.191666666666668</v>
      </c>
      <c r="E827" s="43">
        <v>0.47500000000000003</v>
      </c>
      <c r="F827" s="43">
        <v>0.10833333333333334</v>
      </c>
      <c r="G827" s="43">
        <v>0.0</v>
      </c>
      <c r="H827" s="43">
        <v>33.325</v>
      </c>
      <c r="I827" s="43">
        <v>14.016666666666666</v>
      </c>
      <c r="J827" s="43">
        <v>1.4916666666666665</v>
      </c>
      <c r="K827" s="43">
        <v>0.24166666666666667</v>
      </c>
      <c r="L827" s="43">
        <v>0.0</v>
      </c>
      <c r="M827" s="43">
        <f t="shared" si="1"/>
        <v>4.61</v>
      </c>
      <c r="N827" s="43">
        <f t="shared" si="2"/>
        <v>9.815</v>
      </c>
      <c r="O827" s="34">
        <f t="shared" si="3"/>
        <v>13.36</v>
      </c>
    </row>
    <row r="828" ht="13.5" customHeight="1">
      <c r="A828" s="38" t="s">
        <v>31</v>
      </c>
      <c r="B828" s="22">
        <v>1959.0</v>
      </c>
      <c r="C828" s="43">
        <v>52.26666666666666</v>
      </c>
      <c r="D828" s="43">
        <v>31.883333333333336</v>
      </c>
      <c r="E828" s="43">
        <v>10.616666666666667</v>
      </c>
      <c r="F828" s="43">
        <v>5.433333333333334</v>
      </c>
      <c r="G828" s="43">
        <v>1.7666666666666668</v>
      </c>
      <c r="H828" s="43">
        <v>6.625</v>
      </c>
      <c r="I828" s="43">
        <v>1.0916666666666666</v>
      </c>
      <c r="J828" s="43">
        <v>0.024999999999999998</v>
      </c>
      <c r="K828" s="43">
        <v>0.0</v>
      </c>
      <c r="L828" s="43">
        <v>0.0</v>
      </c>
      <c r="M828" s="43">
        <f t="shared" si="1"/>
        <v>20.39333333</v>
      </c>
      <c r="N828" s="43">
        <f t="shared" si="2"/>
        <v>1.548333333</v>
      </c>
      <c r="O828" s="34">
        <f t="shared" si="3"/>
        <v>1.776666667</v>
      </c>
    </row>
    <row r="829" ht="13.5" customHeight="1">
      <c r="A829" s="38" t="s">
        <v>31</v>
      </c>
      <c r="B829" s="22">
        <v>1960.0</v>
      </c>
      <c r="C829" s="43">
        <v>14.858333333333334</v>
      </c>
      <c r="D829" s="43">
        <v>8.358333333333333</v>
      </c>
      <c r="E829" s="43">
        <v>2.7916666666666665</v>
      </c>
      <c r="F829" s="43">
        <v>0.5750000000000001</v>
      </c>
      <c r="G829" s="43">
        <v>0.0</v>
      </c>
      <c r="H829" s="43">
        <v>57.65833333333335</v>
      </c>
      <c r="I829" s="43">
        <v>46.14166666666666</v>
      </c>
      <c r="J829" s="43">
        <v>25.90833333333333</v>
      </c>
      <c r="K829" s="43">
        <v>14.983333333333334</v>
      </c>
      <c r="L829" s="43">
        <v>2.6916666666666664</v>
      </c>
      <c r="M829" s="43">
        <f t="shared" si="1"/>
        <v>5.316666667</v>
      </c>
      <c r="N829" s="43">
        <f t="shared" si="2"/>
        <v>29.47666667</v>
      </c>
      <c r="O829" s="34">
        <f t="shared" si="3"/>
        <v>60.21166667</v>
      </c>
    </row>
    <row r="830" ht="13.5" customHeight="1">
      <c r="A830" s="38" t="s">
        <v>31</v>
      </c>
      <c r="B830" s="22">
        <v>1961.0</v>
      </c>
      <c r="C830" s="43">
        <v>70.975</v>
      </c>
      <c r="D830" s="43">
        <v>49.80833333333333</v>
      </c>
      <c r="E830" s="43">
        <v>13.391666666666666</v>
      </c>
      <c r="F830" s="43">
        <v>3.2916666666666674</v>
      </c>
      <c r="G830" s="43">
        <v>0.31666666666666665</v>
      </c>
      <c r="H830" s="43">
        <v>0.25833333333333336</v>
      </c>
      <c r="I830" s="43">
        <v>0.0</v>
      </c>
      <c r="J830" s="43">
        <v>0.0</v>
      </c>
      <c r="K830" s="43">
        <v>0.0</v>
      </c>
      <c r="L830" s="43">
        <v>0.0</v>
      </c>
      <c r="M830" s="43">
        <f t="shared" si="1"/>
        <v>27.55666667</v>
      </c>
      <c r="N830" s="43">
        <f t="shared" si="2"/>
        <v>0.05166666667</v>
      </c>
      <c r="O830" s="34">
        <f t="shared" si="3"/>
        <v>0.05166666667</v>
      </c>
    </row>
    <row r="831" ht="13.5" customHeight="1">
      <c r="A831" s="38" t="s">
        <v>31</v>
      </c>
      <c r="B831" s="22">
        <v>1962.0</v>
      </c>
      <c r="C831" s="43">
        <v>69.725</v>
      </c>
      <c r="D831" s="43">
        <v>49.116666666666674</v>
      </c>
      <c r="E831" s="43">
        <v>14.016666666666667</v>
      </c>
      <c r="F831" s="43">
        <v>4.283333333333333</v>
      </c>
      <c r="G831" s="43">
        <v>0.75</v>
      </c>
      <c r="H831" s="43">
        <v>6.541666666666667</v>
      </c>
      <c r="I831" s="43">
        <v>3.3833333333333333</v>
      </c>
      <c r="J831" s="43">
        <v>0.041666666666666664</v>
      </c>
      <c r="K831" s="43">
        <v>0.0</v>
      </c>
      <c r="L831" s="43">
        <v>0.0</v>
      </c>
      <c r="M831" s="43">
        <f t="shared" si="1"/>
        <v>27.57833333</v>
      </c>
      <c r="N831" s="43">
        <f t="shared" si="2"/>
        <v>1.993333333</v>
      </c>
      <c r="O831" s="34">
        <f t="shared" si="3"/>
        <v>2.686666667</v>
      </c>
    </row>
    <row r="832" ht="13.5" customHeight="1">
      <c r="A832" s="38" t="s">
        <v>31</v>
      </c>
      <c r="B832" s="22">
        <v>1963.0</v>
      </c>
      <c r="C832" s="43">
        <v>57.633333333333326</v>
      </c>
      <c r="D832" s="43">
        <v>44.083333333333336</v>
      </c>
      <c r="E832" s="43">
        <v>27.341666666666665</v>
      </c>
      <c r="F832" s="43">
        <v>17.416666666666668</v>
      </c>
      <c r="G832" s="43">
        <v>8.575000000000001</v>
      </c>
      <c r="H832" s="43">
        <v>9.066666666666666</v>
      </c>
      <c r="I832" s="43">
        <v>3.141666666666667</v>
      </c>
      <c r="J832" s="43">
        <v>0.008333333333333333</v>
      </c>
      <c r="K832" s="43">
        <v>0.0</v>
      </c>
      <c r="L832" s="43">
        <v>0.0</v>
      </c>
      <c r="M832" s="43">
        <f t="shared" si="1"/>
        <v>31.01</v>
      </c>
      <c r="N832" s="43">
        <f t="shared" si="2"/>
        <v>2.443333333</v>
      </c>
      <c r="O832" s="34">
        <f t="shared" si="3"/>
        <v>3.075</v>
      </c>
    </row>
    <row r="833" ht="13.5" customHeight="1">
      <c r="A833" s="38" t="s">
        <v>31</v>
      </c>
      <c r="B833" s="22">
        <v>1964.0</v>
      </c>
      <c r="C833" s="43">
        <v>77.075</v>
      </c>
      <c r="D833" s="43">
        <v>57.208333333333336</v>
      </c>
      <c r="E833" s="43">
        <v>26.499999999999996</v>
      </c>
      <c r="F833" s="43">
        <v>15.741666666666667</v>
      </c>
      <c r="G833" s="43">
        <v>8.549999999999999</v>
      </c>
      <c r="H833" s="43">
        <v>0.024999999999999998</v>
      </c>
      <c r="I833" s="43">
        <v>0.0</v>
      </c>
      <c r="J833" s="43">
        <v>0.0</v>
      </c>
      <c r="K833" s="43">
        <v>0.0</v>
      </c>
      <c r="L833" s="43">
        <v>0.0</v>
      </c>
      <c r="M833" s="43">
        <f t="shared" si="1"/>
        <v>37.015</v>
      </c>
      <c r="N833" s="43">
        <f t="shared" si="2"/>
        <v>0.005</v>
      </c>
      <c r="O833" s="34">
        <f t="shared" si="3"/>
        <v>0.005</v>
      </c>
    </row>
    <row r="834" ht="13.5" customHeight="1">
      <c r="A834" s="38" t="s">
        <v>31</v>
      </c>
      <c r="B834" s="22">
        <v>1965.0</v>
      </c>
      <c r="C834" s="43">
        <v>92.8</v>
      </c>
      <c r="D834" s="43">
        <v>89.25833333333333</v>
      </c>
      <c r="E834" s="43">
        <v>78.2</v>
      </c>
      <c r="F834" s="43">
        <v>64.19166666666666</v>
      </c>
      <c r="G834" s="43">
        <v>42.44166666666668</v>
      </c>
      <c r="H834" s="43">
        <v>0.9166666666666666</v>
      </c>
      <c r="I834" s="43">
        <v>0.3333333333333333</v>
      </c>
      <c r="J834" s="43">
        <v>0.0</v>
      </c>
      <c r="K834" s="43">
        <v>0.0</v>
      </c>
      <c r="L834" s="43">
        <v>0.0</v>
      </c>
      <c r="M834" s="43">
        <f t="shared" si="1"/>
        <v>73.37833333</v>
      </c>
      <c r="N834" s="43">
        <f t="shared" si="2"/>
        <v>0.25</v>
      </c>
      <c r="O834" s="34">
        <f t="shared" si="3"/>
        <v>0.3166666667</v>
      </c>
    </row>
    <row r="835" ht="13.5" customHeight="1">
      <c r="A835" s="38" t="s">
        <v>31</v>
      </c>
      <c r="B835" s="22">
        <v>1966.0</v>
      </c>
      <c r="C835" s="43">
        <v>52.25</v>
      </c>
      <c r="D835" s="43">
        <v>28.933333333333337</v>
      </c>
      <c r="E835" s="43">
        <v>5.441666666666666</v>
      </c>
      <c r="F835" s="43">
        <v>0.9333333333333332</v>
      </c>
      <c r="G835" s="43">
        <v>0.049999999999999996</v>
      </c>
      <c r="H835" s="43">
        <v>7.341666666666666</v>
      </c>
      <c r="I835" s="43">
        <v>3.6333333333333333</v>
      </c>
      <c r="J835" s="43">
        <v>1.0250000000000001</v>
      </c>
      <c r="K835" s="43">
        <v>0.24166666666666667</v>
      </c>
      <c r="L835" s="43">
        <v>0.0</v>
      </c>
      <c r="M835" s="43">
        <f t="shared" si="1"/>
        <v>17.52166667</v>
      </c>
      <c r="N835" s="43">
        <f t="shared" si="2"/>
        <v>2.448333333</v>
      </c>
      <c r="O835" s="34">
        <f t="shared" si="3"/>
        <v>3.73</v>
      </c>
    </row>
    <row r="836" ht="13.5" customHeight="1">
      <c r="A836" s="38" t="s">
        <v>31</v>
      </c>
      <c r="B836" s="22">
        <v>1967.0</v>
      </c>
      <c r="C836" s="43">
        <v>39.2</v>
      </c>
      <c r="D836" s="43">
        <v>14.416666666666666</v>
      </c>
      <c r="E836" s="43">
        <v>1.4333333333333333</v>
      </c>
      <c r="F836" s="43">
        <v>0.17500000000000002</v>
      </c>
      <c r="G836" s="43">
        <v>0.0</v>
      </c>
      <c r="H836" s="43">
        <v>1.9500000000000002</v>
      </c>
      <c r="I836" s="43">
        <v>0.5833333333333334</v>
      </c>
      <c r="J836" s="43">
        <v>0.0</v>
      </c>
      <c r="K836" s="43">
        <v>0.0</v>
      </c>
      <c r="L836" s="43">
        <v>0.0</v>
      </c>
      <c r="M836" s="43">
        <f t="shared" si="1"/>
        <v>11.045</v>
      </c>
      <c r="N836" s="43">
        <f t="shared" si="2"/>
        <v>0.5066666667</v>
      </c>
      <c r="O836" s="34">
        <f t="shared" si="3"/>
        <v>0.6233333333</v>
      </c>
    </row>
    <row r="837" ht="13.5" customHeight="1">
      <c r="A837" s="38" t="s">
        <v>31</v>
      </c>
      <c r="B837" s="22">
        <v>1968.0</v>
      </c>
      <c r="C837" s="43">
        <v>32.55833333333333</v>
      </c>
      <c r="D837" s="43">
        <v>15.916666666666666</v>
      </c>
      <c r="E837" s="43">
        <v>1.325</v>
      </c>
      <c r="F837" s="43">
        <v>0.10000000000000002</v>
      </c>
      <c r="G837" s="43">
        <v>0.0</v>
      </c>
      <c r="H837" s="43">
        <v>5.666666666666667</v>
      </c>
      <c r="I837" s="43">
        <v>1.125</v>
      </c>
      <c r="J837" s="43">
        <v>0.0</v>
      </c>
      <c r="K837" s="43">
        <v>0.0</v>
      </c>
      <c r="L837" s="43">
        <v>0.0</v>
      </c>
      <c r="M837" s="43">
        <f t="shared" si="1"/>
        <v>9.98</v>
      </c>
      <c r="N837" s="43">
        <f t="shared" si="2"/>
        <v>1.358333333</v>
      </c>
      <c r="O837" s="34">
        <f t="shared" si="3"/>
        <v>1.583333333</v>
      </c>
    </row>
    <row r="838" ht="13.5" customHeight="1">
      <c r="A838" s="38" t="s">
        <v>31</v>
      </c>
      <c r="B838" s="22">
        <v>1969.0</v>
      </c>
      <c r="C838" s="43">
        <v>3.65</v>
      </c>
      <c r="D838" s="43">
        <v>0.7000000000000001</v>
      </c>
      <c r="E838" s="43">
        <v>0.0</v>
      </c>
      <c r="F838" s="43">
        <v>0.0</v>
      </c>
      <c r="G838" s="43">
        <v>0.0</v>
      </c>
      <c r="H838" s="43">
        <v>44.300000000000004</v>
      </c>
      <c r="I838" s="43">
        <v>27.84166666666667</v>
      </c>
      <c r="J838" s="43">
        <v>5.525000000000001</v>
      </c>
      <c r="K838" s="43">
        <v>0.5583333333333333</v>
      </c>
      <c r="L838" s="43">
        <v>0.0</v>
      </c>
      <c r="M838" s="43">
        <f t="shared" si="1"/>
        <v>0.87</v>
      </c>
      <c r="N838" s="43">
        <f t="shared" si="2"/>
        <v>15.645</v>
      </c>
      <c r="O838" s="34">
        <f t="shared" si="3"/>
        <v>23.75833333</v>
      </c>
    </row>
    <row r="839" ht="13.5" customHeight="1">
      <c r="A839" s="38" t="s">
        <v>31</v>
      </c>
      <c r="B839" s="22">
        <v>1970.0</v>
      </c>
      <c r="C839" s="43">
        <v>21.7</v>
      </c>
      <c r="D839" s="43">
        <v>9.341666666666667</v>
      </c>
      <c r="E839" s="43">
        <v>0.7416666666666667</v>
      </c>
      <c r="F839" s="43">
        <v>0.008333333333333333</v>
      </c>
      <c r="G839" s="43">
        <v>0.0</v>
      </c>
      <c r="H839" s="43">
        <v>20.658333333333335</v>
      </c>
      <c r="I839" s="43">
        <v>2.7583333333333333</v>
      </c>
      <c r="J839" s="43">
        <v>0.0</v>
      </c>
      <c r="K839" s="43">
        <v>0.0</v>
      </c>
      <c r="L839" s="43">
        <v>0.0</v>
      </c>
      <c r="M839" s="43">
        <f t="shared" si="1"/>
        <v>6.358333333</v>
      </c>
      <c r="N839" s="43">
        <f t="shared" si="2"/>
        <v>4.683333333</v>
      </c>
      <c r="O839" s="34">
        <f t="shared" si="3"/>
        <v>5.235</v>
      </c>
    </row>
    <row r="840" ht="13.5" customHeight="1">
      <c r="A840" s="38" t="s">
        <v>31</v>
      </c>
      <c r="B840" s="22">
        <v>1971.0</v>
      </c>
      <c r="C840" s="43">
        <v>24.091666666666658</v>
      </c>
      <c r="D840" s="43">
        <v>7.658333333333332</v>
      </c>
      <c r="E840" s="43">
        <v>0.0</v>
      </c>
      <c r="F840" s="43">
        <v>0.0</v>
      </c>
      <c r="G840" s="43">
        <v>0.0</v>
      </c>
      <c r="H840" s="43">
        <v>10.275</v>
      </c>
      <c r="I840" s="43">
        <v>4.725</v>
      </c>
      <c r="J840" s="43">
        <v>0.5166666666666666</v>
      </c>
      <c r="K840" s="43">
        <v>0.024999999999999998</v>
      </c>
      <c r="L840" s="43">
        <v>0.0</v>
      </c>
      <c r="M840" s="43">
        <f t="shared" si="1"/>
        <v>6.35</v>
      </c>
      <c r="N840" s="43">
        <f t="shared" si="2"/>
        <v>3.108333333</v>
      </c>
      <c r="O840" s="34">
        <f t="shared" si="3"/>
        <v>4.275</v>
      </c>
    </row>
    <row r="841" ht="13.5" customHeight="1">
      <c r="A841" s="38" t="s">
        <v>31</v>
      </c>
      <c r="B841" s="22">
        <v>1972.0</v>
      </c>
      <c r="C841" s="43">
        <v>5.416666666666667</v>
      </c>
      <c r="D841" s="43">
        <v>0.6583333333333333</v>
      </c>
      <c r="E841" s="43">
        <v>0.0</v>
      </c>
      <c r="F841" s="43">
        <v>0.0</v>
      </c>
      <c r="G841" s="43">
        <v>0.0</v>
      </c>
      <c r="H841" s="43">
        <v>40.88333333333333</v>
      </c>
      <c r="I841" s="43">
        <v>25.78333333333333</v>
      </c>
      <c r="J841" s="43">
        <v>5.808333333333333</v>
      </c>
      <c r="K841" s="43">
        <v>0.5166666666666667</v>
      </c>
      <c r="L841" s="43">
        <v>0.0</v>
      </c>
      <c r="M841" s="43">
        <f t="shared" si="1"/>
        <v>1.215</v>
      </c>
      <c r="N841" s="43">
        <f t="shared" si="2"/>
        <v>14.59833333</v>
      </c>
      <c r="O841" s="34">
        <f t="shared" si="3"/>
        <v>22.38833333</v>
      </c>
    </row>
    <row r="842" ht="13.5" customHeight="1">
      <c r="A842" s="38" t="s">
        <v>31</v>
      </c>
      <c r="B842" s="22">
        <v>1973.0</v>
      </c>
      <c r="C842" s="43">
        <v>0.06666666666666667</v>
      </c>
      <c r="D842" s="43">
        <v>0.0</v>
      </c>
      <c r="E842" s="43">
        <v>0.0</v>
      </c>
      <c r="F842" s="43">
        <v>0.0</v>
      </c>
      <c r="G842" s="43">
        <v>0.0</v>
      </c>
      <c r="H842" s="43">
        <v>89.00833333333333</v>
      </c>
      <c r="I842" s="43">
        <v>78.36666666666666</v>
      </c>
      <c r="J842" s="43">
        <v>56.65833333333334</v>
      </c>
      <c r="K842" s="43">
        <v>40.88333333333333</v>
      </c>
      <c r="L842" s="43">
        <v>26.224999999999998</v>
      </c>
      <c r="M842" s="43">
        <f t="shared" si="1"/>
        <v>0.01333333333</v>
      </c>
      <c r="N842" s="43">
        <f t="shared" si="2"/>
        <v>58.22833333</v>
      </c>
      <c r="O842" s="34">
        <f t="shared" si="3"/>
        <v>142.075</v>
      </c>
    </row>
    <row r="843" ht="13.5" customHeight="1">
      <c r="A843" s="38" t="s">
        <v>31</v>
      </c>
      <c r="B843" s="22">
        <v>1974.0</v>
      </c>
      <c r="C843" s="43">
        <v>0.0</v>
      </c>
      <c r="D843" s="43">
        <v>0.0</v>
      </c>
      <c r="E843" s="43">
        <v>0.0</v>
      </c>
      <c r="F843" s="43">
        <v>0.0</v>
      </c>
      <c r="G843" s="43">
        <v>0.0</v>
      </c>
      <c r="H843" s="43">
        <v>85.85000000000001</v>
      </c>
      <c r="I843" s="43">
        <v>73.75833333333334</v>
      </c>
      <c r="J843" s="43">
        <v>47.50833333333333</v>
      </c>
      <c r="K843" s="43">
        <v>33.01666666666666</v>
      </c>
      <c r="L843" s="43">
        <v>17.408333333333335</v>
      </c>
      <c r="M843" s="43">
        <f t="shared" si="1"/>
        <v>0</v>
      </c>
      <c r="N843" s="43">
        <f t="shared" si="2"/>
        <v>51.50833333</v>
      </c>
      <c r="O843" s="34">
        <f t="shared" si="3"/>
        <v>119</v>
      </c>
    </row>
    <row r="844" ht="13.5" customHeight="1">
      <c r="A844" s="38" t="s">
        <v>31</v>
      </c>
      <c r="B844" s="22">
        <v>1975.0</v>
      </c>
      <c r="C844" s="43">
        <v>13.483333333333333</v>
      </c>
      <c r="D844" s="43">
        <v>4.891666666666667</v>
      </c>
      <c r="E844" s="43">
        <v>0.13333333333333333</v>
      </c>
      <c r="F844" s="43">
        <v>0.0</v>
      </c>
      <c r="G844" s="43">
        <v>0.0</v>
      </c>
      <c r="H844" s="43">
        <v>32.416666666666664</v>
      </c>
      <c r="I844" s="43">
        <v>18.75</v>
      </c>
      <c r="J844" s="43">
        <v>7.75</v>
      </c>
      <c r="K844" s="43">
        <v>4.033333333333334</v>
      </c>
      <c r="L844" s="43">
        <v>0.06666666666666667</v>
      </c>
      <c r="M844" s="43">
        <f t="shared" si="1"/>
        <v>3.701666667</v>
      </c>
      <c r="N844" s="43">
        <f t="shared" si="2"/>
        <v>12.60333333</v>
      </c>
      <c r="O844" s="34">
        <f t="shared" si="3"/>
        <v>21.92666667</v>
      </c>
    </row>
    <row r="845" ht="13.5" customHeight="1">
      <c r="A845" s="38" t="s">
        <v>31</v>
      </c>
      <c r="B845" s="22">
        <v>1976.0</v>
      </c>
      <c r="C845" s="43">
        <v>0.0</v>
      </c>
      <c r="D845" s="43">
        <v>0.0</v>
      </c>
      <c r="E845" s="43">
        <v>0.0</v>
      </c>
      <c r="F845" s="43">
        <v>0.0</v>
      </c>
      <c r="G845" s="43">
        <v>0.0</v>
      </c>
      <c r="H845" s="43">
        <v>98.675</v>
      </c>
      <c r="I845" s="43">
        <v>96.77499999999999</v>
      </c>
      <c r="J845" s="43">
        <v>85.44166666666666</v>
      </c>
      <c r="K845" s="43">
        <v>74.89166666666667</v>
      </c>
      <c r="L845" s="43">
        <v>50.15833333333334</v>
      </c>
      <c r="M845" s="43">
        <f t="shared" si="1"/>
        <v>0</v>
      </c>
      <c r="N845" s="43">
        <f t="shared" si="2"/>
        <v>81.18833333</v>
      </c>
      <c r="O845" s="34">
        <f t="shared" si="3"/>
        <v>219.7816667</v>
      </c>
    </row>
    <row r="846" ht="13.5" customHeight="1">
      <c r="A846" s="38" t="s">
        <v>31</v>
      </c>
      <c r="B846" s="22">
        <v>1977.0</v>
      </c>
      <c r="C846" s="43">
        <v>10.441666666666668</v>
      </c>
      <c r="D846" s="43">
        <v>5.875</v>
      </c>
      <c r="E846" s="43">
        <v>0.7666666666666667</v>
      </c>
      <c r="F846" s="43">
        <v>0.024999999999999998</v>
      </c>
      <c r="G846" s="43">
        <v>0.0</v>
      </c>
      <c r="H846" s="43">
        <v>57.56666666666667</v>
      </c>
      <c r="I846" s="43">
        <v>43.300000000000004</v>
      </c>
      <c r="J846" s="43">
        <v>12.783333333333333</v>
      </c>
      <c r="K846" s="43">
        <v>2.4833333333333334</v>
      </c>
      <c r="L846" s="43">
        <v>0.008333333333333333</v>
      </c>
      <c r="M846" s="43">
        <f t="shared" si="1"/>
        <v>3.421666667</v>
      </c>
      <c r="N846" s="43">
        <f t="shared" si="2"/>
        <v>23.22833333</v>
      </c>
      <c r="O846" s="34">
        <f t="shared" si="3"/>
        <v>38.49833333</v>
      </c>
    </row>
    <row r="847" ht="13.5" customHeight="1">
      <c r="A847" s="38" t="s">
        <v>31</v>
      </c>
      <c r="B847" s="22">
        <v>1978.0</v>
      </c>
      <c r="C847" s="43">
        <v>19.750000000000004</v>
      </c>
      <c r="D847" s="43">
        <v>11.475</v>
      </c>
      <c r="E847" s="43">
        <v>3.483333333333334</v>
      </c>
      <c r="F847" s="43">
        <v>1.5333333333333332</v>
      </c>
      <c r="G847" s="43">
        <v>0.11666666666666668</v>
      </c>
      <c r="H847" s="43">
        <v>61.38333333333335</v>
      </c>
      <c r="I847" s="43">
        <v>56.525</v>
      </c>
      <c r="J847" s="43">
        <v>39.94166666666666</v>
      </c>
      <c r="K847" s="43">
        <v>26.84166666666667</v>
      </c>
      <c r="L847" s="43">
        <v>8.691666666666666</v>
      </c>
      <c r="M847" s="43">
        <f t="shared" si="1"/>
        <v>7.271666667</v>
      </c>
      <c r="N847" s="43">
        <f t="shared" si="2"/>
        <v>38.67666667</v>
      </c>
      <c r="O847" s="34">
        <f t="shared" si="3"/>
        <v>89.01666667</v>
      </c>
    </row>
    <row r="848" ht="13.5" customHeight="1">
      <c r="A848" s="38" t="s">
        <v>31</v>
      </c>
      <c r="B848" s="22">
        <v>1979.0</v>
      </c>
      <c r="C848" s="43">
        <v>8.575</v>
      </c>
      <c r="D848" s="43">
        <v>1.7750000000000004</v>
      </c>
      <c r="E848" s="43">
        <v>0.09166666666666667</v>
      </c>
      <c r="F848" s="43">
        <v>0.0</v>
      </c>
      <c r="G848" s="43">
        <v>0.0</v>
      </c>
      <c r="H848" s="43">
        <v>26.358333333333334</v>
      </c>
      <c r="I848" s="43">
        <v>8.516666666666666</v>
      </c>
      <c r="J848" s="43">
        <v>0.7166666666666667</v>
      </c>
      <c r="K848" s="43">
        <v>0.19999999999999998</v>
      </c>
      <c r="L848" s="43">
        <v>0.0</v>
      </c>
      <c r="M848" s="43">
        <f t="shared" si="1"/>
        <v>2.088333333</v>
      </c>
      <c r="N848" s="43">
        <f t="shared" si="2"/>
        <v>7.158333333</v>
      </c>
      <c r="O848" s="34">
        <f t="shared" si="3"/>
        <v>9.268333333</v>
      </c>
    </row>
    <row r="849" ht="13.5" customHeight="1">
      <c r="A849" s="38" t="s">
        <v>31</v>
      </c>
      <c r="B849" s="22">
        <v>1980.0</v>
      </c>
      <c r="C849" s="43">
        <v>80.47500000000001</v>
      </c>
      <c r="D849" s="43">
        <v>61.44999999999999</v>
      </c>
      <c r="E849" s="43">
        <v>27.791666666666668</v>
      </c>
      <c r="F849" s="43">
        <v>9.666666666666666</v>
      </c>
      <c r="G849" s="43">
        <v>1.0583333333333333</v>
      </c>
      <c r="H849" s="43">
        <v>0.1416666666666667</v>
      </c>
      <c r="I849" s="43">
        <v>0.0</v>
      </c>
      <c r="J849" s="43">
        <v>0.0</v>
      </c>
      <c r="K849" s="43">
        <v>0.0</v>
      </c>
      <c r="L849" s="43">
        <v>0.0</v>
      </c>
      <c r="M849" s="43">
        <f t="shared" si="1"/>
        <v>36.08833333</v>
      </c>
      <c r="N849" s="43">
        <f t="shared" si="2"/>
        <v>0.02833333333</v>
      </c>
      <c r="O849" s="34">
        <f t="shared" si="3"/>
        <v>0.02833333333</v>
      </c>
    </row>
    <row r="850" ht="13.5" customHeight="1">
      <c r="A850" s="38" t="s">
        <v>31</v>
      </c>
      <c r="B850" s="22">
        <v>1981.0</v>
      </c>
      <c r="C850" s="43">
        <v>18.633333333333336</v>
      </c>
      <c r="D850" s="43">
        <v>10.716666666666667</v>
      </c>
      <c r="E850" s="43">
        <v>4.316666666666666</v>
      </c>
      <c r="F850" s="43">
        <v>2.6083333333333334</v>
      </c>
      <c r="G850" s="43">
        <v>1.1666666666666667</v>
      </c>
      <c r="H850" s="43">
        <v>34.90833333333333</v>
      </c>
      <c r="I850" s="43">
        <v>24.650000000000002</v>
      </c>
      <c r="J850" s="43">
        <v>11.708333333333334</v>
      </c>
      <c r="K850" s="43">
        <v>5.983333333333334</v>
      </c>
      <c r="L850" s="43">
        <v>1.925</v>
      </c>
      <c r="M850" s="43">
        <f t="shared" si="1"/>
        <v>7.488333333</v>
      </c>
      <c r="N850" s="43">
        <f t="shared" si="2"/>
        <v>15.835</v>
      </c>
      <c r="O850" s="34">
        <f t="shared" si="3"/>
        <v>30.57833333</v>
      </c>
    </row>
    <row r="851" ht="13.5" customHeight="1">
      <c r="A851" s="38" t="s">
        <v>31</v>
      </c>
      <c r="B851" s="22">
        <v>1982.0</v>
      </c>
      <c r="C851" s="43">
        <v>26.84166666666667</v>
      </c>
      <c r="D851" s="43">
        <v>15.566666666666668</v>
      </c>
      <c r="E851" s="43">
        <v>3.758333333333333</v>
      </c>
      <c r="F851" s="43">
        <v>0.6666666666666666</v>
      </c>
      <c r="G851" s="43">
        <v>0.0</v>
      </c>
      <c r="H851" s="43">
        <v>39.85</v>
      </c>
      <c r="I851" s="43">
        <v>29.5</v>
      </c>
      <c r="J851" s="43">
        <v>13.449999999999998</v>
      </c>
      <c r="K851" s="43">
        <v>4.266666666666667</v>
      </c>
      <c r="L851" s="43">
        <v>0.049999999999999996</v>
      </c>
      <c r="M851" s="43">
        <f t="shared" si="1"/>
        <v>9.366666667</v>
      </c>
      <c r="N851" s="43">
        <f t="shared" si="2"/>
        <v>17.42333333</v>
      </c>
      <c r="O851" s="34">
        <f t="shared" si="3"/>
        <v>31.30333333</v>
      </c>
    </row>
    <row r="852" ht="13.5" customHeight="1">
      <c r="A852" s="38" t="s">
        <v>31</v>
      </c>
      <c r="B852" s="22">
        <v>1983.0</v>
      </c>
      <c r="C852" s="43">
        <v>16.316666666666666</v>
      </c>
      <c r="D852" s="43">
        <v>10.291666666666666</v>
      </c>
      <c r="E852" s="43">
        <v>2.375</v>
      </c>
      <c r="F852" s="43">
        <v>0.5</v>
      </c>
      <c r="G852" s="43">
        <v>0.0</v>
      </c>
      <c r="H852" s="43">
        <v>65.20833333333333</v>
      </c>
      <c r="I852" s="43">
        <v>53.19166666666666</v>
      </c>
      <c r="J852" s="43">
        <v>22.03333333333333</v>
      </c>
      <c r="K852" s="43">
        <v>13.65</v>
      </c>
      <c r="L852" s="43">
        <v>5.175</v>
      </c>
      <c r="M852" s="43">
        <f t="shared" si="1"/>
        <v>5.896666667</v>
      </c>
      <c r="N852" s="43">
        <f t="shared" si="2"/>
        <v>31.85166667</v>
      </c>
      <c r="O852" s="34">
        <f t="shared" si="3"/>
        <v>63.63333333</v>
      </c>
    </row>
    <row r="853" ht="13.5" customHeight="1">
      <c r="A853" s="38" t="s">
        <v>31</v>
      </c>
      <c r="B853" s="22">
        <v>1984.0</v>
      </c>
      <c r="C853" s="43">
        <v>1.0583333333333333</v>
      </c>
      <c r="D853" s="43">
        <v>0.10833333333333334</v>
      </c>
      <c r="E853" s="43">
        <v>0.0</v>
      </c>
      <c r="F853" s="43">
        <v>0.0</v>
      </c>
      <c r="G853" s="43">
        <v>0.0</v>
      </c>
      <c r="H853" s="43">
        <v>82.94166666666668</v>
      </c>
      <c r="I853" s="43">
        <v>67.87499999999999</v>
      </c>
      <c r="J853" s="43">
        <v>47.458333333333336</v>
      </c>
      <c r="K853" s="43">
        <v>31.525000000000002</v>
      </c>
      <c r="L853" s="43">
        <v>16.275</v>
      </c>
      <c r="M853" s="43">
        <f t="shared" si="1"/>
        <v>0.2333333333</v>
      </c>
      <c r="N853" s="43">
        <f t="shared" si="2"/>
        <v>49.215</v>
      </c>
      <c r="O853" s="34">
        <f t="shared" si="3"/>
        <v>113.7083333</v>
      </c>
    </row>
    <row r="854" ht="13.5" customHeight="1">
      <c r="A854" s="38" t="s">
        <v>31</v>
      </c>
      <c r="B854" s="22">
        <v>1985.0</v>
      </c>
      <c r="C854" s="43">
        <v>48.03333333333334</v>
      </c>
      <c r="D854" s="43">
        <v>30.858333333333338</v>
      </c>
      <c r="E854" s="43">
        <v>11.674999999999999</v>
      </c>
      <c r="F854" s="43">
        <v>3.8083333333333336</v>
      </c>
      <c r="G854" s="43">
        <v>0.8250000000000001</v>
      </c>
      <c r="H854" s="43">
        <v>4.0249999999999995</v>
      </c>
      <c r="I854" s="43">
        <v>0.4166666666666667</v>
      </c>
      <c r="J854" s="43">
        <v>0.0</v>
      </c>
      <c r="K854" s="43">
        <v>0.0</v>
      </c>
      <c r="L854" s="43">
        <v>0.0</v>
      </c>
      <c r="M854" s="43">
        <f t="shared" si="1"/>
        <v>19.04</v>
      </c>
      <c r="N854" s="43">
        <f t="shared" si="2"/>
        <v>0.8883333333</v>
      </c>
      <c r="O854" s="34">
        <f t="shared" si="3"/>
        <v>0.9716666667</v>
      </c>
    </row>
    <row r="855" ht="13.5" customHeight="1">
      <c r="A855" s="38" t="s">
        <v>31</v>
      </c>
      <c r="B855" s="22">
        <v>1986.0</v>
      </c>
      <c r="C855" s="43">
        <v>0.20833333333333334</v>
      </c>
      <c r="D855" s="43">
        <v>0.0</v>
      </c>
      <c r="E855" s="43">
        <v>0.0</v>
      </c>
      <c r="F855" s="43">
        <v>0.0</v>
      </c>
      <c r="G855" s="43">
        <v>0.0</v>
      </c>
      <c r="H855" s="43">
        <v>59.96666666666667</v>
      </c>
      <c r="I855" s="43">
        <v>29.441666666666666</v>
      </c>
      <c r="J855" s="43">
        <v>2.9250000000000003</v>
      </c>
      <c r="K855" s="43">
        <v>0.008333333333333333</v>
      </c>
      <c r="L855" s="43">
        <v>0.0</v>
      </c>
      <c r="M855" s="43">
        <f t="shared" si="1"/>
        <v>0.04166666667</v>
      </c>
      <c r="N855" s="43">
        <f t="shared" si="2"/>
        <v>18.46833333</v>
      </c>
      <c r="O855" s="34">
        <f t="shared" si="3"/>
        <v>25.53166667</v>
      </c>
    </row>
    <row r="856" ht="13.5" customHeight="1">
      <c r="A856" s="38" t="s">
        <v>31</v>
      </c>
      <c r="B856" s="22">
        <v>1987.0</v>
      </c>
      <c r="C856" s="43">
        <v>32.96666666666666</v>
      </c>
      <c r="D856" s="43">
        <v>18.066666666666666</v>
      </c>
      <c r="E856" s="43">
        <v>2.9000000000000004</v>
      </c>
      <c r="F856" s="43">
        <v>0.30833333333333335</v>
      </c>
      <c r="G856" s="43">
        <v>0.0</v>
      </c>
      <c r="H856" s="43">
        <v>23.21666666666667</v>
      </c>
      <c r="I856" s="43">
        <v>13.008333333333335</v>
      </c>
      <c r="J856" s="43">
        <v>2.025</v>
      </c>
      <c r="K856" s="43">
        <v>0.2916666666666667</v>
      </c>
      <c r="L856" s="43">
        <v>0.0</v>
      </c>
      <c r="M856" s="43">
        <f t="shared" si="1"/>
        <v>10.84833333</v>
      </c>
      <c r="N856" s="43">
        <f t="shared" si="2"/>
        <v>7.708333333</v>
      </c>
      <c r="O856" s="34">
        <f t="shared" si="3"/>
        <v>11.295</v>
      </c>
    </row>
    <row r="857" ht="13.5" customHeight="1">
      <c r="A857" s="38" t="s">
        <v>31</v>
      </c>
      <c r="B857" s="22">
        <v>1988.0</v>
      </c>
      <c r="C857" s="43">
        <v>50.949999999999996</v>
      </c>
      <c r="D857" s="43">
        <v>29.59166666666667</v>
      </c>
      <c r="E857" s="43">
        <v>6.208333333333333</v>
      </c>
      <c r="F857" s="43">
        <v>0.5416666666666666</v>
      </c>
      <c r="G857" s="43">
        <v>0.0</v>
      </c>
      <c r="H857" s="43">
        <v>11.458333333333334</v>
      </c>
      <c r="I857" s="43">
        <v>5.741666666666667</v>
      </c>
      <c r="J857" s="43">
        <v>1.125</v>
      </c>
      <c r="K857" s="43">
        <v>0.11666666666666665</v>
      </c>
      <c r="L857" s="43">
        <v>0.0</v>
      </c>
      <c r="M857" s="43">
        <f t="shared" si="1"/>
        <v>17.45833333</v>
      </c>
      <c r="N857" s="43">
        <f t="shared" si="2"/>
        <v>3.688333333</v>
      </c>
      <c r="O857" s="34">
        <f t="shared" si="3"/>
        <v>5.356666667</v>
      </c>
    </row>
    <row r="858" ht="13.5" customHeight="1">
      <c r="A858" s="38" t="s">
        <v>31</v>
      </c>
      <c r="B858" s="22">
        <v>1989.0</v>
      </c>
      <c r="C858" s="43">
        <v>27.61666666666667</v>
      </c>
      <c r="D858" s="43">
        <v>15.150000000000004</v>
      </c>
      <c r="E858" s="43">
        <v>1.9333333333333336</v>
      </c>
      <c r="F858" s="43">
        <v>0.041666666666666664</v>
      </c>
      <c r="G858" s="43">
        <v>0.0</v>
      </c>
      <c r="H858" s="43">
        <v>31.774999999999995</v>
      </c>
      <c r="I858" s="43">
        <v>22.516666666666666</v>
      </c>
      <c r="J858" s="43">
        <v>8.025</v>
      </c>
      <c r="K858" s="43">
        <v>1.7833333333333334</v>
      </c>
      <c r="L858" s="43">
        <v>0.0</v>
      </c>
      <c r="M858" s="43">
        <f t="shared" si="1"/>
        <v>8.948333333</v>
      </c>
      <c r="N858" s="43">
        <f t="shared" si="2"/>
        <v>12.82</v>
      </c>
      <c r="O858" s="34">
        <f t="shared" si="3"/>
        <v>21.60333333</v>
      </c>
    </row>
    <row r="859" ht="13.5" customHeight="1">
      <c r="A859" s="38" t="s">
        <v>31</v>
      </c>
      <c r="B859" s="22">
        <v>1990.0</v>
      </c>
      <c r="C859" s="43">
        <v>0.0</v>
      </c>
      <c r="D859" s="43">
        <v>0.0</v>
      </c>
      <c r="E859" s="43">
        <v>0.0</v>
      </c>
      <c r="F859" s="43">
        <v>0.0</v>
      </c>
      <c r="G859" s="43">
        <v>0.0</v>
      </c>
      <c r="H859" s="43">
        <v>93.925</v>
      </c>
      <c r="I859" s="43">
        <v>83.27499999999999</v>
      </c>
      <c r="J859" s="43">
        <v>48.75</v>
      </c>
      <c r="K859" s="43">
        <v>19.958333333333332</v>
      </c>
      <c r="L859" s="43">
        <v>3.766666666666667</v>
      </c>
      <c r="M859" s="43">
        <f t="shared" si="1"/>
        <v>0</v>
      </c>
      <c r="N859" s="43">
        <f t="shared" si="2"/>
        <v>49.935</v>
      </c>
      <c r="O859" s="34">
        <f t="shared" si="3"/>
        <v>101.0783333</v>
      </c>
    </row>
    <row r="860" ht="13.5" customHeight="1">
      <c r="A860" s="38" t="s">
        <v>31</v>
      </c>
      <c r="B860" s="22">
        <v>1991.0</v>
      </c>
      <c r="C860" s="43">
        <v>2.183333333333333</v>
      </c>
      <c r="D860" s="43">
        <v>0.25</v>
      </c>
      <c r="E860" s="43">
        <v>0.024999999999999998</v>
      </c>
      <c r="F860" s="43">
        <v>0.0</v>
      </c>
      <c r="G860" s="43">
        <v>0.0</v>
      </c>
      <c r="H860" s="43">
        <v>49.99166666666667</v>
      </c>
      <c r="I860" s="43">
        <v>42.15</v>
      </c>
      <c r="J860" s="43">
        <v>24.98333333333333</v>
      </c>
      <c r="K860" s="43">
        <v>13.200000000000001</v>
      </c>
      <c r="L860" s="43">
        <v>2.6750000000000003</v>
      </c>
      <c r="M860" s="43">
        <f t="shared" si="1"/>
        <v>0.4916666667</v>
      </c>
      <c r="N860" s="43">
        <f t="shared" si="2"/>
        <v>26.6</v>
      </c>
      <c r="O860" s="34">
        <f t="shared" si="3"/>
        <v>55.08333333</v>
      </c>
    </row>
    <row r="861" ht="13.5" customHeight="1">
      <c r="A861" s="38" t="s">
        <v>31</v>
      </c>
      <c r="B861" s="22">
        <v>1992.0</v>
      </c>
      <c r="C861" s="43">
        <v>38.48333333333333</v>
      </c>
      <c r="D861" s="43">
        <v>16.683333333333334</v>
      </c>
      <c r="E861" s="43">
        <v>0.9666666666666667</v>
      </c>
      <c r="F861" s="43">
        <v>0.03333333333333333</v>
      </c>
      <c r="G861" s="43">
        <v>0.0</v>
      </c>
      <c r="H861" s="43">
        <v>9.758333333333335</v>
      </c>
      <c r="I861" s="43">
        <v>5.075</v>
      </c>
      <c r="J861" s="43">
        <v>0.8250000000000001</v>
      </c>
      <c r="K861" s="43">
        <v>0.10833333333333334</v>
      </c>
      <c r="L861" s="43">
        <v>0.0</v>
      </c>
      <c r="M861" s="43">
        <f t="shared" si="1"/>
        <v>11.23333333</v>
      </c>
      <c r="N861" s="43">
        <f t="shared" si="2"/>
        <v>3.153333333</v>
      </c>
      <c r="O861" s="34">
        <f t="shared" si="3"/>
        <v>4.563333333</v>
      </c>
    </row>
    <row r="862" ht="13.5" customHeight="1">
      <c r="A862" s="38" t="s">
        <v>31</v>
      </c>
      <c r="B862" s="22">
        <v>1993.0</v>
      </c>
      <c r="C862" s="43">
        <v>17.2</v>
      </c>
      <c r="D862" s="43">
        <v>4.308333333333334</v>
      </c>
      <c r="E862" s="43">
        <v>0.0</v>
      </c>
      <c r="F862" s="43">
        <v>0.0</v>
      </c>
      <c r="G862" s="43">
        <v>0.0</v>
      </c>
      <c r="H862" s="43">
        <v>9.716666666666667</v>
      </c>
      <c r="I862" s="43">
        <v>2.3</v>
      </c>
      <c r="J862" s="43">
        <v>0.075</v>
      </c>
      <c r="K862" s="43">
        <v>0.0</v>
      </c>
      <c r="L862" s="43">
        <v>0.0</v>
      </c>
      <c r="M862" s="43">
        <f t="shared" si="1"/>
        <v>4.301666667</v>
      </c>
      <c r="N862" s="43">
        <f t="shared" si="2"/>
        <v>2.418333333</v>
      </c>
      <c r="O862" s="34">
        <f t="shared" si="3"/>
        <v>2.908333333</v>
      </c>
    </row>
    <row r="863" ht="13.5" customHeight="1">
      <c r="A863" s="38" t="s">
        <v>31</v>
      </c>
      <c r="B863" s="22">
        <v>1994.0</v>
      </c>
      <c r="C863" s="43">
        <v>1.8666666666666671</v>
      </c>
      <c r="D863" s="43">
        <v>0.11666666666666665</v>
      </c>
      <c r="E863" s="43">
        <v>0.0</v>
      </c>
      <c r="F863" s="43">
        <v>0.0</v>
      </c>
      <c r="G863" s="43">
        <v>0.0</v>
      </c>
      <c r="H863" s="43">
        <v>42.03333333333333</v>
      </c>
      <c r="I863" s="43">
        <v>21.400000000000002</v>
      </c>
      <c r="J863" s="43">
        <v>5.008333333333334</v>
      </c>
      <c r="K863" s="43">
        <v>2.3666666666666667</v>
      </c>
      <c r="L863" s="43">
        <v>0.26666666666666666</v>
      </c>
      <c r="M863" s="43">
        <f t="shared" si="1"/>
        <v>0.3966666667</v>
      </c>
      <c r="N863" s="43">
        <f t="shared" si="2"/>
        <v>14.215</v>
      </c>
      <c r="O863" s="34">
        <f t="shared" si="3"/>
        <v>22.13166667</v>
      </c>
    </row>
    <row r="864" ht="13.5" customHeight="1">
      <c r="A864" s="38" t="s">
        <v>31</v>
      </c>
      <c r="B864" s="22">
        <v>1995.0</v>
      </c>
      <c r="C864" s="43">
        <v>59.28333333333334</v>
      </c>
      <c r="D864" s="43">
        <v>43.68333333333333</v>
      </c>
      <c r="E864" s="43">
        <v>24.450000000000003</v>
      </c>
      <c r="F864" s="43">
        <v>14.200000000000001</v>
      </c>
      <c r="G864" s="43">
        <v>6.675</v>
      </c>
      <c r="H864" s="43">
        <v>5.433333333333334</v>
      </c>
      <c r="I864" s="43">
        <v>1.0166666666666666</v>
      </c>
      <c r="J864" s="43">
        <v>0.0</v>
      </c>
      <c r="K864" s="43">
        <v>0.0</v>
      </c>
      <c r="L864" s="43">
        <v>0.0</v>
      </c>
      <c r="M864" s="43">
        <f t="shared" si="1"/>
        <v>29.65833333</v>
      </c>
      <c r="N864" s="43">
        <f t="shared" si="2"/>
        <v>1.29</v>
      </c>
      <c r="O864" s="34">
        <f t="shared" si="3"/>
        <v>1.493333333</v>
      </c>
    </row>
    <row r="865" ht="13.5" customHeight="1">
      <c r="A865" s="38" t="s">
        <v>31</v>
      </c>
      <c r="B865" s="22">
        <v>1996.0</v>
      </c>
      <c r="C865" s="43">
        <v>0.0</v>
      </c>
      <c r="D865" s="43">
        <v>0.0</v>
      </c>
      <c r="E865" s="43">
        <v>0.0</v>
      </c>
      <c r="F865" s="43">
        <v>0.0</v>
      </c>
      <c r="G865" s="43">
        <v>0.0</v>
      </c>
      <c r="H865" s="43">
        <v>96.29166666666667</v>
      </c>
      <c r="I865" s="43">
        <v>90.48333333333335</v>
      </c>
      <c r="J865" s="43">
        <v>68.59166666666665</v>
      </c>
      <c r="K865" s="43">
        <v>49.300000000000004</v>
      </c>
      <c r="L865" s="43">
        <v>18.974999999999998</v>
      </c>
      <c r="M865" s="43">
        <f t="shared" si="1"/>
        <v>0</v>
      </c>
      <c r="N865" s="43">
        <f t="shared" si="2"/>
        <v>64.72833333</v>
      </c>
      <c r="O865" s="34">
        <f t="shared" si="3"/>
        <v>155.0216667</v>
      </c>
    </row>
    <row r="866" ht="13.5" customHeight="1">
      <c r="A866" s="38" t="s">
        <v>31</v>
      </c>
      <c r="B866" s="22">
        <v>1997.0</v>
      </c>
      <c r="C866" s="43">
        <v>3.2416666666666667</v>
      </c>
      <c r="D866" s="43">
        <v>0.40833333333333327</v>
      </c>
      <c r="E866" s="43">
        <v>0.0</v>
      </c>
      <c r="F866" s="43">
        <v>0.0</v>
      </c>
      <c r="G866" s="43">
        <v>0.0</v>
      </c>
      <c r="H866" s="43">
        <v>58.625</v>
      </c>
      <c r="I866" s="43">
        <v>38.983333333333334</v>
      </c>
      <c r="J866" s="43">
        <v>13.975000000000001</v>
      </c>
      <c r="K866" s="43">
        <v>4.6499999999999995</v>
      </c>
      <c r="L866" s="43">
        <v>0.25833333333333336</v>
      </c>
      <c r="M866" s="43">
        <f t="shared" si="1"/>
        <v>0.73</v>
      </c>
      <c r="N866" s="43">
        <f t="shared" si="2"/>
        <v>23.29833333</v>
      </c>
      <c r="O866" s="34">
        <f t="shared" si="3"/>
        <v>39.68166667</v>
      </c>
    </row>
    <row r="867" ht="13.5" customHeight="1">
      <c r="A867" s="38" t="s">
        <v>31</v>
      </c>
      <c r="B867" s="22">
        <v>1998.0</v>
      </c>
      <c r="C867" s="43">
        <v>1.0083333333333333</v>
      </c>
      <c r="D867" s="43">
        <v>0.05833333333333333</v>
      </c>
      <c r="E867" s="43">
        <v>0.0</v>
      </c>
      <c r="F867" s="43">
        <v>0.0</v>
      </c>
      <c r="G867" s="43">
        <v>0.0</v>
      </c>
      <c r="H867" s="43">
        <v>70.08333333333334</v>
      </c>
      <c r="I867" s="43">
        <v>54.224999999999994</v>
      </c>
      <c r="J867" s="43">
        <v>30.7</v>
      </c>
      <c r="K867" s="43">
        <v>18.816666666666666</v>
      </c>
      <c r="L867" s="43">
        <v>9.433333333333334</v>
      </c>
      <c r="M867" s="43">
        <f t="shared" si="1"/>
        <v>0.2133333333</v>
      </c>
      <c r="N867" s="43">
        <f t="shared" si="2"/>
        <v>36.65166667</v>
      </c>
      <c r="O867" s="34">
        <f t="shared" si="3"/>
        <v>78.61333333</v>
      </c>
    </row>
    <row r="868" ht="13.5" customHeight="1">
      <c r="A868" s="38" t="s">
        <v>31</v>
      </c>
      <c r="B868" s="22">
        <v>1999.0</v>
      </c>
      <c r="C868" s="43">
        <v>32.291666666666664</v>
      </c>
      <c r="D868" s="43">
        <v>14.666666666666666</v>
      </c>
      <c r="E868" s="43">
        <v>3.6</v>
      </c>
      <c r="F868" s="43">
        <v>1.825</v>
      </c>
      <c r="G868" s="43">
        <v>0.6333333333333333</v>
      </c>
      <c r="H868" s="43">
        <v>20.991666666666667</v>
      </c>
      <c r="I868" s="43">
        <v>14.666666666666666</v>
      </c>
      <c r="J868" s="43">
        <v>7.150000000000001</v>
      </c>
      <c r="K868" s="43">
        <v>3.7083333333333335</v>
      </c>
      <c r="L868" s="43">
        <v>1.5833333333333333</v>
      </c>
      <c r="M868" s="43">
        <f t="shared" si="1"/>
        <v>10.60333333</v>
      </c>
      <c r="N868" s="43">
        <f t="shared" si="2"/>
        <v>9.62</v>
      </c>
      <c r="O868" s="34">
        <f t="shared" si="3"/>
        <v>18.905</v>
      </c>
    </row>
    <row r="869" ht="13.5" customHeight="1">
      <c r="A869" s="38" t="s">
        <v>31</v>
      </c>
      <c r="B869" s="22">
        <v>2000.0</v>
      </c>
      <c r="C869" s="43">
        <v>0.0</v>
      </c>
      <c r="D869" s="43">
        <v>0.0</v>
      </c>
      <c r="E869" s="43">
        <v>0.0</v>
      </c>
      <c r="F869" s="43">
        <v>0.0</v>
      </c>
      <c r="G869" s="43">
        <v>0.0</v>
      </c>
      <c r="H869" s="43">
        <v>81.74166666666666</v>
      </c>
      <c r="I869" s="43">
        <v>60.741666666666674</v>
      </c>
      <c r="J869" s="43">
        <v>25.125</v>
      </c>
      <c r="K869" s="43">
        <v>10.924999999999999</v>
      </c>
      <c r="L869" s="43">
        <v>3.625</v>
      </c>
      <c r="M869" s="43">
        <f t="shared" si="1"/>
        <v>0</v>
      </c>
      <c r="N869" s="43">
        <f t="shared" si="2"/>
        <v>36.43166667</v>
      </c>
      <c r="O869" s="34">
        <f t="shared" si="3"/>
        <v>68.085</v>
      </c>
    </row>
    <row r="870" ht="13.5" customHeight="1">
      <c r="A870" s="38" t="s">
        <v>31</v>
      </c>
      <c r="B870" s="22">
        <v>2001.0</v>
      </c>
      <c r="C870" s="43">
        <v>44.28333333333334</v>
      </c>
      <c r="D870" s="43">
        <v>30.10833333333333</v>
      </c>
      <c r="E870" s="43">
        <v>18.641666666666666</v>
      </c>
      <c r="F870" s="43">
        <v>11.525</v>
      </c>
      <c r="G870" s="43">
        <v>4.933333333333334</v>
      </c>
      <c r="H870" s="43">
        <v>4.875</v>
      </c>
      <c r="I870" s="43">
        <v>1.1500000000000001</v>
      </c>
      <c r="J870" s="43">
        <v>0.008333333333333333</v>
      </c>
      <c r="K870" s="43">
        <v>0.0</v>
      </c>
      <c r="L870" s="43">
        <v>0.0</v>
      </c>
      <c r="M870" s="43">
        <f t="shared" si="1"/>
        <v>21.89833333</v>
      </c>
      <c r="N870" s="43">
        <f t="shared" si="2"/>
        <v>1.206666667</v>
      </c>
      <c r="O870" s="34">
        <f t="shared" si="3"/>
        <v>1.44</v>
      </c>
    </row>
    <row r="871" ht="13.5" customHeight="1">
      <c r="A871" s="38" t="s">
        <v>31</v>
      </c>
      <c r="B871" s="22">
        <v>2002.0</v>
      </c>
      <c r="C871" s="43">
        <v>30.891666666666666</v>
      </c>
      <c r="D871" s="43">
        <v>24.29166666666667</v>
      </c>
      <c r="E871" s="43">
        <v>12.024999999999999</v>
      </c>
      <c r="F871" s="43">
        <v>5.8999999999999995</v>
      </c>
      <c r="G871" s="43">
        <v>1.8083333333333333</v>
      </c>
      <c r="H871" s="43">
        <v>40.84166666666666</v>
      </c>
      <c r="I871" s="43">
        <v>28.433333333333334</v>
      </c>
      <c r="J871" s="43">
        <v>10.225</v>
      </c>
      <c r="K871" s="43">
        <v>5.083333333333333</v>
      </c>
      <c r="L871" s="43">
        <v>1.2249999999999999</v>
      </c>
      <c r="M871" s="43">
        <f t="shared" si="1"/>
        <v>14.98333333</v>
      </c>
      <c r="N871" s="43">
        <f t="shared" si="2"/>
        <v>17.16166667</v>
      </c>
      <c r="O871" s="34">
        <f t="shared" si="3"/>
        <v>30.96833333</v>
      </c>
    </row>
    <row r="872" ht="13.5" customHeight="1">
      <c r="A872" s="38" t="s">
        <v>31</v>
      </c>
      <c r="B872" s="22">
        <v>2003.0</v>
      </c>
      <c r="C872" s="43">
        <v>23.133333333333336</v>
      </c>
      <c r="D872" s="43">
        <v>10.866666666666665</v>
      </c>
      <c r="E872" s="43">
        <v>2.5833333333333335</v>
      </c>
      <c r="F872" s="43">
        <v>0.5</v>
      </c>
      <c r="G872" s="43">
        <v>0.0</v>
      </c>
      <c r="H872" s="43">
        <v>32.458333333333336</v>
      </c>
      <c r="I872" s="43">
        <v>22.933333333333334</v>
      </c>
      <c r="J872" s="43">
        <v>11.408333333333331</v>
      </c>
      <c r="K872" s="43">
        <v>5.708333333333333</v>
      </c>
      <c r="L872" s="43">
        <v>0.7083333333333334</v>
      </c>
      <c r="M872" s="43">
        <f t="shared" si="1"/>
        <v>7.416666667</v>
      </c>
      <c r="N872" s="43">
        <f t="shared" si="2"/>
        <v>14.64333333</v>
      </c>
      <c r="O872" s="34">
        <f t="shared" si="3"/>
        <v>27.785</v>
      </c>
    </row>
    <row r="873" ht="13.5" customHeight="1">
      <c r="A873" s="38" t="s">
        <v>31</v>
      </c>
      <c r="B873" s="22">
        <v>2004.0</v>
      </c>
      <c r="C873" s="43">
        <v>2.35</v>
      </c>
      <c r="D873" s="43">
        <v>0.525</v>
      </c>
      <c r="E873" s="43">
        <v>0.025000000000000005</v>
      </c>
      <c r="F873" s="43">
        <v>0.0</v>
      </c>
      <c r="G873" s="43">
        <v>0.0</v>
      </c>
      <c r="H873" s="43">
        <v>71.09166666666668</v>
      </c>
      <c r="I873" s="43">
        <v>59.291666666666664</v>
      </c>
      <c r="J873" s="43">
        <v>30.033333333333335</v>
      </c>
      <c r="K873" s="43">
        <v>10.083333333333334</v>
      </c>
      <c r="L873" s="43">
        <v>1.0916666666666668</v>
      </c>
      <c r="M873" s="43">
        <f t="shared" si="1"/>
        <v>0.58</v>
      </c>
      <c r="N873" s="43">
        <f t="shared" si="2"/>
        <v>34.31833333</v>
      </c>
      <c r="O873" s="34">
        <f t="shared" si="3"/>
        <v>65.11333333</v>
      </c>
    </row>
    <row r="874" ht="13.5" customHeight="1">
      <c r="A874" s="38" t="s">
        <v>31</v>
      </c>
      <c r="B874" s="22">
        <v>2005.0</v>
      </c>
      <c r="C874" s="43">
        <v>1.4083333333333334</v>
      </c>
      <c r="D874" s="43">
        <v>0.35833333333333334</v>
      </c>
      <c r="E874" s="43">
        <v>0.008333333333333333</v>
      </c>
      <c r="F874" s="43">
        <v>0.0</v>
      </c>
      <c r="G874" s="43">
        <v>0.0</v>
      </c>
      <c r="H874" s="43">
        <v>67.80000000000001</v>
      </c>
      <c r="I874" s="43">
        <v>45.775</v>
      </c>
      <c r="J874" s="43">
        <v>24.53333333333333</v>
      </c>
      <c r="K874" s="43">
        <v>17.083333333333332</v>
      </c>
      <c r="L874" s="43">
        <v>7.316666666666666</v>
      </c>
      <c r="M874" s="43">
        <f t="shared" si="1"/>
        <v>0.355</v>
      </c>
      <c r="N874" s="43">
        <f t="shared" si="2"/>
        <v>32.50166667</v>
      </c>
      <c r="O874" s="34">
        <f t="shared" si="3"/>
        <v>67.57333333</v>
      </c>
    </row>
    <row r="875" ht="13.5" customHeight="1">
      <c r="A875" s="38" t="s">
        <v>31</v>
      </c>
      <c r="B875" s="22">
        <v>2006.0</v>
      </c>
      <c r="C875" s="43">
        <v>0.0</v>
      </c>
      <c r="D875" s="43">
        <v>0.0</v>
      </c>
      <c r="E875" s="43">
        <v>0.0</v>
      </c>
      <c r="F875" s="43">
        <v>0.0</v>
      </c>
      <c r="G875" s="43">
        <v>0.0</v>
      </c>
      <c r="H875" s="43">
        <v>99.97500000000001</v>
      </c>
      <c r="I875" s="43">
        <v>99.58333333333333</v>
      </c>
      <c r="J875" s="43">
        <v>93.49166666666667</v>
      </c>
      <c r="K875" s="43">
        <v>80.04166666666667</v>
      </c>
      <c r="L875" s="43">
        <v>52.54166666666666</v>
      </c>
      <c r="M875" s="43">
        <f t="shared" si="1"/>
        <v>0</v>
      </c>
      <c r="N875" s="43">
        <f t="shared" si="2"/>
        <v>85.12666667</v>
      </c>
      <c r="O875" s="34">
        <f t="shared" si="3"/>
        <v>232.4983333</v>
      </c>
    </row>
    <row r="876" ht="13.5" customHeight="1">
      <c r="A876" s="38" t="s">
        <v>31</v>
      </c>
      <c r="B876" s="22">
        <v>2007.0</v>
      </c>
      <c r="C876" s="43">
        <v>0.0</v>
      </c>
      <c r="D876" s="43">
        <v>0.0</v>
      </c>
      <c r="E876" s="43">
        <v>0.0</v>
      </c>
      <c r="F876" s="43">
        <v>0.0</v>
      </c>
      <c r="G876" s="43">
        <v>0.0</v>
      </c>
      <c r="H876" s="43">
        <v>88.95</v>
      </c>
      <c r="I876" s="43">
        <v>71.75833333333334</v>
      </c>
      <c r="J876" s="43">
        <v>36.050000000000004</v>
      </c>
      <c r="K876" s="43">
        <v>20.024999999999995</v>
      </c>
      <c r="L876" s="43">
        <v>11.266666666666666</v>
      </c>
      <c r="M876" s="43">
        <f t="shared" si="1"/>
        <v>0</v>
      </c>
      <c r="N876" s="43">
        <f t="shared" si="2"/>
        <v>45.61</v>
      </c>
      <c r="O876" s="34">
        <f t="shared" si="3"/>
        <v>95.41</v>
      </c>
    </row>
    <row r="877" ht="13.5" customHeight="1">
      <c r="A877" s="38" t="s">
        <v>31</v>
      </c>
      <c r="B877" s="22">
        <v>2008.0</v>
      </c>
      <c r="C877" s="43">
        <v>0.27499999999999997</v>
      </c>
      <c r="D877" s="43">
        <v>0.0</v>
      </c>
      <c r="E877" s="43">
        <v>0.0</v>
      </c>
      <c r="F877" s="43">
        <v>0.0</v>
      </c>
      <c r="G877" s="43">
        <v>0.0</v>
      </c>
      <c r="H877" s="43">
        <v>95.55833333333334</v>
      </c>
      <c r="I877" s="43">
        <v>91.125</v>
      </c>
      <c r="J877" s="43">
        <v>76.88333333333334</v>
      </c>
      <c r="K877" s="43">
        <v>60.48333333333333</v>
      </c>
      <c r="L877" s="43">
        <v>34.14166666666667</v>
      </c>
      <c r="M877" s="43">
        <f t="shared" si="1"/>
        <v>0.055</v>
      </c>
      <c r="N877" s="43">
        <f t="shared" si="2"/>
        <v>71.63833333</v>
      </c>
      <c r="O877" s="34">
        <f t="shared" si="3"/>
        <v>184.22</v>
      </c>
    </row>
    <row r="878" ht="13.5" customHeight="1">
      <c r="A878" s="38" t="s">
        <v>31</v>
      </c>
      <c r="B878" s="22">
        <v>2009.0</v>
      </c>
      <c r="C878" s="43">
        <v>0.8250000000000001</v>
      </c>
      <c r="D878" s="43">
        <v>0.2916666666666667</v>
      </c>
      <c r="E878" s="43">
        <v>0.008333333333333333</v>
      </c>
      <c r="F878" s="43">
        <v>0.0</v>
      </c>
      <c r="G878" s="43">
        <v>0.0</v>
      </c>
      <c r="H878" s="43">
        <v>85.125</v>
      </c>
      <c r="I878" s="43">
        <v>69.22500000000001</v>
      </c>
      <c r="J878" s="43">
        <v>33.574999999999996</v>
      </c>
      <c r="K878" s="43">
        <v>19.849999999999998</v>
      </c>
      <c r="L878" s="43">
        <v>5.108333333333333</v>
      </c>
      <c r="M878" s="43">
        <f t="shared" si="1"/>
        <v>0.225</v>
      </c>
      <c r="N878" s="43">
        <f t="shared" si="2"/>
        <v>42.57666667</v>
      </c>
      <c r="O878" s="34">
        <f t="shared" si="3"/>
        <v>85.84833333</v>
      </c>
    </row>
    <row r="879" ht="13.5" customHeight="1">
      <c r="A879" s="38" t="s">
        <v>31</v>
      </c>
      <c r="B879" s="22">
        <v>2010.0</v>
      </c>
      <c r="C879" s="43">
        <v>1.6333333333333335</v>
      </c>
      <c r="D879" s="43">
        <v>0.5416666666666666</v>
      </c>
      <c r="E879" s="43">
        <v>0.0</v>
      </c>
      <c r="F879" s="43">
        <v>0.0</v>
      </c>
      <c r="G879" s="43">
        <v>0.0</v>
      </c>
      <c r="H879" s="43">
        <v>72.09166666666667</v>
      </c>
      <c r="I879" s="43">
        <v>53.74166666666667</v>
      </c>
      <c r="J879" s="43">
        <v>27.166666666666668</v>
      </c>
      <c r="K879" s="43">
        <v>12.241666666666667</v>
      </c>
      <c r="L879" s="43">
        <v>1.8833333333333335</v>
      </c>
      <c r="M879" s="43">
        <f t="shared" si="1"/>
        <v>0.435</v>
      </c>
      <c r="N879" s="43">
        <f t="shared" si="2"/>
        <v>33.425</v>
      </c>
      <c r="O879" s="34">
        <f t="shared" si="3"/>
        <v>63.89166667</v>
      </c>
    </row>
    <row r="880" ht="13.5" customHeight="1">
      <c r="A880" s="38" t="s">
        <v>31</v>
      </c>
      <c r="B880" s="22">
        <v>2011.0</v>
      </c>
      <c r="C880" s="43">
        <v>0.0</v>
      </c>
      <c r="D880" s="43">
        <v>0.0</v>
      </c>
      <c r="E880" s="43">
        <v>0.0</v>
      </c>
      <c r="F880" s="43">
        <v>0.0</v>
      </c>
      <c r="G880" s="43">
        <v>0.0</v>
      </c>
      <c r="H880" s="43">
        <v>98.92500000000001</v>
      </c>
      <c r="I880" s="43">
        <v>96.95833333333333</v>
      </c>
      <c r="J880" s="43">
        <v>88.03333333333332</v>
      </c>
      <c r="K880" s="43">
        <v>79.19166666666665</v>
      </c>
      <c r="L880" s="43">
        <v>63.06666666666667</v>
      </c>
      <c r="M880" s="43">
        <f t="shared" si="1"/>
        <v>0</v>
      </c>
      <c r="N880" s="43">
        <f t="shared" si="2"/>
        <v>85.235</v>
      </c>
      <c r="O880" s="34">
        <f t="shared" si="3"/>
        <v>237.8083333</v>
      </c>
    </row>
    <row r="881" ht="13.5" customHeight="1">
      <c r="A881" s="38" t="s">
        <v>31</v>
      </c>
      <c r="B881" s="22">
        <v>2012.0</v>
      </c>
      <c r="C881" s="43">
        <v>11.024999999999999</v>
      </c>
      <c r="D881" s="43">
        <v>3.1749999999999994</v>
      </c>
      <c r="E881" s="43">
        <v>0.44166666666666665</v>
      </c>
      <c r="F881" s="43">
        <v>0.06666666666666667</v>
      </c>
      <c r="G881" s="43">
        <v>0.0</v>
      </c>
      <c r="H881" s="43">
        <v>37.925</v>
      </c>
      <c r="I881" s="43">
        <v>26.933333333333337</v>
      </c>
      <c r="J881" s="43">
        <v>16.608333333333334</v>
      </c>
      <c r="K881" s="43">
        <v>13.141666666666666</v>
      </c>
      <c r="L881" s="43">
        <v>7.691666666666666</v>
      </c>
      <c r="M881" s="43">
        <f t="shared" si="1"/>
        <v>2.941666667</v>
      </c>
      <c r="N881" s="43">
        <f t="shared" si="2"/>
        <v>20.46</v>
      </c>
      <c r="O881" s="34">
        <f t="shared" si="3"/>
        <v>46.52833333</v>
      </c>
    </row>
    <row r="882" ht="13.5" customHeight="1">
      <c r="A882" s="38" t="s">
        <v>31</v>
      </c>
      <c r="B882" s="22">
        <v>2013.0</v>
      </c>
      <c r="C882" s="43">
        <v>7.8</v>
      </c>
      <c r="D882" s="43">
        <v>3.283333333333333</v>
      </c>
      <c r="E882" s="43">
        <v>0.008333333333333333</v>
      </c>
      <c r="F882" s="43">
        <v>0.0</v>
      </c>
      <c r="G882" s="43">
        <v>0.0</v>
      </c>
      <c r="H882" s="43">
        <v>59.75833333333333</v>
      </c>
      <c r="I882" s="43">
        <v>44.03333333333333</v>
      </c>
      <c r="J882" s="43">
        <v>23.03333333333333</v>
      </c>
      <c r="K882" s="43">
        <v>12.691666666666668</v>
      </c>
      <c r="L882" s="43">
        <v>3.2416666666666667</v>
      </c>
      <c r="M882" s="43">
        <f t="shared" si="1"/>
        <v>2.218333333</v>
      </c>
      <c r="N882" s="43">
        <f t="shared" si="2"/>
        <v>28.55166667</v>
      </c>
      <c r="O882" s="34">
        <f t="shared" si="3"/>
        <v>56.78</v>
      </c>
    </row>
    <row r="883" ht="13.5" customHeight="1">
      <c r="A883" s="38" t="s">
        <v>31</v>
      </c>
      <c r="B883" s="22">
        <v>2014.0</v>
      </c>
      <c r="C883" s="43">
        <v>0.6083333333333333</v>
      </c>
      <c r="D883" s="43">
        <v>0.0</v>
      </c>
      <c r="E883" s="43">
        <v>0.0</v>
      </c>
      <c r="F883" s="43">
        <v>0.0</v>
      </c>
      <c r="G883" s="43">
        <v>0.0</v>
      </c>
      <c r="H883" s="43">
        <v>63.29999999999999</v>
      </c>
      <c r="I883" s="43">
        <v>40.19166666666667</v>
      </c>
      <c r="J883" s="43">
        <v>13.700000000000001</v>
      </c>
      <c r="K883" s="43">
        <v>5.5583333333333345</v>
      </c>
      <c r="L883" s="43">
        <v>0.9</v>
      </c>
      <c r="M883" s="43">
        <f t="shared" si="1"/>
        <v>0.1216666667</v>
      </c>
      <c r="N883" s="43">
        <f t="shared" si="2"/>
        <v>24.73</v>
      </c>
      <c r="O883" s="34">
        <f t="shared" si="3"/>
        <v>42.30333333</v>
      </c>
    </row>
    <row r="884" ht="13.5" customHeight="1">
      <c r="A884" s="38" t="s">
        <v>31</v>
      </c>
      <c r="B884" s="22">
        <v>2015.0</v>
      </c>
      <c r="C884" s="43">
        <v>23.850000000000005</v>
      </c>
      <c r="D884" s="43">
        <v>13.399999999999999</v>
      </c>
      <c r="E884" s="43">
        <v>1.6500000000000001</v>
      </c>
      <c r="F884" s="43">
        <v>0.44166666666666665</v>
      </c>
      <c r="G884" s="43">
        <v>0.0</v>
      </c>
      <c r="H884" s="43">
        <v>31.250000000000004</v>
      </c>
      <c r="I884" s="43">
        <v>17.233333333333334</v>
      </c>
      <c r="J884" s="43">
        <v>3.5833333333333335</v>
      </c>
      <c r="K884" s="43">
        <v>0.3416666666666666</v>
      </c>
      <c r="L884" s="43">
        <v>0.0</v>
      </c>
      <c r="M884" s="43">
        <f t="shared" si="1"/>
        <v>7.868333333</v>
      </c>
      <c r="N884" s="43">
        <f t="shared" si="2"/>
        <v>10.48166667</v>
      </c>
      <c r="O884" s="34">
        <f t="shared" si="3"/>
        <v>15.56666667</v>
      </c>
    </row>
    <row r="885" ht="13.5" customHeight="1">
      <c r="A885" s="38" t="s">
        <v>31</v>
      </c>
      <c r="B885" s="22">
        <v>2016.0</v>
      </c>
      <c r="C885" s="43">
        <v>29.775000000000002</v>
      </c>
      <c r="D885" s="43">
        <v>18.091666666666665</v>
      </c>
      <c r="E885" s="43">
        <v>4.091666666666667</v>
      </c>
      <c r="F885" s="43">
        <v>0.9166666666666666</v>
      </c>
      <c r="G885" s="43">
        <v>0.08333333333333333</v>
      </c>
      <c r="H885" s="43">
        <v>18.641666666666662</v>
      </c>
      <c r="I885" s="43">
        <v>10.758333333333333</v>
      </c>
      <c r="J885" s="43">
        <v>3.6</v>
      </c>
      <c r="K885" s="43">
        <v>1.3333333333333333</v>
      </c>
      <c r="L885" s="43">
        <v>0.0</v>
      </c>
      <c r="M885" s="43">
        <f t="shared" si="1"/>
        <v>10.59166667</v>
      </c>
      <c r="N885" s="43">
        <f t="shared" si="2"/>
        <v>6.866666667</v>
      </c>
      <c r="O885" s="34">
        <f t="shared" si="3"/>
        <v>11.25833333</v>
      </c>
    </row>
    <row r="886" ht="13.5" customHeight="1">
      <c r="A886" s="38" t="s">
        <v>31</v>
      </c>
      <c r="B886" s="22">
        <v>2017.0</v>
      </c>
      <c r="C886" s="43">
        <v>16.616666666666667</v>
      </c>
      <c r="D886" s="43">
        <v>8.258333333333333</v>
      </c>
      <c r="E886" s="43">
        <v>0.5333333333333333</v>
      </c>
      <c r="F886" s="43">
        <v>0.0</v>
      </c>
      <c r="G886" s="43">
        <v>0.0</v>
      </c>
      <c r="H886" s="43">
        <v>56.87500000000001</v>
      </c>
      <c r="I886" s="43">
        <v>42.275</v>
      </c>
      <c r="J886" s="43">
        <v>13.516666666666666</v>
      </c>
      <c r="K886" s="43">
        <v>4.8</v>
      </c>
      <c r="L886" s="43">
        <v>0.14166666666666666</v>
      </c>
      <c r="M886" s="43">
        <f t="shared" si="1"/>
        <v>5.081666667</v>
      </c>
      <c r="N886" s="43">
        <f t="shared" si="2"/>
        <v>23.52166667</v>
      </c>
      <c r="O886" s="34">
        <f t="shared" si="3"/>
        <v>40.37666667</v>
      </c>
    </row>
    <row r="887" ht="13.5" customHeight="1">
      <c r="A887" s="38" t="s">
        <v>31</v>
      </c>
      <c r="B887" s="22">
        <v>2018.0</v>
      </c>
      <c r="C887" s="43">
        <v>4.999999999999999</v>
      </c>
      <c r="D887" s="43">
        <v>0.125</v>
      </c>
      <c r="E887" s="43">
        <v>0.0</v>
      </c>
      <c r="F887" s="43">
        <v>0.0</v>
      </c>
      <c r="G887" s="43">
        <v>0.0</v>
      </c>
      <c r="H887" s="43">
        <v>33.75</v>
      </c>
      <c r="I887" s="43">
        <v>17.216666666666665</v>
      </c>
      <c r="J887" s="43">
        <v>4.416666666666667</v>
      </c>
      <c r="K887" s="43">
        <v>1.4500000000000002</v>
      </c>
      <c r="L887" s="43">
        <v>0.05000000000000001</v>
      </c>
      <c r="M887" s="43">
        <f t="shared" si="1"/>
        <v>1.025</v>
      </c>
      <c r="N887" s="43">
        <f t="shared" si="2"/>
        <v>11.37666667</v>
      </c>
      <c r="O887" s="34">
        <f t="shared" si="3"/>
        <v>17.49666667</v>
      </c>
    </row>
    <row r="888" ht="13.5" customHeight="1">
      <c r="A888" s="38" t="s">
        <v>31</v>
      </c>
      <c r="B888" s="22">
        <v>2019.0</v>
      </c>
      <c r="C888" s="43">
        <v>0.0</v>
      </c>
      <c r="D888" s="43">
        <v>0.0</v>
      </c>
      <c r="E888" s="43">
        <v>0.0</v>
      </c>
      <c r="F888" s="43">
        <v>0.0</v>
      </c>
      <c r="G888" s="43">
        <v>0.0</v>
      </c>
      <c r="H888" s="43">
        <v>92.58333333333333</v>
      </c>
      <c r="I888" s="43">
        <v>84.51666666666667</v>
      </c>
      <c r="J888" s="43">
        <v>61.824999999999996</v>
      </c>
      <c r="K888" s="43">
        <v>43.050000000000004</v>
      </c>
      <c r="L888" s="43">
        <v>21.175</v>
      </c>
      <c r="M888" s="43">
        <f t="shared" si="1"/>
        <v>0</v>
      </c>
      <c r="N888" s="43">
        <f t="shared" si="2"/>
        <v>60.63</v>
      </c>
      <c r="O888" s="34">
        <f t="shared" si="3"/>
        <v>145.0333333</v>
      </c>
    </row>
    <row r="889" ht="13.5" customHeight="1">
      <c r="A889" s="38" t="s">
        <v>31</v>
      </c>
      <c r="B889" s="22">
        <v>2020.0</v>
      </c>
      <c r="C889" s="43">
        <v>18.433333333333334</v>
      </c>
      <c r="D889" s="43">
        <v>7.400000000000001</v>
      </c>
      <c r="E889" s="43">
        <v>0.7000000000000001</v>
      </c>
      <c r="F889" s="43">
        <v>0.049999999999999996</v>
      </c>
      <c r="G889" s="43">
        <v>0.0</v>
      </c>
      <c r="H889" s="43">
        <v>39.108333333333334</v>
      </c>
      <c r="I889" s="43">
        <v>27.008333333333336</v>
      </c>
      <c r="J889" s="43">
        <v>5.408333333333334</v>
      </c>
      <c r="K889" s="43">
        <v>1.741666666666667</v>
      </c>
      <c r="L889" s="43">
        <v>0.19166666666666665</v>
      </c>
      <c r="M889" s="43">
        <f t="shared" si="1"/>
        <v>5.316666667</v>
      </c>
      <c r="N889" s="43">
        <f t="shared" si="2"/>
        <v>14.69166667</v>
      </c>
      <c r="O889" s="34">
        <f t="shared" si="3"/>
        <v>23.455</v>
      </c>
    </row>
    <row r="890" ht="13.5" customHeight="1">
      <c r="A890" s="38" t="s">
        <v>31</v>
      </c>
      <c r="B890" s="22">
        <v>2021.0</v>
      </c>
      <c r="C890" s="43">
        <v>55.55833333333333</v>
      </c>
      <c r="D890" s="43">
        <v>41.9</v>
      </c>
      <c r="E890" s="43">
        <v>15.4</v>
      </c>
      <c r="F890" s="43">
        <v>4.683333333333334</v>
      </c>
      <c r="G890" s="43">
        <v>0.44166666666666665</v>
      </c>
      <c r="H890" s="43">
        <v>16.008333333333333</v>
      </c>
      <c r="I890" s="43">
        <v>11.058333333333332</v>
      </c>
      <c r="J890" s="43">
        <v>5.766666666666666</v>
      </c>
      <c r="K890" s="43">
        <v>3.5750000000000006</v>
      </c>
      <c r="L890" s="43">
        <v>2.2833333333333337</v>
      </c>
      <c r="M890" s="43">
        <f t="shared" si="1"/>
        <v>23.59666667</v>
      </c>
      <c r="N890" s="43">
        <f t="shared" si="2"/>
        <v>7.738333333</v>
      </c>
      <c r="O890" s="34">
        <f t="shared" si="3"/>
        <v>16.22833333</v>
      </c>
    </row>
    <row r="891" ht="13.5" customHeight="1">
      <c r="B891" s="43"/>
      <c r="M891" s="22"/>
      <c r="N891" s="22"/>
    </row>
    <row r="892" ht="13.5" customHeight="1">
      <c r="B892" s="43"/>
      <c r="M892" s="22"/>
      <c r="N892" s="22"/>
    </row>
    <row r="893" ht="13.5" customHeight="1">
      <c r="B893" s="43"/>
      <c r="M893" s="22"/>
      <c r="N893" s="22"/>
    </row>
    <row r="894" ht="13.5" customHeight="1">
      <c r="B894" s="43"/>
      <c r="M894" s="22"/>
      <c r="N894" s="22"/>
    </row>
    <row r="895" ht="13.5" customHeight="1">
      <c r="B895" s="43"/>
      <c r="M895" s="22"/>
      <c r="N895" s="22"/>
    </row>
    <row r="896" ht="13.5" customHeight="1">
      <c r="B896" s="43"/>
      <c r="M896" s="22"/>
      <c r="N896" s="22"/>
    </row>
    <row r="897" ht="13.5" customHeight="1">
      <c r="B897" s="43"/>
      <c r="M897" s="22"/>
      <c r="N897" s="22"/>
    </row>
    <row r="898" ht="13.5" customHeight="1">
      <c r="B898" s="43"/>
      <c r="M898" s="22"/>
      <c r="N898" s="22"/>
    </row>
    <row r="899" ht="13.5" customHeight="1">
      <c r="B899" s="43"/>
      <c r="M899" s="22"/>
      <c r="N899" s="22"/>
    </row>
    <row r="900" ht="13.5" customHeight="1">
      <c r="B900" s="43"/>
      <c r="M900" s="22"/>
      <c r="N900" s="22"/>
    </row>
    <row r="901" ht="13.5" customHeight="1">
      <c r="B901" s="43"/>
      <c r="M901" s="22"/>
      <c r="N901" s="22"/>
    </row>
    <row r="902" ht="13.5" customHeight="1">
      <c r="B902" s="43"/>
      <c r="M902" s="22"/>
      <c r="N902" s="22"/>
    </row>
    <row r="903" ht="13.5" customHeight="1">
      <c r="B903" s="43"/>
      <c r="M903" s="22"/>
      <c r="N903" s="22"/>
    </row>
    <row r="904" ht="13.5" customHeight="1">
      <c r="B904" s="43"/>
      <c r="M904" s="22"/>
      <c r="N904" s="22"/>
    </row>
    <row r="905" ht="13.5" customHeight="1">
      <c r="B905" s="43"/>
      <c r="M905" s="22"/>
      <c r="N905" s="22"/>
    </row>
    <row r="906" ht="13.5" customHeight="1">
      <c r="B906" s="43"/>
      <c r="M906" s="22"/>
      <c r="N906" s="22"/>
    </row>
    <row r="907" ht="13.5" customHeight="1">
      <c r="B907" s="43"/>
      <c r="M907" s="22"/>
      <c r="N907" s="22"/>
    </row>
    <row r="908" ht="13.5" customHeight="1">
      <c r="B908" s="43"/>
      <c r="M908" s="22"/>
      <c r="N908" s="22"/>
    </row>
    <row r="909" ht="13.5" customHeight="1">
      <c r="B909" s="43"/>
      <c r="M909" s="22"/>
      <c r="N909" s="22"/>
    </row>
    <row r="910" ht="13.5" customHeight="1">
      <c r="B910" s="43"/>
      <c r="M910" s="22"/>
      <c r="N910" s="22"/>
    </row>
    <row r="911" ht="13.5" customHeight="1">
      <c r="B911" s="43"/>
      <c r="M911" s="22"/>
      <c r="N911" s="22"/>
    </row>
    <row r="912" ht="13.5" customHeight="1">
      <c r="B912" s="43"/>
      <c r="M912" s="22"/>
      <c r="N912" s="22"/>
    </row>
    <row r="913" ht="13.5" customHeight="1">
      <c r="B913" s="43"/>
      <c r="M913" s="22"/>
      <c r="N913" s="22"/>
    </row>
    <row r="914" ht="13.5" customHeight="1">
      <c r="B914" s="43"/>
      <c r="M914" s="22"/>
      <c r="N914" s="22"/>
    </row>
    <row r="915" ht="13.5" customHeight="1">
      <c r="B915" s="43"/>
      <c r="M915" s="22"/>
      <c r="N915" s="22"/>
    </row>
    <row r="916" ht="13.5" customHeight="1">
      <c r="B916" s="43"/>
      <c r="M916" s="22"/>
      <c r="N916" s="22"/>
    </row>
    <row r="917" ht="13.5" customHeight="1">
      <c r="B917" s="43"/>
      <c r="M917" s="22"/>
      <c r="N917" s="22"/>
    </row>
    <row r="918" ht="13.5" customHeight="1">
      <c r="B918" s="43"/>
      <c r="M918" s="22"/>
      <c r="N918" s="22"/>
    </row>
    <row r="919" ht="13.5" customHeight="1">
      <c r="B919" s="43"/>
      <c r="M919" s="22"/>
      <c r="N919" s="22"/>
    </row>
    <row r="920" ht="13.5" customHeight="1">
      <c r="B920" s="43"/>
      <c r="M920" s="22"/>
      <c r="N920" s="22"/>
    </row>
    <row r="921" ht="13.5" customHeight="1">
      <c r="B921" s="43"/>
      <c r="M921" s="22"/>
      <c r="N921" s="22"/>
    </row>
    <row r="922" ht="13.5" customHeight="1">
      <c r="B922" s="43"/>
      <c r="M922" s="22"/>
      <c r="N922" s="22"/>
    </row>
    <row r="923" ht="13.5" customHeight="1">
      <c r="B923" s="43"/>
      <c r="M923" s="22"/>
      <c r="N923" s="22"/>
    </row>
    <row r="924" ht="13.5" customHeight="1">
      <c r="B924" s="43"/>
      <c r="M924" s="22"/>
      <c r="N924" s="22"/>
    </row>
    <row r="925" ht="13.5" customHeight="1">
      <c r="B925" s="43"/>
      <c r="M925" s="22"/>
      <c r="N925" s="22"/>
    </row>
    <row r="926" ht="13.5" customHeight="1">
      <c r="B926" s="43"/>
      <c r="M926" s="22"/>
      <c r="N926" s="22"/>
    </row>
    <row r="927" ht="13.5" customHeight="1">
      <c r="B927" s="43"/>
      <c r="M927" s="22"/>
      <c r="N927" s="22"/>
    </row>
    <row r="928" ht="13.5" customHeight="1">
      <c r="B928" s="43"/>
      <c r="M928" s="22"/>
      <c r="N928" s="22"/>
    </row>
    <row r="929" ht="13.5" customHeight="1">
      <c r="B929" s="43"/>
      <c r="M929" s="22"/>
      <c r="N929" s="22"/>
    </row>
    <row r="930" ht="13.5" customHeight="1">
      <c r="B930" s="43"/>
      <c r="M930" s="22"/>
      <c r="N930" s="22"/>
    </row>
    <row r="931" ht="13.5" customHeight="1">
      <c r="B931" s="43"/>
      <c r="M931" s="22"/>
      <c r="N931" s="22"/>
    </row>
    <row r="932" ht="13.5" customHeight="1">
      <c r="B932" s="43"/>
      <c r="M932" s="22"/>
      <c r="N932" s="22"/>
    </row>
    <row r="933" ht="13.5" customHeight="1">
      <c r="B933" s="43"/>
      <c r="M933" s="22"/>
      <c r="N933" s="22"/>
    </row>
    <row r="934" ht="13.5" customHeight="1">
      <c r="B934" s="43"/>
      <c r="M934" s="22"/>
      <c r="N934" s="22"/>
    </row>
    <row r="935" ht="13.5" customHeight="1">
      <c r="B935" s="43"/>
      <c r="M935" s="22"/>
      <c r="N935" s="22"/>
    </row>
    <row r="936" ht="13.5" customHeight="1">
      <c r="B936" s="43"/>
      <c r="M936" s="22"/>
      <c r="N936" s="22"/>
    </row>
    <row r="937" ht="13.5" customHeight="1">
      <c r="B937" s="43"/>
      <c r="M937" s="22"/>
      <c r="N937" s="22"/>
    </row>
    <row r="938" ht="13.5" customHeight="1">
      <c r="B938" s="43"/>
      <c r="M938" s="22"/>
      <c r="N938" s="22"/>
    </row>
    <row r="939" ht="13.5" customHeight="1">
      <c r="B939" s="43"/>
      <c r="M939" s="22"/>
      <c r="N939" s="22"/>
    </row>
    <row r="940" ht="13.5" customHeight="1">
      <c r="B940" s="43"/>
      <c r="M940" s="22"/>
      <c r="N940" s="22"/>
    </row>
    <row r="941" ht="13.5" customHeight="1">
      <c r="B941" s="43"/>
      <c r="M941" s="22"/>
      <c r="N941" s="22"/>
    </row>
    <row r="942" ht="13.5" customHeight="1">
      <c r="B942" s="43"/>
      <c r="M942" s="22"/>
      <c r="N942" s="22"/>
    </row>
    <row r="943" ht="13.5" customHeight="1">
      <c r="B943" s="43"/>
      <c r="M943" s="22"/>
      <c r="N943" s="22"/>
    </row>
    <row r="944" ht="13.5" customHeight="1">
      <c r="B944" s="43"/>
      <c r="M944" s="22"/>
      <c r="N944" s="22"/>
    </row>
    <row r="945" ht="13.5" customHeight="1">
      <c r="B945" s="43"/>
      <c r="M945" s="22"/>
      <c r="N945" s="22"/>
    </row>
    <row r="946" ht="13.5" customHeight="1">
      <c r="B946" s="43"/>
      <c r="M946" s="22"/>
      <c r="N946" s="22"/>
    </row>
    <row r="947" ht="13.5" customHeight="1">
      <c r="B947" s="43"/>
      <c r="M947" s="22"/>
      <c r="N947" s="22"/>
    </row>
    <row r="948" ht="13.5" customHeight="1">
      <c r="B948" s="43"/>
      <c r="M948" s="22"/>
      <c r="N948" s="22"/>
    </row>
    <row r="949" ht="13.5" customHeight="1">
      <c r="B949" s="43"/>
      <c r="M949" s="22"/>
      <c r="N949" s="22"/>
    </row>
    <row r="950" ht="13.5" customHeight="1">
      <c r="B950" s="43"/>
      <c r="M950" s="22"/>
      <c r="N950" s="22"/>
    </row>
    <row r="951" ht="13.5" customHeight="1">
      <c r="B951" s="43"/>
      <c r="M951" s="22"/>
      <c r="N951" s="22"/>
    </row>
    <row r="952" ht="13.5" customHeight="1">
      <c r="B952" s="43"/>
      <c r="M952" s="22"/>
      <c r="N952" s="22"/>
    </row>
    <row r="953" ht="13.5" customHeight="1">
      <c r="B953" s="43"/>
      <c r="M953" s="22"/>
      <c r="N953" s="22"/>
    </row>
    <row r="954" ht="13.5" customHeight="1">
      <c r="B954" s="43"/>
      <c r="M954" s="22"/>
      <c r="N954" s="22"/>
    </row>
    <row r="955" ht="13.5" customHeight="1">
      <c r="B955" s="43"/>
      <c r="M955" s="22"/>
      <c r="N955" s="22"/>
    </row>
    <row r="956" ht="13.5" customHeight="1">
      <c r="B956" s="43"/>
      <c r="M956" s="22"/>
      <c r="N956" s="22"/>
    </row>
    <row r="957" ht="13.5" customHeight="1">
      <c r="B957" s="43"/>
      <c r="M957" s="22"/>
      <c r="N957" s="22"/>
    </row>
    <row r="958" ht="13.5" customHeight="1">
      <c r="B958" s="43"/>
      <c r="M958" s="22"/>
      <c r="N958" s="22"/>
    </row>
    <row r="959" ht="13.5" customHeight="1">
      <c r="B959" s="43"/>
      <c r="M959" s="22"/>
      <c r="N959" s="22"/>
    </row>
    <row r="960" ht="13.5" customHeight="1">
      <c r="B960" s="43"/>
      <c r="M960" s="22"/>
      <c r="N960" s="22"/>
    </row>
    <row r="961" ht="13.5" customHeight="1">
      <c r="B961" s="43"/>
      <c r="M961" s="22"/>
      <c r="N961" s="22"/>
    </row>
    <row r="962" ht="13.5" customHeight="1">
      <c r="B962" s="43"/>
      <c r="M962" s="22"/>
      <c r="N962" s="22"/>
    </row>
    <row r="963" ht="13.5" customHeight="1">
      <c r="B963" s="43"/>
      <c r="M963" s="22"/>
      <c r="N963" s="22"/>
    </row>
    <row r="964" ht="13.5" customHeight="1">
      <c r="B964" s="43"/>
      <c r="M964" s="22"/>
      <c r="N964" s="22"/>
    </row>
    <row r="965" ht="13.5" customHeight="1">
      <c r="B965" s="43"/>
      <c r="M965" s="22"/>
      <c r="N965" s="22"/>
    </row>
    <row r="966" ht="13.5" customHeight="1">
      <c r="B966" s="43"/>
      <c r="M966" s="22"/>
      <c r="N966" s="22"/>
    </row>
    <row r="967" ht="13.5" customHeight="1">
      <c r="B967" s="43"/>
      <c r="M967" s="22"/>
      <c r="N967" s="22"/>
    </row>
    <row r="968" ht="13.5" customHeight="1">
      <c r="B968" s="43"/>
      <c r="M968" s="22"/>
      <c r="N968" s="22"/>
    </row>
    <row r="969" ht="13.5" customHeight="1">
      <c r="B969" s="43"/>
      <c r="M969" s="22"/>
      <c r="N969" s="22"/>
    </row>
    <row r="970" ht="13.5" customHeight="1">
      <c r="B970" s="43"/>
      <c r="M970" s="22"/>
      <c r="N970" s="22"/>
    </row>
    <row r="971" ht="13.5" customHeight="1">
      <c r="B971" s="43"/>
      <c r="M971" s="22"/>
      <c r="N971" s="22"/>
    </row>
    <row r="972" ht="13.5" customHeight="1">
      <c r="B972" s="43"/>
      <c r="M972" s="22"/>
      <c r="N972" s="22"/>
    </row>
    <row r="973" ht="13.5" customHeight="1">
      <c r="B973" s="43"/>
      <c r="M973" s="22"/>
      <c r="N973" s="22"/>
    </row>
    <row r="974" ht="13.5" customHeight="1">
      <c r="B974" s="43"/>
      <c r="M974" s="22"/>
      <c r="N974" s="22"/>
    </row>
    <row r="975" ht="13.5" customHeight="1">
      <c r="B975" s="43"/>
      <c r="M975" s="22"/>
      <c r="N975" s="22"/>
    </row>
    <row r="976" ht="13.5" customHeight="1">
      <c r="B976" s="43"/>
      <c r="M976" s="22"/>
      <c r="N976" s="22"/>
    </row>
    <row r="977" ht="13.5" customHeight="1">
      <c r="B977" s="43"/>
      <c r="M977" s="22"/>
      <c r="N977" s="22"/>
    </row>
    <row r="978" ht="13.5" customHeight="1">
      <c r="B978" s="43"/>
      <c r="M978" s="22"/>
      <c r="N978" s="22"/>
    </row>
    <row r="979" ht="13.5" customHeight="1">
      <c r="B979" s="43"/>
      <c r="M979" s="22"/>
      <c r="N979" s="22"/>
    </row>
    <row r="980" ht="13.5" customHeight="1">
      <c r="B980" s="43"/>
      <c r="M980" s="22"/>
      <c r="N980" s="22"/>
    </row>
    <row r="981" ht="13.5" customHeight="1">
      <c r="B981" s="43"/>
      <c r="M981" s="22"/>
      <c r="N981" s="22"/>
    </row>
    <row r="982" ht="13.5" customHeight="1">
      <c r="B982" s="43"/>
      <c r="M982" s="22"/>
      <c r="N982" s="22"/>
    </row>
    <row r="983" ht="13.5" customHeight="1">
      <c r="B983" s="43"/>
      <c r="M983" s="22"/>
      <c r="N983" s="22"/>
    </row>
    <row r="984" ht="13.5" customHeight="1">
      <c r="B984" s="43"/>
      <c r="M984" s="22"/>
      <c r="N984" s="22"/>
    </row>
    <row r="985" ht="13.5" customHeight="1">
      <c r="B985" s="43"/>
      <c r="M985" s="22"/>
      <c r="N985" s="22"/>
    </row>
    <row r="986" ht="13.5" customHeight="1">
      <c r="B986" s="43"/>
      <c r="M986" s="22"/>
      <c r="N986" s="22"/>
    </row>
    <row r="987" ht="13.5" customHeight="1">
      <c r="B987" s="43"/>
      <c r="M987" s="22"/>
      <c r="N987" s="22"/>
    </row>
    <row r="988" ht="13.5" customHeight="1">
      <c r="B988" s="43"/>
      <c r="M988" s="22"/>
      <c r="N988" s="22"/>
    </row>
    <row r="989" ht="13.5" customHeight="1">
      <c r="B989" s="43"/>
      <c r="M989" s="22"/>
      <c r="N989" s="22"/>
    </row>
    <row r="990" ht="13.5" customHeight="1">
      <c r="B990" s="43"/>
      <c r="M990" s="22"/>
      <c r="N990" s="22"/>
    </row>
    <row r="991" ht="13.5" customHeight="1">
      <c r="B991" s="43"/>
      <c r="M991" s="22"/>
      <c r="N991" s="22"/>
    </row>
    <row r="992" ht="13.5" customHeight="1">
      <c r="B992" s="43"/>
      <c r="M992" s="22"/>
      <c r="N992" s="22"/>
    </row>
    <row r="993" ht="13.5" customHeight="1">
      <c r="B993" s="43"/>
      <c r="M993" s="22"/>
      <c r="N993" s="22"/>
    </row>
    <row r="994" ht="13.5" customHeight="1">
      <c r="B994" s="43"/>
      <c r="M994" s="22"/>
      <c r="N994" s="22"/>
    </row>
    <row r="995" ht="13.5" customHeight="1">
      <c r="B995" s="43"/>
      <c r="M995" s="22"/>
      <c r="N995" s="22"/>
    </row>
    <row r="996" ht="13.5" customHeight="1">
      <c r="B996" s="43"/>
      <c r="M996" s="22"/>
      <c r="N996" s="22"/>
    </row>
    <row r="997" ht="13.5" customHeight="1">
      <c r="B997" s="43"/>
      <c r="M997" s="22"/>
      <c r="N997" s="22"/>
    </row>
    <row r="998" ht="13.5" customHeight="1">
      <c r="B998" s="43"/>
      <c r="M998" s="22"/>
      <c r="N998" s="22"/>
    </row>
    <row r="999" ht="13.5" customHeight="1">
      <c r="B999" s="43"/>
      <c r="M999" s="22"/>
      <c r="N999" s="22"/>
    </row>
    <row r="1000" ht="13.5" customHeight="1">
      <c r="B1000" s="43"/>
      <c r="M1000" s="22"/>
      <c r="N1000" s="2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43"/>
    <col customWidth="1" min="2" max="2" width="10.71"/>
    <col customWidth="1" min="3" max="3" width="14.14"/>
    <col customWidth="1" min="4" max="4" width="15.0"/>
    <col customWidth="1" min="5" max="5" width="14.71"/>
    <col customWidth="1" min="6" max="6" width="19.29"/>
    <col customWidth="1" min="7" max="7" width="32.71"/>
    <col customWidth="1" min="8" max="8" width="15.0"/>
    <col customWidth="1" min="9" max="9" width="27.43"/>
    <col customWidth="1" min="10" max="16" width="10.86"/>
    <col customWidth="1" min="17" max="17" width="16.86"/>
    <col customWidth="1" min="18" max="18" width="14.29"/>
    <col customWidth="1" min="19" max="28" width="10.71"/>
  </cols>
  <sheetData>
    <row r="1" ht="12.75" customHeight="1">
      <c r="A1" s="44" t="s">
        <v>6</v>
      </c>
      <c r="B1" s="45" t="s">
        <v>2</v>
      </c>
      <c r="C1" s="46" t="s">
        <v>7</v>
      </c>
      <c r="D1" s="47" t="s">
        <v>49</v>
      </c>
      <c r="E1" s="47" t="s">
        <v>11</v>
      </c>
      <c r="F1" s="48" t="s">
        <v>68</v>
      </c>
      <c r="G1" s="49" t="s">
        <v>69</v>
      </c>
      <c r="H1" s="48" t="s">
        <v>41</v>
      </c>
      <c r="I1" s="49" t="s">
        <v>70</v>
      </c>
      <c r="J1" s="50" t="s">
        <v>52</v>
      </c>
      <c r="K1" s="51" t="s">
        <v>53</v>
      </c>
      <c r="L1" s="51" t="s">
        <v>54</v>
      </c>
      <c r="M1" s="51" t="s">
        <v>55</v>
      </c>
      <c r="N1" s="51" t="s">
        <v>56</v>
      </c>
      <c r="O1" s="51" t="s">
        <v>57</v>
      </c>
      <c r="P1" s="51" t="s">
        <v>58</v>
      </c>
      <c r="Q1" s="51" t="s">
        <v>65</v>
      </c>
      <c r="R1" s="51" t="s">
        <v>66</v>
      </c>
    </row>
    <row r="2" ht="12.75" customHeight="1">
      <c r="A2" s="52" t="s">
        <v>24</v>
      </c>
      <c r="B2" s="53">
        <v>1895.0</v>
      </c>
      <c r="D2" s="54"/>
      <c r="E2" s="54"/>
      <c r="F2" s="43">
        <v>39.4</v>
      </c>
      <c r="G2" s="43"/>
      <c r="H2" s="43">
        <v>36.23</v>
      </c>
      <c r="I2" s="43"/>
      <c r="J2" s="43"/>
      <c r="K2" s="43"/>
      <c r="L2" s="43"/>
      <c r="M2" s="43"/>
      <c r="N2" s="43"/>
      <c r="O2" s="43"/>
      <c r="P2" s="43"/>
      <c r="Q2" s="22">
        <f t="array" ref="Q2">ROUND(IFERROR(INDEX(SPI!M:M,MATCH(1,IF(SPI!A:A='state(northeast)'!$A2,IF(SPI!B:B='state(northeast)'!$B2,1)),0))," "),2)</f>
        <v>18.34</v>
      </c>
      <c r="R2" s="34">
        <f t="array" ref="R2">ROUND(IFERROR(INDEX(SPI!N:N,MATCH(1,IF(SPI!A:A='state(northeast)'!$A2,IF(SPI!B:B='state(northeast)'!$B2,1)),0))," "),2)</f>
        <v>0.01</v>
      </c>
    </row>
    <row r="3" ht="12.75" customHeight="1">
      <c r="A3" s="52" t="s">
        <v>24</v>
      </c>
      <c r="B3" s="55">
        <v>1896.0</v>
      </c>
      <c r="D3" s="54"/>
      <c r="E3" s="54"/>
      <c r="F3" s="43">
        <v>38.3</v>
      </c>
      <c r="G3" s="43"/>
      <c r="H3" s="43">
        <v>42.0</v>
      </c>
      <c r="I3" s="43"/>
      <c r="J3" s="43"/>
      <c r="K3" s="43"/>
      <c r="L3" s="43"/>
      <c r="M3" s="43"/>
      <c r="N3" s="43"/>
      <c r="O3" s="43"/>
      <c r="P3" s="43"/>
      <c r="Q3" s="22">
        <f t="array" ref="Q3">ROUND(IFERROR(INDEX(SPI!M:M,MATCH(1,IF(SPI!A:A='state(northeast)'!$A3,IF(SPI!B:B='state(northeast)'!$B3,1)),0))," "),2)</f>
        <v>9.1</v>
      </c>
      <c r="R3" s="22">
        <f t="array" ref="R3">ROUND(IFERROR(INDEX(SPI!N:N,MATCH(1,IF(SPI!A:A='state(northeast)'!$A3,IF(SPI!B:B='state(northeast)'!$B3,1)),0))," "),2)</f>
        <v>7.04</v>
      </c>
    </row>
    <row r="4" ht="12.75" customHeight="1">
      <c r="A4" s="52" t="s">
        <v>24</v>
      </c>
      <c r="B4" s="55">
        <v>1897.0</v>
      </c>
      <c r="D4" s="54"/>
      <c r="E4" s="54"/>
      <c r="F4" s="43">
        <v>39.0</v>
      </c>
      <c r="G4" s="43"/>
      <c r="H4" s="43">
        <v>43.51</v>
      </c>
      <c r="I4" s="43"/>
      <c r="J4" s="43"/>
      <c r="K4" s="43"/>
      <c r="L4" s="43"/>
      <c r="M4" s="43"/>
      <c r="N4" s="43"/>
      <c r="O4" s="43"/>
      <c r="P4" s="43"/>
      <c r="Q4" s="22">
        <f t="array" ref="Q4">ROUND(IFERROR(INDEX(SPI!M:M,MATCH(1,IF(SPI!A:A='state(northeast)'!$A4,IF(SPI!B:B='state(northeast)'!$B4,1)),0))," "),2)</f>
        <v>0.87</v>
      </c>
      <c r="R4" s="22">
        <f t="array" ref="R4">ROUND(IFERROR(INDEX(SPI!N:N,MATCH(1,IF(SPI!A:A='state(northeast)'!$A4,IF(SPI!B:B='state(northeast)'!$B4,1)),0))," "),2)</f>
        <v>4.7</v>
      </c>
    </row>
    <row r="5" ht="12.75" customHeight="1">
      <c r="A5" s="52" t="s">
        <v>24</v>
      </c>
      <c r="B5" s="55">
        <v>1898.0</v>
      </c>
      <c r="D5" s="54"/>
      <c r="E5" s="54"/>
      <c r="F5" s="43">
        <v>40.2</v>
      </c>
      <c r="G5" s="43"/>
      <c r="H5" s="43">
        <v>46.1</v>
      </c>
      <c r="I5" s="43"/>
      <c r="J5" s="43"/>
      <c r="K5" s="43"/>
      <c r="L5" s="43"/>
      <c r="M5" s="43"/>
      <c r="N5" s="43"/>
      <c r="O5" s="43"/>
      <c r="P5" s="43"/>
      <c r="Q5" s="22">
        <f t="array" ref="Q5">ROUND(IFERROR(INDEX(SPI!M:M,MATCH(1,IF(SPI!A:A='state(northeast)'!$A5,IF(SPI!B:B='state(northeast)'!$B5,1)),0))," "),2)</f>
        <v>1.25</v>
      </c>
      <c r="R5" s="22">
        <f t="array" ref="R5">ROUND(IFERROR(INDEX(SPI!N:N,MATCH(1,IF(SPI!A:A='state(northeast)'!$A5,IF(SPI!B:B='state(northeast)'!$B5,1)),0))," "),2)</f>
        <v>18.43</v>
      </c>
    </row>
    <row r="6" ht="12.75" customHeight="1">
      <c r="A6" s="52" t="s">
        <v>24</v>
      </c>
      <c r="B6" s="55">
        <v>1899.0</v>
      </c>
      <c r="D6" s="54"/>
      <c r="E6" s="54"/>
      <c r="F6" s="43">
        <v>39.3</v>
      </c>
      <c r="G6" s="43"/>
      <c r="H6" s="43">
        <v>35.27</v>
      </c>
      <c r="I6" s="43"/>
      <c r="J6" s="43"/>
      <c r="K6" s="43"/>
      <c r="L6" s="43"/>
      <c r="M6" s="43"/>
      <c r="N6" s="43"/>
      <c r="O6" s="43"/>
      <c r="P6" s="43"/>
      <c r="Q6" s="22">
        <f t="array" ref="Q6">ROUND(IFERROR(INDEX(SPI!M:M,MATCH(1,IF(SPI!A:A='state(northeast)'!$A6,IF(SPI!B:B='state(northeast)'!$B6,1)),0))," "),2)</f>
        <v>19.25</v>
      </c>
      <c r="R6" s="22">
        <f t="array" ref="R6">ROUND(IFERROR(INDEX(SPI!N:N,MATCH(1,IF(SPI!A:A='state(northeast)'!$A6,IF(SPI!B:B='state(northeast)'!$B6,1)),0))," "),2)</f>
        <v>1.93</v>
      </c>
    </row>
    <row r="7" ht="12.75" customHeight="1">
      <c r="A7" s="52" t="s">
        <v>24</v>
      </c>
      <c r="B7" s="55">
        <v>1900.0</v>
      </c>
      <c r="D7" s="54"/>
      <c r="E7" s="54"/>
      <c r="F7" s="43">
        <v>39.9</v>
      </c>
      <c r="G7" s="43"/>
      <c r="H7" s="43">
        <v>49.89</v>
      </c>
      <c r="I7" s="43"/>
      <c r="J7" s="43"/>
      <c r="K7" s="43"/>
      <c r="L7" s="43"/>
      <c r="M7" s="43"/>
      <c r="N7" s="43"/>
      <c r="O7" s="43"/>
      <c r="P7" s="43"/>
      <c r="Q7" s="22">
        <f t="array" ref="Q7">ROUND(IFERROR(INDEX(SPI!M:M,MATCH(1,IF(SPI!A:A='state(northeast)'!$A7,IF(SPI!B:B='state(northeast)'!$B7,1)),0))," "),2)</f>
        <v>3.81</v>
      </c>
      <c r="R7" s="22">
        <f t="array" ref="R7">ROUND(IFERROR(INDEX(SPI!N:N,MATCH(1,IF(SPI!A:A='state(northeast)'!$A7,IF(SPI!B:B='state(northeast)'!$B7,1)),0))," "),2)</f>
        <v>31.76</v>
      </c>
    </row>
    <row r="8" ht="12.75" customHeight="1">
      <c r="A8" s="52" t="s">
        <v>24</v>
      </c>
      <c r="B8" s="55">
        <v>1901.0</v>
      </c>
      <c r="D8" s="54"/>
      <c r="E8" s="54"/>
      <c r="F8" s="43">
        <v>39.3</v>
      </c>
      <c r="G8" s="43"/>
      <c r="H8" s="43">
        <v>44.85</v>
      </c>
      <c r="I8" s="43"/>
      <c r="J8" s="43"/>
      <c r="K8" s="43"/>
      <c r="L8" s="43"/>
      <c r="M8" s="43"/>
      <c r="N8" s="43"/>
      <c r="O8" s="43"/>
      <c r="P8" s="43"/>
      <c r="Q8" s="22">
        <f t="array" ref="Q8">ROUND(IFERROR(INDEX(SPI!M:M,MATCH(1,IF(SPI!A:A='state(northeast)'!$A8,IF(SPI!B:B='state(northeast)'!$B8,1)),0))," "),2)</f>
        <v>4.31</v>
      </c>
      <c r="R8" s="22">
        <f t="array" ref="R8">ROUND(IFERROR(INDEX(SPI!N:N,MATCH(1,IF(SPI!A:A='state(northeast)'!$A8,IF(SPI!B:B='state(northeast)'!$B8,1)),0))," "),2)</f>
        <v>5.81</v>
      </c>
    </row>
    <row r="9" ht="12.75" customHeight="1">
      <c r="A9" s="52" t="s">
        <v>24</v>
      </c>
      <c r="B9" s="55">
        <v>1902.0</v>
      </c>
      <c r="D9" s="54"/>
      <c r="E9" s="54"/>
      <c r="F9" s="43">
        <v>39.4</v>
      </c>
      <c r="G9" s="43"/>
      <c r="H9" s="43">
        <v>46.92</v>
      </c>
      <c r="I9" s="43"/>
      <c r="J9" s="43"/>
      <c r="K9" s="43"/>
      <c r="L9" s="43"/>
      <c r="M9" s="43"/>
      <c r="N9" s="43"/>
      <c r="O9" s="43"/>
      <c r="P9" s="43"/>
      <c r="Q9" s="22">
        <f t="array" ref="Q9">ROUND(IFERROR(INDEX(SPI!M:M,MATCH(1,IF(SPI!A:A='state(northeast)'!$A9,IF(SPI!B:B='state(northeast)'!$B9,1)),0))," "),2)</f>
        <v>1.24</v>
      </c>
      <c r="R9" s="22">
        <f t="array" ref="R9">ROUND(IFERROR(INDEX(SPI!N:N,MATCH(1,IF(SPI!A:A='state(northeast)'!$A9,IF(SPI!B:B='state(northeast)'!$B9,1)),0))," "),2)</f>
        <v>34.06</v>
      </c>
    </row>
    <row r="10" ht="12.75" customHeight="1">
      <c r="A10" s="52" t="s">
        <v>24</v>
      </c>
      <c r="B10" s="55">
        <v>1903.0</v>
      </c>
      <c r="D10" s="54"/>
      <c r="E10" s="54"/>
      <c r="F10" s="43">
        <v>39.3</v>
      </c>
      <c r="G10" s="43"/>
      <c r="H10" s="43">
        <v>37.21</v>
      </c>
      <c r="I10" s="43"/>
      <c r="J10" s="43"/>
      <c r="K10" s="43"/>
      <c r="L10" s="43"/>
      <c r="M10" s="43"/>
      <c r="N10" s="43"/>
      <c r="O10" s="43"/>
      <c r="P10" s="43"/>
      <c r="Q10" s="22">
        <f t="array" ref="Q10">ROUND(IFERROR(INDEX(SPI!M:M,MATCH(1,IF(SPI!A:A='state(northeast)'!$A10,IF(SPI!B:B='state(northeast)'!$B10,1)),0))," "),2)</f>
        <v>14.64</v>
      </c>
      <c r="R10" s="22">
        <f t="array" ref="R10">ROUND(IFERROR(INDEX(SPI!N:N,MATCH(1,IF(SPI!A:A='state(northeast)'!$A10,IF(SPI!B:B='state(northeast)'!$B10,1)),0))," "),2)</f>
        <v>7.13</v>
      </c>
    </row>
    <row r="11" ht="12.75" customHeight="1">
      <c r="A11" s="52" t="s">
        <v>24</v>
      </c>
      <c r="B11" s="55">
        <v>1904.0</v>
      </c>
      <c r="D11" s="54"/>
      <c r="E11" s="54"/>
      <c r="F11" s="43">
        <v>36.5</v>
      </c>
      <c r="G11" s="43"/>
      <c r="H11" s="43">
        <v>41.6</v>
      </c>
      <c r="I11" s="43"/>
      <c r="J11" s="43"/>
      <c r="K11" s="43"/>
      <c r="L11" s="43"/>
      <c r="M11" s="43"/>
      <c r="N11" s="43"/>
      <c r="O11" s="43"/>
      <c r="P11" s="43"/>
      <c r="Q11" s="22">
        <f t="array" ref="Q11">ROUND(IFERROR(INDEX(SPI!M:M,MATCH(1,IF(SPI!A:A='state(northeast)'!$A11,IF(SPI!B:B='state(northeast)'!$B11,1)),0))," "),2)</f>
        <v>21.97</v>
      </c>
      <c r="R11" s="22">
        <f t="array" ref="R11">ROUND(IFERROR(INDEX(SPI!N:N,MATCH(1,IF(SPI!A:A='state(northeast)'!$A11,IF(SPI!B:B='state(northeast)'!$B11,1)),0))," "),2)</f>
        <v>6.11</v>
      </c>
    </row>
    <row r="12" ht="12.75" customHeight="1">
      <c r="A12" s="52" t="s">
        <v>24</v>
      </c>
      <c r="B12" s="55">
        <v>1905.0</v>
      </c>
      <c r="D12" s="54"/>
      <c r="E12" s="54"/>
      <c r="F12" s="43">
        <v>37.9</v>
      </c>
      <c r="G12" s="43"/>
      <c r="H12" s="43">
        <v>33.46</v>
      </c>
      <c r="I12" s="43"/>
      <c r="J12" s="43"/>
      <c r="K12" s="43"/>
      <c r="L12" s="43"/>
      <c r="M12" s="43"/>
      <c r="N12" s="43"/>
      <c r="O12" s="43"/>
      <c r="P12" s="43"/>
      <c r="Q12" s="22">
        <f t="array" ref="Q12">ROUND(IFERROR(INDEX(SPI!M:M,MATCH(1,IF(SPI!A:A='state(northeast)'!$A12,IF(SPI!B:B='state(northeast)'!$B12,1)),0))," "),2)</f>
        <v>50.62</v>
      </c>
      <c r="R12" s="22">
        <f t="array" ref="R12">ROUND(IFERROR(INDEX(SPI!N:N,MATCH(1,IF(SPI!A:A='state(northeast)'!$A12,IF(SPI!B:B='state(northeast)'!$B12,1)),0))," "),2)</f>
        <v>0.54</v>
      </c>
    </row>
    <row r="13" ht="12.75" customHeight="1">
      <c r="A13" s="52" t="s">
        <v>24</v>
      </c>
      <c r="B13" s="55">
        <v>1906.0</v>
      </c>
      <c r="D13" s="54"/>
      <c r="E13" s="54"/>
      <c r="F13" s="43">
        <v>38.9</v>
      </c>
      <c r="G13" s="43"/>
      <c r="H13" s="43">
        <v>41.58</v>
      </c>
      <c r="I13" s="43"/>
      <c r="J13" s="43"/>
      <c r="K13" s="43"/>
      <c r="L13" s="43"/>
      <c r="M13" s="43"/>
      <c r="N13" s="43"/>
      <c r="O13" s="43"/>
      <c r="P13" s="43"/>
      <c r="Q13" s="22">
        <f t="array" ref="Q13">ROUND(IFERROR(INDEX(SPI!M:M,MATCH(1,IF(SPI!A:A='state(northeast)'!$A13,IF(SPI!B:B='state(northeast)'!$B13,1)),0))," "),2)</f>
        <v>17.4</v>
      </c>
      <c r="R13" s="22">
        <f t="array" ref="R13">ROUND(IFERROR(INDEX(SPI!N:N,MATCH(1,IF(SPI!A:A='state(northeast)'!$A13,IF(SPI!B:B='state(northeast)'!$B13,1)),0))," "),2)</f>
        <v>1.44</v>
      </c>
    </row>
    <row r="14" ht="12.75" customHeight="1">
      <c r="A14" s="52" t="s">
        <v>24</v>
      </c>
      <c r="B14" s="55">
        <v>1907.0</v>
      </c>
      <c r="D14" s="54"/>
      <c r="E14" s="54"/>
      <c r="F14" s="43">
        <v>37.4</v>
      </c>
      <c r="G14" s="43"/>
      <c r="H14" s="43">
        <v>45.43</v>
      </c>
      <c r="I14" s="43"/>
      <c r="J14" s="43"/>
      <c r="K14" s="43"/>
      <c r="L14" s="43"/>
      <c r="M14" s="43"/>
      <c r="N14" s="43"/>
      <c r="O14" s="43"/>
      <c r="P14" s="43"/>
      <c r="Q14" s="22">
        <f t="array" ref="Q14">ROUND(IFERROR(INDEX(SPI!M:M,MATCH(1,IF(SPI!A:A='state(northeast)'!$A14,IF(SPI!B:B='state(northeast)'!$B14,1)),0))," "),2)</f>
        <v>8.4</v>
      </c>
      <c r="R14" s="22">
        <f t="array" ref="R14">ROUND(IFERROR(INDEX(SPI!N:N,MATCH(1,IF(SPI!A:A='state(northeast)'!$A14,IF(SPI!B:B='state(northeast)'!$B14,1)),0))," "),2)</f>
        <v>10.83</v>
      </c>
    </row>
    <row r="15" ht="12.75" customHeight="1">
      <c r="A15" s="52" t="s">
        <v>24</v>
      </c>
      <c r="B15" s="55">
        <v>1908.0</v>
      </c>
      <c r="D15" s="54"/>
      <c r="E15" s="54"/>
      <c r="F15" s="43">
        <v>39.8</v>
      </c>
      <c r="G15" s="43"/>
      <c r="H15" s="43">
        <v>36.3</v>
      </c>
      <c r="I15" s="43"/>
      <c r="J15" s="43"/>
      <c r="K15" s="43"/>
      <c r="L15" s="43"/>
      <c r="M15" s="43"/>
      <c r="N15" s="43"/>
      <c r="O15" s="43"/>
      <c r="P15" s="43"/>
      <c r="Q15" s="22">
        <f t="array" ref="Q15">ROUND(IFERROR(INDEX(SPI!M:M,MATCH(1,IF(SPI!A:A='state(northeast)'!$A15,IF(SPI!B:B='state(northeast)'!$B15,1)),0))," "),2)</f>
        <v>12.87</v>
      </c>
      <c r="R15" s="22">
        <f t="array" ref="R15">ROUND(IFERROR(INDEX(SPI!N:N,MATCH(1,IF(SPI!A:A='state(northeast)'!$A15,IF(SPI!B:B='state(northeast)'!$B15,1)),0))," "),2)</f>
        <v>12.97</v>
      </c>
    </row>
    <row r="16" ht="12.75" customHeight="1">
      <c r="A16" s="52" t="s">
        <v>24</v>
      </c>
      <c r="B16" s="55">
        <v>1909.0</v>
      </c>
      <c r="D16" s="54"/>
      <c r="E16" s="54"/>
      <c r="F16" s="43">
        <v>39.3</v>
      </c>
      <c r="G16" s="43"/>
      <c r="H16" s="43">
        <v>46.16</v>
      </c>
      <c r="I16" s="43"/>
      <c r="J16" s="43"/>
      <c r="K16" s="43"/>
      <c r="L16" s="43"/>
      <c r="M16" s="43"/>
      <c r="N16" s="43"/>
      <c r="O16" s="43"/>
      <c r="P16" s="43"/>
      <c r="Q16" s="22">
        <f t="array" ref="Q16">ROUND(IFERROR(INDEX(SPI!M:M,MATCH(1,IF(SPI!A:A='state(northeast)'!$A16,IF(SPI!B:B='state(northeast)'!$B16,1)),0))," "),2)</f>
        <v>4.91</v>
      </c>
      <c r="R16" s="22">
        <f t="array" ref="R16">ROUND(IFERROR(INDEX(SPI!N:N,MATCH(1,IF(SPI!A:A='state(northeast)'!$A16,IF(SPI!B:B='state(northeast)'!$B16,1)),0))," "),2)</f>
        <v>10.52</v>
      </c>
    </row>
    <row r="17" ht="12.75" customHeight="1">
      <c r="A17" s="52" t="s">
        <v>24</v>
      </c>
      <c r="B17" s="55">
        <v>1910.0</v>
      </c>
      <c r="D17" s="54"/>
      <c r="E17" s="54"/>
      <c r="F17" s="43">
        <v>40.1</v>
      </c>
      <c r="G17" s="43"/>
      <c r="H17" s="43">
        <v>35.69</v>
      </c>
      <c r="I17" s="43"/>
      <c r="J17" s="43"/>
      <c r="K17" s="43"/>
      <c r="L17" s="43"/>
      <c r="M17" s="43"/>
      <c r="N17" s="43"/>
      <c r="O17" s="43"/>
      <c r="P17" s="43"/>
      <c r="Q17" s="22">
        <f t="array" ref="Q17">ROUND(IFERROR(INDEX(SPI!M:M,MATCH(1,IF(SPI!A:A='state(northeast)'!$A17,IF(SPI!B:B='state(northeast)'!$B17,1)),0))," "),2)</f>
        <v>17.97</v>
      </c>
      <c r="R17" s="22">
        <f t="array" ref="R17">ROUND(IFERROR(INDEX(SPI!N:N,MATCH(1,IF(SPI!A:A='state(northeast)'!$A17,IF(SPI!B:B='state(northeast)'!$B17,1)),0))," "),2)</f>
        <v>2.29</v>
      </c>
    </row>
    <row r="18" ht="12.75" customHeight="1">
      <c r="A18" s="52" t="s">
        <v>24</v>
      </c>
      <c r="B18" s="55">
        <v>1911.0</v>
      </c>
      <c r="D18" s="54"/>
      <c r="E18" s="54"/>
      <c r="F18" s="43">
        <v>39.5</v>
      </c>
      <c r="G18" s="43"/>
      <c r="H18" s="43">
        <v>35.58</v>
      </c>
      <c r="I18" s="43"/>
      <c r="J18" s="43"/>
      <c r="K18" s="43"/>
      <c r="L18" s="43"/>
      <c r="M18" s="43"/>
      <c r="N18" s="43"/>
      <c r="O18" s="43"/>
      <c r="P18" s="43"/>
      <c r="Q18" s="22">
        <f t="array" ref="Q18">ROUND(IFERROR(INDEX(SPI!M:M,MATCH(1,IF(SPI!A:A='state(northeast)'!$A18,IF(SPI!B:B='state(northeast)'!$B18,1)),0))," "),2)</f>
        <v>56.94</v>
      </c>
      <c r="R18" s="22">
        <f t="array" ref="R18">ROUND(IFERROR(INDEX(SPI!N:N,MATCH(1,IF(SPI!A:A='state(northeast)'!$A18,IF(SPI!B:B='state(northeast)'!$B18,1)),0))," "),2)</f>
        <v>0</v>
      </c>
    </row>
    <row r="19" ht="12.75" customHeight="1">
      <c r="A19" s="52" t="s">
        <v>24</v>
      </c>
      <c r="B19" s="55">
        <v>1912.0</v>
      </c>
      <c r="D19" s="54"/>
      <c r="E19" s="54"/>
      <c r="F19" s="43">
        <v>38.5</v>
      </c>
      <c r="G19" s="43"/>
      <c r="H19" s="43">
        <v>46.79</v>
      </c>
      <c r="I19" s="43"/>
      <c r="J19" s="43"/>
      <c r="K19" s="43"/>
      <c r="L19" s="43"/>
      <c r="M19" s="43"/>
      <c r="N19" s="43"/>
      <c r="O19" s="43"/>
      <c r="P19" s="43"/>
      <c r="Q19" s="22">
        <f t="array" ref="Q19">ROUND(IFERROR(INDEX(SPI!M:M,MATCH(1,IF(SPI!A:A='state(northeast)'!$A19,IF(SPI!B:B='state(northeast)'!$B19,1)),0))," "),2)</f>
        <v>5.1</v>
      </c>
      <c r="R19" s="22">
        <f t="array" ref="R19">ROUND(IFERROR(INDEX(SPI!N:N,MATCH(1,IF(SPI!A:A='state(northeast)'!$A19,IF(SPI!B:B='state(northeast)'!$B19,1)),0))," "),2)</f>
        <v>12.32</v>
      </c>
    </row>
    <row r="20" ht="12.75" customHeight="1">
      <c r="A20" s="52" t="s">
        <v>24</v>
      </c>
      <c r="B20" s="55">
        <v>1913.0</v>
      </c>
      <c r="D20" s="54"/>
      <c r="E20" s="54"/>
      <c r="F20" s="43">
        <v>41.0</v>
      </c>
      <c r="G20" s="43"/>
      <c r="H20" s="43">
        <v>40.49</v>
      </c>
      <c r="I20" s="43"/>
      <c r="J20" s="43"/>
      <c r="K20" s="43"/>
      <c r="L20" s="43"/>
      <c r="M20" s="43"/>
      <c r="N20" s="43"/>
      <c r="O20" s="43"/>
      <c r="P20" s="43"/>
      <c r="Q20" s="22">
        <f t="array" ref="Q20">ROUND(IFERROR(INDEX(SPI!M:M,MATCH(1,IF(SPI!A:A='state(northeast)'!$A20,IF(SPI!B:B='state(northeast)'!$B20,1)),0))," "),2)</f>
        <v>6.98</v>
      </c>
      <c r="R20" s="22">
        <f t="array" ref="R20">ROUND(IFERROR(INDEX(SPI!N:N,MATCH(1,IF(SPI!A:A='state(northeast)'!$A20,IF(SPI!B:B='state(northeast)'!$B20,1)),0))," "),2)</f>
        <v>10.1</v>
      </c>
    </row>
    <row r="21" ht="12.75" customHeight="1">
      <c r="A21" s="52" t="s">
        <v>24</v>
      </c>
      <c r="B21" s="55">
        <v>1914.0</v>
      </c>
      <c r="D21" s="54"/>
      <c r="E21" s="54"/>
      <c r="F21" s="43">
        <v>37.6</v>
      </c>
      <c r="G21" s="43"/>
      <c r="H21" s="43">
        <v>34.7</v>
      </c>
      <c r="I21" s="43"/>
      <c r="J21" s="43"/>
      <c r="K21" s="43"/>
      <c r="L21" s="43"/>
      <c r="M21" s="43"/>
      <c r="N21" s="43"/>
      <c r="O21" s="43"/>
      <c r="P21" s="43"/>
      <c r="Q21" s="22">
        <f t="array" ref="Q21">ROUND(IFERROR(INDEX(SPI!M:M,MATCH(1,IF(SPI!A:A='state(northeast)'!$A21,IF(SPI!B:B='state(northeast)'!$B21,1)),0))," "),2)</f>
        <v>23.39</v>
      </c>
      <c r="R21" s="22">
        <f t="array" ref="R21">ROUND(IFERROR(INDEX(SPI!N:N,MATCH(1,IF(SPI!A:A='state(northeast)'!$A21,IF(SPI!B:B='state(northeast)'!$B21,1)),0))," "),2)</f>
        <v>2.6</v>
      </c>
    </row>
    <row r="22" ht="12.75" customHeight="1">
      <c r="A22" s="52" t="s">
        <v>24</v>
      </c>
      <c r="B22" s="55">
        <v>1915.0</v>
      </c>
      <c r="D22" s="54"/>
      <c r="E22" s="54"/>
      <c r="F22" s="43">
        <v>40.9</v>
      </c>
      <c r="G22" s="43"/>
      <c r="H22" s="43">
        <v>38.48</v>
      </c>
      <c r="I22" s="43"/>
      <c r="J22" s="43"/>
      <c r="K22" s="43"/>
      <c r="L22" s="43"/>
      <c r="M22" s="43"/>
      <c r="N22" s="43"/>
      <c r="O22" s="43"/>
      <c r="P22" s="43"/>
      <c r="Q22" s="22">
        <f t="array" ref="Q22">ROUND(IFERROR(INDEX(SPI!M:M,MATCH(1,IF(SPI!A:A='state(northeast)'!$A22,IF(SPI!B:B='state(northeast)'!$B22,1)),0))," "),2)</f>
        <v>38.87</v>
      </c>
      <c r="R22" s="22">
        <f t="array" ref="R22">ROUND(IFERROR(INDEX(SPI!N:N,MATCH(1,IF(SPI!A:A='state(northeast)'!$A22,IF(SPI!B:B='state(northeast)'!$B22,1)),0))," "),2)</f>
        <v>0.06</v>
      </c>
    </row>
    <row r="23" ht="12.75" customHeight="1">
      <c r="A23" s="52" t="s">
        <v>24</v>
      </c>
      <c r="B23" s="55">
        <v>1916.0</v>
      </c>
      <c r="D23" s="54"/>
      <c r="E23" s="54"/>
      <c r="F23" s="43">
        <v>39.4</v>
      </c>
      <c r="G23" s="43"/>
      <c r="H23" s="43">
        <v>42.67</v>
      </c>
      <c r="I23" s="43"/>
      <c r="J23" s="43"/>
      <c r="K23" s="43"/>
      <c r="L23" s="43"/>
      <c r="M23" s="43"/>
      <c r="N23" s="43"/>
      <c r="O23" s="43"/>
      <c r="P23" s="43"/>
      <c r="Q23" s="22">
        <f t="array" ref="Q23">ROUND(IFERROR(INDEX(SPI!M:M,MATCH(1,IF(SPI!A:A='state(northeast)'!$A23,IF(SPI!B:B='state(northeast)'!$B23,1)),0))," "),2)</f>
        <v>12.29</v>
      </c>
      <c r="R23" s="22">
        <f t="array" ref="R23">ROUND(IFERROR(INDEX(SPI!N:N,MATCH(1,IF(SPI!A:A='state(northeast)'!$A23,IF(SPI!B:B='state(northeast)'!$B23,1)),0))," "),2)</f>
        <v>4.41</v>
      </c>
    </row>
    <row r="24" ht="12.75" customHeight="1">
      <c r="A24" s="52" t="s">
        <v>24</v>
      </c>
      <c r="B24" s="55">
        <v>1917.0</v>
      </c>
      <c r="D24" s="54"/>
      <c r="E24" s="54"/>
      <c r="F24" s="43">
        <v>36.9</v>
      </c>
      <c r="G24" s="43"/>
      <c r="H24" s="43">
        <v>46.92</v>
      </c>
      <c r="I24" s="43"/>
      <c r="J24" s="43"/>
      <c r="K24" s="43"/>
      <c r="L24" s="43"/>
      <c r="M24" s="43"/>
      <c r="N24" s="43"/>
      <c r="O24" s="43"/>
      <c r="P24" s="43"/>
      <c r="Q24" s="22">
        <f t="array" ref="Q24">ROUND(IFERROR(INDEX(SPI!M:M,MATCH(1,IF(SPI!A:A='state(northeast)'!$A24,IF(SPI!B:B='state(northeast)'!$B24,1)),0))," "),2)</f>
        <v>0.63</v>
      </c>
      <c r="R24" s="22">
        <f t="array" ref="R24">ROUND(IFERROR(INDEX(SPI!N:N,MATCH(1,IF(SPI!A:A='state(northeast)'!$A24,IF(SPI!B:B='state(northeast)'!$B24,1)),0))," "),2)</f>
        <v>29.03</v>
      </c>
    </row>
    <row r="25" ht="12.75" customHeight="1">
      <c r="A25" s="52" t="s">
        <v>24</v>
      </c>
      <c r="B25" s="55">
        <v>1918.0</v>
      </c>
      <c r="D25" s="54"/>
      <c r="E25" s="54"/>
      <c r="F25" s="43">
        <v>38.5</v>
      </c>
      <c r="G25" s="43"/>
      <c r="H25" s="43">
        <v>44.02</v>
      </c>
      <c r="I25" s="43"/>
      <c r="J25" s="43"/>
      <c r="K25" s="43"/>
      <c r="L25" s="43"/>
      <c r="M25" s="43"/>
      <c r="N25" s="43"/>
      <c r="O25" s="43"/>
      <c r="P25" s="43"/>
      <c r="Q25" s="22">
        <f t="array" ref="Q25">ROUND(IFERROR(INDEX(SPI!M:M,MATCH(1,IF(SPI!A:A='state(northeast)'!$A25,IF(SPI!B:B='state(northeast)'!$B25,1)),0))," "),2)</f>
        <v>11.3</v>
      </c>
      <c r="R25" s="22">
        <f t="array" ref="R25">ROUND(IFERROR(INDEX(SPI!N:N,MATCH(1,IF(SPI!A:A='state(northeast)'!$A25,IF(SPI!B:B='state(northeast)'!$B25,1)),0))," "),2)</f>
        <v>10.18</v>
      </c>
    </row>
    <row r="26" ht="12.75" customHeight="1">
      <c r="A26" s="52" t="s">
        <v>24</v>
      </c>
      <c r="B26" s="55">
        <v>1919.0</v>
      </c>
      <c r="D26" s="54"/>
      <c r="E26" s="54"/>
      <c r="F26" s="43">
        <v>39.9</v>
      </c>
      <c r="G26" s="43"/>
      <c r="H26" s="43">
        <v>38.44</v>
      </c>
      <c r="I26" s="43"/>
      <c r="J26" s="43"/>
      <c r="K26" s="43"/>
      <c r="L26" s="43"/>
      <c r="M26" s="43"/>
      <c r="N26" s="43"/>
      <c r="O26" s="43"/>
      <c r="P26" s="43"/>
      <c r="Q26" s="22">
        <f t="array" ref="Q26">ROUND(IFERROR(INDEX(SPI!M:M,MATCH(1,IF(SPI!A:A='state(northeast)'!$A26,IF(SPI!B:B='state(northeast)'!$B26,1)),0))," "),2)</f>
        <v>6.04</v>
      </c>
      <c r="R26" s="22">
        <f t="array" ref="R26">ROUND(IFERROR(INDEX(SPI!N:N,MATCH(1,IF(SPI!A:A='state(northeast)'!$A26,IF(SPI!B:B='state(northeast)'!$B26,1)),0))," "),2)</f>
        <v>10.95</v>
      </c>
    </row>
    <row r="27" ht="12.75" customHeight="1">
      <c r="A27" s="52" t="s">
        <v>24</v>
      </c>
      <c r="B27" s="55">
        <v>1920.0</v>
      </c>
      <c r="D27" s="54"/>
      <c r="E27" s="54"/>
      <c r="F27" s="43">
        <v>39.4</v>
      </c>
      <c r="G27" s="43"/>
      <c r="H27" s="43">
        <v>48.3</v>
      </c>
      <c r="I27" s="43"/>
      <c r="J27" s="43"/>
      <c r="K27" s="43"/>
      <c r="L27" s="43"/>
      <c r="M27" s="43"/>
      <c r="N27" s="43"/>
      <c r="O27" s="43"/>
      <c r="P27" s="43"/>
      <c r="Q27" s="22">
        <f t="array" ref="Q27">ROUND(IFERROR(INDEX(SPI!M:M,MATCH(1,IF(SPI!A:A='state(northeast)'!$A27,IF(SPI!B:B='state(northeast)'!$B27,1)),0))," "),2)</f>
        <v>4.11</v>
      </c>
      <c r="R27" s="22">
        <f t="array" ref="R27">ROUND(IFERROR(INDEX(SPI!N:N,MATCH(1,IF(SPI!A:A='state(northeast)'!$A27,IF(SPI!B:B='state(northeast)'!$B27,1)),0))," "),2)</f>
        <v>12.91</v>
      </c>
    </row>
    <row r="28" ht="12.75" customHeight="1">
      <c r="A28" s="52" t="s">
        <v>24</v>
      </c>
      <c r="B28" s="55">
        <v>1921.0</v>
      </c>
      <c r="D28" s="54"/>
      <c r="E28" s="54"/>
      <c r="F28" s="43">
        <v>41.1</v>
      </c>
      <c r="G28" s="43"/>
      <c r="H28" s="43">
        <v>34.57</v>
      </c>
      <c r="I28" s="43"/>
      <c r="J28" s="43"/>
      <c r="K28" s="43"/>
      <c r="L28" s="43"/>
      <c r="M28" s="43"/>
      <c r="N28" s="43"/>
      <c r="O28" s="43"/>
      <c r="P28" s="43"/>
      <c r="Q28" s="22">
        <f t="array" ref="Q28">ROUND(IFERROR(INDEX(SPI!M:M,MATCH(1,IF(SPI!A:A='state(northeast)'!$A28,IF(SPI!B:B='state(northeast)'!$B28,1)),0))," "),2)</f>
        <v>25.15</v>
      </c>
      <c r="R28" s="22">
        <f t="array" ref="R28">ROUND(IFERROR(INDEX(SPI!N:N,MATCH(1,IF(SPI!A:A='state(northeast)'!$A28,IF(SPI!B:B='state(northeast)'!$B28,1)),0))," "),2)</f>
        <v>4.74</v>
      </c>
    </row>
    <row r="29" ht="12.75" customHeight="1">
      <c r="A29" s="52" t="s">
        <v>24</v>
      </c>
      <c r="B29" s="55">
        <v>1922.0</v>
      </c>
      <c r="D29" s="54"/>
      <c r="E29" s="54"/>
      <c r="F29" s="43">
        <v>39.6</v>
      </c>
      <c r="G29" s="43"/>
      <c r="H29" s="43">
        <v>39.6</v>
      </c>
      <c r="I29" s="43"/>
      <c r="J29" s="43"/>
      <c r="K29" s="43"/>
      <c r="L29" s="43"/>
      <c r="M29" s="43"/>
      <c r="N29" s="43"/>
      <c r="O29" s="43"/>
      <c r="P29" s="43"/>
      <c r="Q29" s="22">
        <f t="array" ref="Q29">ROUND(IFERROR(INDEX(SPI!M:M,MATCH(1,IF(SPI!A:A='state(northeast)'!$A29,IF(SPI!B:B='state(northeast)'!$B29,1)),0))," "),2)</f>
        <v>15.72</v>
      </c>
      <c r="R29" s="22">
        <f t="array" ref="R29">ROUND(IFERROR(INDEX(SPI!N:N,MATCH(1,IF(SPI!A:A='state(northeast)'!$A29,IF(SPI!B:B='state(northeast)'!$B29,1)),0))," "),2)</f>
        <v>6.8</v>
      </c>
    </row>
    <row r="30" ht="12.75" customHeight="1">
      <c r="A30" s="52" t="s">
        <v>24</v>
      </c>
      <c r="B30" s="55">
        <v>1923.0</v>
      </c>
      <c r="D30" s="54"/>
      <c r="E30" s="54"/>
      <c r="F30" s="43">
        <v>38.1</v>
      </c>
      <c r="G30" s="43"/>
      <c r="H30" s="43">
        <v>39.76</v>
      </c>
      <c r="I30" s="43"/>
      <c r="J30" s="43"/>
      <c r="K30" s="43"/>
      <c r="L30" s="43"/>
      <c r="M30" s="43"/>
      <c r="N30" s="43"/>
      <c r="O30" s="43"/>
      <c r="P30" s="43"/>
      <c r="Q30" s="22">
        <f t="array" ref="Q30">ROUND(IFERROR(INDEX(SPI!M:M,MATCH(1,IF(SPI!A:A='state(northeast)'!$A30,IF(SPI!B:B='state(northeast)'!$B30,1)),0))," "),2)</f>
        <v>15.41</v>
      </c>
      <c r="R30" s="22">
        <f t="array" ref="R30">ROUND(IFERROR(INDEX(SPI!N:N,MATCH(1,IF(SPI!A:A='state(northeast)'!$A30,IF(SPI!B:B='state(northeast)'!$B30,1)),0))," "),2)</f>
        <v>0.79</v>
      </c>
    </row>
    <row r="31" ht="12.75" customHeight="1">
      <c r="A31" s="52" t="s">
        <v>24</v>
      </c>
      <c r="B31" s="55">
        <v>1924.0</v>
      </c>
      <c r="D31" s="54"/>
      <c r="E31" s="54"/>
      <c r="F31" s="43">
        <v>38.7</v>
      </c>
      <c r="G31" s="43"/>
      <c r="H31" s="43">
        <v>35.22</v>
      </c>
      <c r="I31" s="43"/>
      <c r="J31" s="43"/>
      <c r="K31" s="43"/>
      <c r="L31" s="43"/>
      <c r="M31" s="43"/>
      <c r="N31" s="43"/>
      <c r="O31" s="43"/>
      <c r="P31" s="43"/>
      <c r="Q31" s="22">
        <f t="array" ref="Q31">ROUND(IFERROR(INDEX(SPI!M:M,MATCH(1,IF(SPI!A:A='state(northeast)'!$A31,IF(SPI!B:B='state(northeast)'!$B31,1)),0))," "),2)</f>
        <v>31.9</v>
      </c>
      <c r="R31" s="22">
        <f t="array" ref="R31">ROUND(IFERROR(INDEX(SPI!N:N,MATCH(1,IF(SPI!A:A='state(northeast)'!$A31,IF(SPI!B:B='state(northeast)'!$B31,1)),0))," "),2)</f>
        <v>1.52</v>
      </c>
    </row>
    <row r="32" ht="12.75" customHeight="1">
      <c r="A32" s="52" t="s">
        <v>24</v>
      </c>
      <c r="B32" s="55">
        <v>1925.0</v>
      </c>
      <c r="D32" s="54"/>
      <c r="E32" s="54"/>
      <c r="F32" s="43">
        <v>38.8</v>
      </c>
      <c r="G32" s="43"/>
      <c r="H32" s="43">
        <v>43.19</v>
      </c>
      <c r="I32" s="43"/>
      <c r="J32" s="43"/>
      <c r="K32" s="43"/>
      <c r="L32" s="43"/>
      <c r="M32" s="43"/>
      <c r="N32" s="43"/>
      <c r="O32" s="43"/>
      <c r="P32" s="43"/>
      <c r="Q32" s="22">
        <f t="array" ref="Q32">ROUND(IFERROR(INDEX(SPI!M:M,MATCH(1,IF(SPI!A:A='state(northeast)'!$A32,IF(SPI!B:B='state(northeast)'!$B32,1)),0))," "),2)</f>
        <v>27.52</v>
      </c>
      <c r="R32" s="22">
        <f t="array" ref="R32">ROUND(IFERROR(INDEX(SPI!N:N,MATCH(1,IF(SPI!A:A='state(northeast)'!$A32,IF(SPI!B:B='state(northeast)'!$B32,1)),0))," "),2)</f>
        <v>2.04</v>
      </c>
    </row>
    <row r="33" ht="12.75" customHeight="1">
      <c r="A33" s="52" t="s">
        <v>24</v>
      </c>
      <c r="B33" s="55">
        <v>1926.0</v>
      </c>
      <c r="D33" s="54"/>
      <c r="E33" s="54"/>
      <c r="F33" s="43">
        <v>37.1</v>
      </c>
      <c r="G33" s="43"/>
      <c r="H33" s="43">
        <v>39.67</v>
      </c>
      <c r="I33" s="43"/>
      <c r="J33" s="43"/>
      <c r="K33" s="43"/>
      <c r="L33" s="43"/>
      <c r="M33" s="43"/>
      <c r="N33" s="43"/>
      <c r="O33" s="43"/>
      <c r="P33" s="43"/>
      <c r="Q33" s="22">
        <f t="array" ref="Q33">ROUND(IFERROR(INDEX(SPI!M:M,MATCH(1,IF(SPI!A:A='state(northeast)'!$A33,IF(SPI!B:B='state(northeast)'!$B33,1)),0))," "),2)</f>
        <v>13.11</v>
      </c>
      <c r="R33" s="22">
        <f t="array" ref="R33">ROUND(IFERROR(INDEX(SPI!N:N,MATCH(1,IF(SPI!A:A='state(northeast)'!$A33,IF(SPI!B:B='state(northeast)'!$B33,1)),0))," "),2)</f>
        <v>5.84</v>
      </c>
    </row>
    <row r="34" ht="12.75" customHeight="1">
      <c r="A34" s="52" t="s">
        <v>24</v>
      </c>
      <c r="B34" s="55">
        <v>1927.0</v>
      </c>
      <c r="D34" s="54"/>
      <c r="E34" s="54"/>
      <c r="F34" s="43">
        <v>40.2</v>
      </c>
      <c r="G34" s="43"/>
      <c r="H34" s="43">
        <v>45.6</v>
      </c>
      <c r="I34" s="43"/>
      <c r="J34" s="43"/>
      <c r="K34" s="43"/>
      <c r="L34" s="43"/>
      <c r="M34" s="43"/>
      <c r="N34" s="43"/>
      <c r="O34" s="43"/>
      <c r="P34" s="43"/>
      <c r="Q34" s="22">
        <f t="array" ref="Q34">ROUND(IFERROR(INDEX(SPI!M:M,MATCH(1,IF(SPI!A:A='state(northeast)'!$A34,IF(SPI!B:B='state(northeast)'!$B34,1)),0))," "),2)</f>
        <v>11.01</v>
      </c>
      <c r="R34" s="22">
        <f t="array" ref="R34">ROUND(IFERROR(INDEX(SPI!N:N,MATCH(1,IF(SPI!A:A='state(northeast)'!$A34,IF(SPI!B:B='state(northeast)'!$B34,1)),0))," "),2)</f>
        <v>3.91</v>
      </c>
    </row>
    <row r="35" ht="12.75" customHeight="1">
      <c r="A35" s="52" t="s">
        <v>24</v>
      </c>
      <c r="B35" s="55">
        <v>1928.0</v>
      </c>
      <c r="D35" s="54"/>
      <c r="E35" s="54"/>
      <c r="F35" s="43">
        <v>39.3</v>
      </c>
      <c r="G35" s="43"/>
      <c r="H35" s="43">
        <v>41.85</v>
      </c>
      <c r="I35" s="43"/>
      <c r="J35" s="43"/>
      <c r="K35" s="43"/>
      <c r="L35" s="43"/>
      <c r="M35" s="43"/>
      <c r="N35" s="43"/>
      <c r="O35" s="43"/>
      <c r="P35" s="43"/>
      <c r="Q35" s="22">
        <f t="array" ref="Q35">ROUND(IFERROR(INDEX(SPI!M:M,MATCH(1,IF(SPI!A:A='state(northeast)'!$A35,IF(SPI!B:B='state(northeast)'!$B35,1)),0))," "),2)</f>
        <v>0.25</v>
      </c>
      <c r="R35" s="22">
        <f t="array" ref="R35">ROUND(IFERROR(INDEX(SPI!N:N,MATCH(1,IF(SPI!A:A='state(northeast)'!$A35,IF(SPI!B:B='state(northeast)'!$B35,1)),0))," "),2)</f>
        <v>31.73</v>
      </c>
    </row>
    <row r="36" ht="12.75" customHeight="1">
      <c r="A36" s="52" t="s">
        <v>24</v>
      </c>
      <c r="B36" s="55">
        <v>1929.0</v>
      </c>
      <c r="D36" s="54"/>
      <c r="E36" s="54"/>
      <c r="F36" s="43">
        <v>39.3</v>
      </c>
      <c r="G36" s="43"/>
      <c r="H36" s="43">
        <v>37.55</v>
      </c>
      <c r="I36" s="43"/>
      <c r="J36" s="43"/>
      <c r="K36" s="43"/>
      <c r="L36" s="43"/>
      <c r="M36" s="43"/>
      <c r="N36" s="43"/>
      <c r="O36" s="43"/>
      <c r="P36" s="43"/>
      <c r="Q36" s="22">
        <f t="array" ref="Q36">ROUND(IFERROR(INDEX(SPI!M:M,MATCH(1,IF(SPI!A:A='state(northeast)'!$A36,IF(SPI!B:B='state(northeast)'!$B36,1)),0))," "),2)</f>
        <v>10.83</v>
      </c>
      <c r="R36" s="22">
        <f t="array" ref="R36">ROUND(IFERROR(INDEX(SPI!N:N,MATCH(1,IF(SPI!A:A='state(northeast)'!$A36,IF(SPI!B:B='state(northeast)'!$B36,1)),0))," "),2)</f>
        <v>0.97</v>
      </c>
    </row>
    <row r="37" ht="12.75" customHeight="1">
      <c r="A37" s="52" t="s">
        <v>24</v>
      </c>
      <c r="B37" s="55">
        <v>1930.0</v>
      </c>
      <c r="D37" s="54"/>
      <c r="E37" s="54"/>
      <c r="F37" s="43">
        <v>40.6</v>
      </c>
      <c r="G37" s="43"/>
      <c r="H37" s="43">
        <v>37.15</v>
      </c>
      <c r="I37" s="43"/>
      <c r="J37" s="43"/>
      <c r="K37" s="43"/>
      <c r="L37" s="43"/>
      <c r="M37" s="43"/>
      <c r="N37" s="43"/>
      <c r="O37" s="43"/>
      <c r="P37" s="43"/>
      <c r="Q37" s="22">
        <f t="array" ref="Q37">ROUND(IFERROR(INDEX(SPI!M:M,MATCH(1,IF(SPI!A:A='state(northeast)'!$A37,IF(SPI!B:B='state(northeast)'!$B37,1)),0))," "),2)</f>
        <v>24.74</v>
      </c>
      <c r="R37" s="22">
        <f t="array" ref="R37">ROUND(IFERROR(INDEX(SPI!N:N,MATCH(1,IF(SPI!A:A='state(northeast)'!$A37,IF(SPI!B:B='state(northeast)'!$B37,1)),0))," "),2)</f>
        <v>1.28</v>
      </c>
    </row>
    <row r="38" ht="12.75" customHeight="1">
      <c r="A38" s="52" t="s">
        <v>24</v>
      </c>
      <c r="B38" s="55">
        <v>1931.0</v>
      </c>
      <c r="D38" s="54"/>
      <c r="E38" s="54"/>
      <c r="F38" s="43">
        <v>42.1</v>
      </c>
      <c r="G38" s="43"/>
      <c r="H38" s="43">
        <v>41.83</v>
      </c>
      <c r="I38" s="43"/>
      <c r="J38" s="43"/>
      <c r="K38" s="43"/>
      <c r="L38" s="43"/>
      <c r="M38" s="43"/>
      <c r="N38" s="43"/>
      <c r="O38" s="43"/>
      <c r="P38" s="43"/>
      <c r="Q38" s="22">
        <f t="array" ref="Q38">ROUND(IFERROR(INDEX(SPI!M:M,MATCH(1,IF(SPI!A:A='state(northeast)'!$A38,IF(SPI!B:B='state(northeast)'!$B38,1)),0))," "),2)</f>
        <v>27.7</v>
      </c>
      <c r="R38" s="22">
        <f t="array" ref="R38">ROUND(IFERROR(INDEX(SPI!N:N,MATCH(1,IF(SPI!A:A='state(northeast)'!$A38,IF(SPI!B:B='state(northeast)'!$B38,1)),0))," "),2)</f>
        <v>2.47</v>
      </c>
    </row>
    <row r="39" ht="12.75" customHeight="1">
      <c r="A39" s="52" t="s">
        <v>24</v>
      </c>
      <c r="B39" s="55">
        <v>1932.0</v>
      </c>
      <c r="D39" s="54"/>
      <c r="E39" s="54"/>
      <c r="F39" s="43">
        <v>40.9</v>
      </c>
      <c r="G39" s="43"/>
      <c r="H39" s="43">
        <v>41.73</v>
      </c>
      <c r="I39" s="43"/>
      <c r="J39" s="43"/>
      <c r="K39" s="43"/>
      <c r="L39" s="43"/>
      <c r="M39" s="43"/>
      <c r="N39" s="43"/>
      <c r="O39" s="43"/>
      <c r="P39" s="43"/>
      <c r="Q39" s="22">
        <f t="array" ref="Q39">ROUND(IFERROR(INDEX(SPI!M:M,MATCH(1,IF(SPI!A:A='state(northeast)'!$A39,IF(SPI!B:B='state(northeast)'!$B39,1)),0))," "),2)</f>
        <v>8.86</v>
      </c>
      <c r="R39" s="22">
        <f t="array" ref="R39">ROUND(IFERROR(INDEX(SPI!N:N,MATCH(1,IF(SPI!A:A='state(northeast)'!$A39,IF(SPI!B:B='state(northeast)'!$B39,1)),0))," "),2)</f>
        <v>5.1</v>
      </c>
    </row>
    <row r="40" ht="12.75" customHeight="1">
      <c r="A40" s="52" t="s">
        <v>24</v>
      </c>
      <c r="B40" s="55">
        <v>1933.0</v>
      </c>
      <c r="D40" s="54"/>
      <c r="E40" s="54"/>
      <c r="F40" s="43">
        <v>39.6</v>
      </c>
      <c r="G40" s="43"/>
      <c r="H40" s="43">
        <v>42.47</v>
      </c>
      <c r="I40" s="43"/>
      <c r="J40" s="43"/>
      <c r="K40" s="43"/>
      <c r="L40" s="43"/>
      <c r="M40" s="43"/>
      <c r="N40" s="43"/>
      <c r="O40" s="43"/>
      <c r="P40" s="43"/>
      <c r="Q40" s="22">
        <f t="array" ref="Q40">ROUND(IFERROR(INDEX(SPI!M:M,MATCH(1,IF(SPI!A:A='state(northeast)'!$A40,IF(SPI!B:B='state(northeast)'!$B40,1)),0))," "),2)</f>
        <v>3.93</v>
      </c>
      <c r="R40" s="22">
        <f t="array" ref="R40">ROUND(IFERROR(INDEX(SPI!N:N,MATCH(1,IF(SPI!A:A='state(northeast)'!$A40,IF(SPI!B:B='state(northeast)'!$B40,1)),0))," "),2)</f>
        <v>5.73</v>
      </c>
    </row>
    <row r="41" ht="12.75" customHeight="1">
      <c r="A41" s="52" t="s">
        <v>24</v>
      </c>
      <c r="B41" s="55">
        <v>1934.0</v>
      </c>
      <c r="D41" s="54"/>
      <c r="E41" s="54"/>
      <c r="F41" s="43">
        <v>38.6</v>
      </c>
      <c r="G41" s="43"/>
      <c r="H41" s="43">
        <v>40.72</v>
      </c>
      <c r="I41" s="43"/>
      <c r="J41" s="43"/>
      <c r="K41" s="43"/>
      <c r="L41" s="43"/>
      <c r="M41" s="43"/>
      <c r="N41" s="43"/>
      <c r="O41" s="43"/>
      <c r="P41" s="43"/>
      <c r="Q41" s="22">
        <f t="array" ref="Q41">ROUND(IFERROR(INDEX(SPI!M:M,MATCH(1,IF(SPI!A:A='state(northeast)'!$A41,IF(SPI!B:B='state(northeast)'!$B41,1)),0))," "),2)</f>
        <v>4.78</v>
      </c>
      <c r="R41" s="22">
        <f t="array" ref="R41">ROUND(IFERROR(INDEX(SPI!N:N,MATCH(1,IF(SPI!A:A='state(northeast)'!$A41,IF(SPI!B:B='state(northeast)'!$B41,1)),0))," "),2)</f>
        <v>2.56</v>
      </c>
    </row>
    <row r="42" ht="12.75" customHeight="1">
      <c r="A42" s="52" t="s">
        <v>24</v>
      </c>
      <c r="B42" s="55">
        <v>1935.0</v>
      </c>
      <c r="D42" s="54"/>
      <c r="E42" s="54"/>
      <c r="F42" s="43">
        <v>39.1</v>
      </c>
      <c r="G42" s="43"/>
      <c r="H42" s="43">
        <v>39.61</v>
      </c>
      <c r="I42" s="43"/>
      <c r="J42" s="43"/>
      <c r="K42" s="43"/>
      <c r="L42" s="43"/>
      <c r="M42" s="43"/>
      <c r="N42" s="43"/>
      <c r="O42" s="43"/>
      <c r="P42" s="43"/>
      <c r="Q42" s="22">
        <f t="array" ref="Q42">ROUND(IFERROR(INDEX(SPI!M:M,MATCH(1,IF(SPI!A:A='state(northeast)'!$A42,IF(SPI!B:B='state(northeast)'!$B42,1)),0))," "),2)</f>
        <v>9.02</v>
      </c>
      <c r="R42" s="22">
        <f t="array" ref="R42">ROUND(IFERROR(INDEX(SPI!N:N,MATCH(1,IF(SPI!A:A='state(northeast)'!$A42,IF(SPI!B:B='state(northeast)'!$B42,1)),0))," "),2)</f>
        <v>3.46</v>
      </c>
    </row>
    <row r="43" ht="12.75" customHeight="1">
      <c r="A43" s="52" t="s">
        <v>24</v>
      </c>
      <c r="B43" s="55">
        <v>1936.0</v>
      </c>
      <c r="D43" s="54"/>
      <c r="E43" s="54"/>
      <c r="F43" s="43">
        <v>39.4</v>
      </c>
      <c r="G43" s="43"/>
      <c r="H43" s="43">
        <v>50.7</v>
      </c>
      <c r="I43" s="43"/>
      <c r="J43" s="43"/>
      <c r="K43" s="43"/>
      <c r="L43" s="43"/>
      <c r="M43" s="43"/>
      <c r="N43" s="43"/>
      <c r="O43" s="43"/>
      <c r="P43" s="43"/>
      <c r="Q43" s="22">
        <f t="array" ref="Q43">ROUND(IFERROR(INDEX(SPI!M:M,MATCH(1,IF(SPI!A:A='state(northeast)'!$A43,IF(SPI!B:B='state(northeast)'!$B43,1)),0))," "),2)</f>
        <v>0.44</v>
      </c>
      <c r="R43" s="22">
        <f t="array" ref="R43">ROUND(IFERROR(INDEX(SPI!N:N,MATCH(1,IF(SPI!A:A='state(northeast)'!$A43,IF(SPI!B:B='state(northeast)'!$B43,1)),0))," "),2)</f>
        <v>29.97</v>
      </c>
    </row>
    <row r="44" ht="12.75" customHeight="1">
      <c r="A44" s="52" t="s">
        <v>24</v>
      </c>
      <c r="B44" s="55">
        <v>1937.0</v>
      </c>
      <c r="D44" s="54"/>
      <c r="E44" s="54"/>
      <c r="F44" s="43">
        <v>41.9</v>
      </c>
      <c r="G44" s="43"/>
      <c r="H44" s="43">
        <v>43.44</v>
      </c>
      <c r="I44" s="43"/>
      <c r="J44" s="43"/>
      <c r="K44" s="43"/>
      <c r="L44" s="43"/>
      <c r="M44" s="43"/>
      <c r="N44" s="43"/>
      <c r="O44" s="43"/>
      <c r="P44" s="43"/>
      <c r="Q44" s="22">
        <f t="array" ref="Q44">ROUND(IFERROR(INDEX(SPI!M:M,MATCH(1,IF(SPI!A:A='state(northeast)'!$A44,IF(SPI!B:B='state(northeast)'!$B44,1)),0))," "),2)</f>
        <v>2.44</v>
      </c>
      <c r="R44" s="22">
        <f t="array" ref="R44">ROUND(IFERROR(INDEX(SPI!N:N,MATCH(1,IF(SPI!A:A='state(northeast)'!$A44,IF(SPI!B:B='state(northeast)'!$B44,1)),0))," "),2)</f>
        <v>10.73</v>
      </c>
    </row>
    <row r="45" ht="12.75" customHeight="1">
      <c r="A45" s="52" t="s">
        <v>24</v>
      </c>
      <c r="B45" s="55">
        <v>1938.0</v>
      </c>
      <c r="D45" s="54"/>
      <c r="E45" s="54"/>
      <c r="F45" s="43">
        <v>41.0</v>
      </c>
      <c r="G45" s="43"/>
      <c r="H45" s="43">
        <v>44.71</v>
      </c>
      <c r="I45" s="43"/>
      <c r="J45" s="43"/>
      <c r="K45" s="43"/>
      <c r="L45" s="43"/>
      <c r="M45" s="43"/>
      <c r="N45" s="43"/>
      <c r="O45" s="43"/>
      <c r="P45" s="43"/>
      <c r="Q45" s="22">
        <f t="array" ref="Q45">ROUND(IFERROR(INDEX(SPI!M:M,MATCH(1,IF(SPI!A:A='state(northeast)'!$A45,IF(SPI!B:B='state(northeast)'!$B45,1)),0))," "),2)</f>
        <v>0.76</v>
      </c>
      <c r="R45" s="22">
        <f t="array" ref="R45">ROUND(IFERROR(INDEX(SPI!N:N,MATCH(1,IF(SPI!A:A='state(northeast)'!$A45,IF(SPI!B:B='state(northeast)'!$B45,1)),0))," "),2)</f>
        <v>10.25</v>
      </c>
    </row>
    <row r="46" ht="12.75" customHeight="1">
      <c r="A46" s="52" t="s">
        <v>24</v>
      </c>
      <c r="B46" s="55">
        <v>1939.0</v>
      </c>
      <c r="D46" s="54"/>
      <c r="E46" s="54"/>
      <c r="F46" s="43">
        <v>39.2</v>
      </c>
      <c r="G46" s="43"/>
      <c r="H46" s="43">
        <v>37.07</v>
      </c>
      <c r="I46" s="43"/>
      <c r="J46" s="43"/>
      <c r="K46" s="43"/>
      <c r="L46" s="43"/>
      <c r="M46" s="43"/>
      <c r="N46" s="43"/>
      <c r="O46" s="43"/>
      <c r="P46" s="43"/>
      <c r="Q46" s="22">
        <f t="array" ref="Q46">ROUND(IFERROR(INDEX(SPI!M:M,MATCH(1,IF(SPI!A:A='state(northeast)'!$A46,IF(SPI!B:B='state(northeast)'!$B46,1)),0))," "),2)</f>
        <v>13.89</v>
      </c>
      <c r="R46" s="22">
        <f t="array" ref="R46">ROUND(IFERROR(INDEX(SPI!N:N,MATCH(1,IF(SPI!A:A='state(northeast)'!$A46,IF(SPI!B:B='state(northeast)'!$B46,1)),0))," "),2)</f>
        <v>3.61</v>
      </c>
    </row>
    <row r="47" ht="12.75" customHeight="1">
      <c r="A47" s="52" t="s">
        <v>24</v>
      </c>
      <c r="B47" s="55">
        <v>1940.0</v>
      </c>
      <c r="D47" s="54"/>
      <c r="E47" s="54"/>
      <c r="F47" s="43">
        <v>39.0</v>
      </c>
      <c r="G47" s="43"/>
      <c r="H47" s="43">
        <v>41.54</v>
      </c>
      <c r="I47" s="43"/>
      <c r="J47" s="43"/>
      <c r="K47" s="43"/>
      <c r="L47" s="43"/>
      <c r="M47" s="43"/>
      <c r="N47" s="43"/>
      <c r="O47" s="43"/>
      <c r="P47" s="43"/>
      <c r="Q47" s="22">
        <f t="array" ref="Q47">ROUND(IFERROR(INDEX(SPI!M:M,MATCH(1,IF(SPI!A:A='state(northeast)'!$A47,IF(SPI!B:B='state(northeast)'!$B47,1)),0))," "),2)</f>
        <v>15.68</v>
      </c>
      <c r="R47" s="22">
        <f t="array" ref="R47">ROUND(IFERROR(INDEX(SPI!N:N,MATCH(1,IF(SPI!A:A='state(northeast)'!$A47,IF(SPI!B:B='state(northeast)'!$B47,1)),0))," "),2)</f>
        <v>2.64</v>
      </c>
    </row>
    <row r="48" ht="12.75" customHeight="1">
      <c r="A48" s="52" t="s">
        <v>24</v>
      </c>
      <c r="B48" s="55">
        <v>1941.0</v>
      </c>
      <c r="D48" s="54"/>
      <c r="E48" s="54"/>
      <c r="F48" s="43">
        <v>40.7</v>
      </c>
      <c r="G48" s="43"/>
      <c r="H48" s="43">
        <v>32.81</v>
      </c>
      <c r="I48" s="43"/>
      <c r="J48" s="43"/>
      <c r="K48" s="43"/>
      <c r="L48" s="43"/>
      <c r="M48" s="43"/>
      <c r="N48" s="43"/>
      <c r="O48" s="43"/>
      <c r="P48" s="43"/>
      <c r="Q48" s="22">
        <f t="array" ref="Q48">ROUND(IFERROR(INDEX(SPI!M:M,MATCH(1,IF(SPI!A:A='state(northeast)'!$A48,IF(SPI!B:B='state(northeast)'!$B48,1)),0))," "),2)</f>
        <v>47.8</v>
      </c>
      <c r="R48" s="22">
        <f t="array" ref="R48">ROUND(IFERROR(INDEX(SPI!N:N,MATCH(1,IF(SPI!A:A='state(northeast)'!$A48,IF(SPI!B:B='state(northeast)'!$B48,1)),0))," "),2)</f>
        <v>0.67</v>
      </c>
    </row>
    <row r="49" ht="12.75" customHeight="1">
      <c r="A49" s="52" t="s">
        <v>24</v>
      </c>
      <c r="B49" s="55">
        <v>1942.0</v>
      </c>
      <c r="D49" s="54"/>
      <c r="E49" s="54"/>
      <c r="F49" s="43">
        <v>40.9</v>
      </c>
      <c r="G49" s="43"/>
      <c r="H49" s="43">
        <v>41.3</v>
      </c>
      <c r="I49" s="43"/>
      <c r="J49" s="43"/>
      <c r="K49" s="43"/>
      <c r="L49" s="43"/>
      <c r="M49" s="43"/>
      <c r="N49" s="43"/>
      <c r="O49" s="43"/>
      <c r="P49" s="43"/>
      <c r="Q49" s="22">
        <f t="array" ref="Q49">ROUND(IFERROR(INDEX(SPI!M:M,MATCH(1,IF(SPI!A:A='state(northeast)'!$A49,IF(SPI!B:B='state(northeast)'!$B49,1)),0))," "),2)</f>
        <v>11.88</v>
      </c>
      <c r="R49" s="22">
        <f t="array" ref="R49">ROUND(IFERROR(INDEX(SPI!N:N,MATCH(1,IF(SPI!A:A='state(northeast)'!$A49,IF(SPI!B:B='state(northeast)'!$B49,1)),0))," "),2)</f>
        <v>2.82</v>
      </c>
    </row>
    <row r="50" ht="12.75" customHeight="1">
      <c r="A50" s="52" t="s">
        <v>24</v>
      </c>
      <c r="B50" s="55">
        <v>1943.0</v>
      </c>
      <c r="D50" s="54"/>
      <c r="E50" s="54"/>
      <c r="F50" s="43">
        <v>38.8</v>
      </c>
      <c r="G50" s="43"/>
      <c r="H50" s="43">
        <v>43.53</v>
      </c>
      <c r="I50" s="43"/>
      <c r="J50" s="43"/>
      <c r="K50" s="43"/>
      <c r="L50" s="43"/>
      <c r="M50" s="43"/>
      <c r="N50" s="43"/>
      <c r="O50" s="43"/>
      <c r="P50" s="43"/>
      <c r="Q50" s="22">
        <f t="array" ref="Q50">ROUND(IFERROR(INDEX(SPI!M:M,MATCH(1,IF(SPI!A:A='state(northeast)'!$A50,IF(SPI!B:B='state(northeast)'!$B50,1)),0))," "),2)</f>
        <v>13.64</v>
      </c>
      <c r="R50" s="22">
        <f t="array" ref="R50">ROUND(IFERROR(INDEX(SPI!N:N,MATCH(1,IF(SPI!A:A='state(northeast)'!$A50,IF(SPI!B:B='state(northeast)'!$B50,1)),0))," "),2)</f>
        <v>7.23</v>
      </c>
    </row>
    <row r="51" ht="12.75" customHeight="1">
      <c r="A51" s="52" t="s">
        <v>24</v>
      </c>
      <c r="B51" s="55">
        <v>1944.0</v>
      </c>
      <c r="D51" s="54"/>
      <c r="E51" s="54"/>
      <c r="F51" s="43">
        <v>40.5</v>
      </c>
      <c r="G51" s="43"/>
      <c r="H51" s="43">
        <v>38.53</v>
      </c>
      <c r="I51" s="43"/>
      <c r="J51" s="43"/>
      <c r="K51" s="43"/>
      <c r="L51" s="43"/>
      <c r="M51" s="43"/>
      <c r="N51" s="43"/>
      <c r="O51" s="43"/>
      <c r="P51" s="43"/>
      <c r="Q51" s="22">
        <f t="array" ref="Q51">ROUND(IFERROR(INDEX(SPI!M:M,MATCH(1,IF(SPI!A:A='state(northeast)'!$A51,IF(SPI!B:B='state(northeast)'!$B51,1)),0))," "),2)</f>
        <v>22.02</v>
      </c>
      <c r="R51" s="22">
        <f t="array" ref="R51">ROUND(IFERROR(INDEX(SPI!N:N,MATCH(1,IF(SPI!A:A='state(northeast)'!$A51,IF(SPI!B:B='state(northeast)'!$B51,1)),0))," "),2)</f>
        <v>4.04</v>
      </c>
    </row>
    <row r="52" ht="12.75" customHeight="1">
      <c r="A52" s="52" t="s">
        <v>24</v>
      </c>
      <c r="B52" s="55">
        <v>1945.0</v>
      </c>
      <c r="D52" s="54"/>
      <c r="E52" s="54"/>
      <c r="F52" s="43">
        <v>40.5</v>
      </c>
      <c r="G52" s="43"/>
      <c r="H52" s="43">
        <v>46.41</v>
      </c>
      <c r="I52" s="43"/>
      <c r="J52" s="43"/>
      <c r="K52" s="43"/>
      <c r="L52" s="43"/>
      <c r="M52" s="43"/>
      <c r="N52" s="43"/>
      <c r="O52" s="43"/>
      <c r="P52" s="43"/>
      <c r="Q52" s="22">
        <f t="array" ref="Q52">ROUND(IFERROR(INDEX(SPI!M:M,MATCH(1,IF(SPI!A:A='state(northeast)'!$A52,IF(SPI!B:B='state(northeast)'!$B52,1)),0))," "),2)</f>
        <v>0.1</v>
      </c>
      <c r="R52" s="22">
        <f t="array" ref="R52">ROUND(IFERROR(INDEX(SPI!N:N,MATCH(1,IF(SPI!A:A='state(northeast)'!$A52,IF(SPI!B:B='state(northeast)'!$B52,1)),0))," "),2)</f>
        <v>22.56</v>
      </c>
    </row>
    <row r="53" ht="12.75" customHeight="1">
      <c r="A53" s="52" t="s">
        <v>24</v>
      </c>
      <c r="B53" s="55">
        <v>1946.0</v>
      </c>
      <c r="D53" s="54"/>
      <c r="E53" s="54"/>
      <c r="F53" s="43">
        <v>40.7</v>
      </c>
      <c r="G53" s="43"/>
      <c r="H53" s="43">
        <v>37.17</v>
      </c>
      <c r="I53" s="43"/>
      <c r="J53" s="43"/>
      <c r="K53" s="43"/>
      <c r="L53" s="43"/>
      <c r="M53" s="43"/>
      <c r="N53" s="43"/>
      <c r="O53" s="43"/>
      <c r="P53" s="43"/>
      <c r="Q53" s="22">
        <f t="array" ref="Q53">ROUND(IFERROR(INDEX(SPI!M:M,MATCH(1,IF(SPI!A:A='state(northeast)'!$A53,IF(SPI!B:B='state(northeast)'!$B53,1)),0))," "),2)</f>
        <v>18.98</v>
      </c>
      <c r="R53" s="22">
        <f t="array" ref="R53">ROUND(IFERROR(INDEX(SPI!N:N,MATCH(1,IF(SPI!A:A='state(northeast)'!$A53,IF(SPI!B:B='state(northeast)'!$B53,1)),0))," "),2)</f>
        <v>2.3</v>
      </c>
    </row>
    <row r="54" ht="12.75" customHeight="1">
      <c r="A54" s="52" t="s">
        <v>24</v>
      </c>
      <c r="B54" s="55">
        <v>1947.0</v>
      </c>
      <c r="D54" s="54"/>
      <c r="E54" s="54"/>
      <c r="F54" s="43">
        <v>40.7</v>
      </c>
      <c r="G54" s="43"/>
      <c r="H54" s="43">
        <v>38.17</v>
      </c>
      <c r="I54" s="43"/>
      <c r="J54" s="43"/>
      <c r="K54" s="43"/>
      <c r="L54" s="43"/>
      <c r="M54" s="43"/>
      <c r="N54" s="43"/>
      <c r="O54" s="43"/>
      <c r="P54" s="43"/>
      <c r="Q54" s="22">
        <f t="array" ref="Q54">ROUND(IFERROR(INDEX(SPI!M:M,MATCH(1,IF(SPI!A:A='state(northeast)'!$A54,IF(SPI!B:B='state(northeast)'!$B54,1)),0))," "),2)</f>
        <v>10.86</v>
      </c>
      <c r="R54" s="22">
        <f t="array" ref="R54">ROUND(IFERROR(INDEX(SPI!N:N,MATCH(1,IF(SPI!A:A='state(northeast)'!$A54,IF(SPI!B:B='state(northeast)'!$B54,1)),0))," "),2)</f>
        <v>7.04</v>
      </c>
    </row>
    <row r="55" ht="12.75" customHeight="1">
      <c r="A55" s="52" t="s">
        <v>24</v>
      </c>
      <c r="B55" s="55">
        <v>1948.0</v>
      </c>
      <c r="D55" s="54"/>
      <c r="E55" s="54"/>
      <c r="F55" s="43">
        <v>40.0</v>
      </c>
      <c r="G55" s="43"/>
      <c r="H55" s="43">
        <v>37.88</v>
      </c>
      <c r="I55" s="43"/>
      <c r="J55" s="43"/>
      <c r="K55" s="43"/>
      <c r="L55" s="43"/>
      <c r="M55" s="43"/>
      <c r="N55" s="43"/>
      <c r="O55" s="43"/>
      <c r="P55" s="43"/>
      <c r="Q55" s="22">
        <f t="array" ref="Q55">ROUND(IFERROR(INDEX(SPI!M:M,MATCH(1,IF(SPI!A:A='state(northeast)'!$A55,IF(SPI!B:B='state(northeast)'!$B55,1)),0))," "),2)</f>
        <v>47.14</v>
      </c>
      <c r="R55" s="22">
        <f t="array" ref="R55">ROUND(IFERROR(INDEX(SPI!N:N,MATCH(1,IF(SPI!A:A='state(northeast)'!$A55,IF(SPI!B:B='state(northeast)'!$B55,1)),0))," "),2)</f>
        <v>0.03</v>
      </c>
    </row>
    <row r="56" ht="12.75" customHeight="1">
      <c r="A56" s="52" t="s">
        <v>24</v>
      </c>
      <c r="B56" s="55">
        <v>1949.0</v>
      </c>
      <c r="D56" s="54"/>
      <c r="E56" s="54"/>
      <c r="F56" s="43">
        <v>42.1</v>
      </c>
      <c r="G56" s="43"/>
      <c r="H56" s="43">
        <v>35.1</v>
      </c>
      <c r="I56" s="43"/>
      <c r="J56" s="43"/>
      <c r="K56" s="43"/>
      <c r="L56" s="43"/>
      <c r="M56" s="43"/>
      <c r="N56" s="43"/>
      <c r="O56" s="43"/>
      <c r="P56" s="43"/>
      <c r="Q56" s="22">
        <f t="array" ref="Q56">ROUND(IFERROR(INDEX(SPI!M:M,MATCH(1,IF(SPI!A:A='state(northeast)'!$A56,IF(SPI!B:B='state(northeast)'!$B56,1)),0))," "),2)</f>
        <v>28.12</v>
      </c>
      <c r="R56" s="22">
        <f t="array" ref="R56">ROUND(IFERROR(INDEX(SPI!N:N,MATCH(1,IF(SPI!A:A='state(northeast)'!$A56,IF(SPI!B:B='state(northeast)'!$B56,1)),0))," "),2)</f>
        <v>0.26</v>
      </c>
    </row>
    <row r="57" ht="12.75" customHeight="1">
      <c r="A57" s="52" t="s">
        <v>24</v>
      </c>
      <c r="B57" s="55">
        <v>1950.0</v>
      </c>
      <c r="D57" s="54"/>
      <c r="E57" s="54"/>
      <c r="F57" s="43">
        <v>40.3</v>
      </c>
      <c r="G57" s="43"/>
      <c r="H57" s="43">
        <v>44.52</v>
      </c>
      <c r="I57" s="43"/>
      <c r="J57" s="43"/>
      <c r="K57" s="43"/>
      <c r="L57" s="43"/>
      <c r="M57" s="43"/>
      <c r="N57" s="43"/>
      <c r="O57" s="43"/>
      <c r="P57" s="43"/>
      <c r="Q57" s="22">
        <f t="array" ref="Q57">ROUND(IFERROR(INDEX(SPI!M:M,MATCH(1,IF(SPI!A:A='state(northeast)'!$A57,IF(SPI!B:B='state(northeast)'!$B57,1)),0))," "),2)</f>
        <v>18.89</v>
      </c>
      <c r="R57" s="22">
        <f t="array" ref="R57">ROUND(IFERROR(INDEX(SPI!N:N,MATCH(1,IF(SPI!A:A='state(northeast)'!$A57,IF(SPI!B:B='state(northeast)'!$B57,1)),0))," "),2)</f>
        <v>1.47</v>
      </c>
    </row>
    <row r="58" ht="12.75" customHeight="1">
      <c r="A58" s="52" t="s">
        <v>24</v>
      </c>
      <c r="B58" s="55">
        <v>1951.0</v>
      </c>
      <c r="D58" s="54"/>
      <c r="E58" s="54"/>
      <c r="F58" s="43">
        <v>41.2</v>
      </c>
      <c r="G58" s="43"/>
      <c r="H58" s="43">
        <v>49.75</v>
      </c>
      <c r="I58" s="43"/>
      <c r="J58" s="43"/>
      <c r="K58" s="43"/>
      <c r="L58" s="43"/>
      <c r="M58" s="43"/>
      <c r="N58" s="43"/>
      <c r="O58" s="43"/>
      <c r="P58" s="43"/>
      <c r="Q58" s="22">
        <f t="array" ref="Q58">ROUND(IFERROR(INDEX(SPI!M:M,MATCH(1,IF(SPI!A:A='state(northeast)'!$A58,IF(SPI!B:B='state(northeast)'!$B58,1)),0))," "),2)</f>
        <v>0.52</v>
      </c>
      <c r="R58" s="22">
        <f t="array" ref="R58">ROUND(IFERROR(INDEX(SPI!N:N,MATCH(1,IF(SPI!A:A='state(northeast)'!$A58,IF(SPI!B:B='state(northeast)'!$B58,1)),0))," "),2)</f>
        <v>45.18</v>
      </c>
    </row>
    <row r="59" ht="12.75" customHeight="1">
      <c r="A59" s="52" t="s">
        <v>24</v>
      </c>
      <c r="B59" s="55">
        <v>1952.0</v>
      </c>
      <c r="D59" s="54"/>
      <c r="E59" s="54"/>
      <c r="F59" s="43">
        <v>41.8</v>
      </c>
      <c r="G59" s="43"/>
      <c r="H59" s="43">
        <v>38.58</v>
      </c>
      <c r="I59" s="43"/>
      <c r="J59" s="43"/>
      <c r="K59" s="43"/>
      <c r="L59" s="43"/>
      <c r="M59" s="43"/>
      <c r="N59" s="43"/>
      <c r="O59" s="43"/>
      <c r="P59" s="43"/>
      <c r="Q59" s="22">
        <f t="array" ref="Q59">ROUND(IFERROR(INDEX(SPI!M:M,MATCH(1,IF(SPI!A:A='state(northeast)'!$A59,IF(SPI!B:B='state(northeast)'!$B59,1)),0))," "),2)</f>
        <v>12.92</v>
      </c>
      <c r="R59" s="22">
        <f t="array" ref="R59">ROUND(IFERROR(INDEX(SPI!N:N,MATCH(1,IF(SPI!A:A='state(northeast)'!$A59,IF(SPI!B:B='state(northeast)'!$B59,1)),0))," "),2)</f>
        <v>18.23</v>
      </c>
    </row>
    <row r="60" ht="12.75" customHeight="1">
      <c r="A60" s="52" t="s">
        <v>24</v>
      </c>
      <c r="B60" s="55">
        <v>1953.0</v>
      </c>
      <c r="D60" s="54"/>
      <c r="E60" s="54"/>
      <c r="F60" s="43">
        <v>43.1</v>
      </c>
      <c r="G60" s="43"/>
      <c r="H60" s="43">
        <v>46.55</v>
      </c>
      <c r="I60" s="43"/>
      <c r="J60" s="43"/>
      <c r="K60" s="43"/>
      <c r="L60" s="43"/>
      <c r="M60" s="43"/>
      <c r="N60" s="43"/>
      <c r="O60" s="43"/>
      <c r="P60" s="43"/>
      <c r="Q60" s="22">
        <f t="array" ref="Q60">ROUND(IFERROR(INDEX(SPI!M:M,MATCH(1,IF(SPI!A:A='state(northeast)'!$A60,IF(SPI!B:B='state(northeast)'!$B60,1)),0))," "),2)</f>
        <v>5.84</v>
      </c>
      <c r="R60" s="22">
        <f t="array" ref="R60">ROUND(IFERROR(INDEX(SPI!N:N,MATCH(1,IF(SPI!A:A='state(northeast)'!$A60,IF(SPI!B:B='state(northeast)'!$B60,1)),0))," "),2)</f>
        <v>16.87</v>
      </c>
    </row>
    <row r="61" ht="12.75" customHeight="1">
      <c r="A61" s="52" t="s">
        <v>24</v>
      </c>
      <c r="B61" s="55">
        <v>1954.0</v>
      </c>
      <c r="D61" s="54"/>
      <c r="E61" s="54"/>
      <c r="F61" s="43">
        <v>40.5</v>
      </c>
      <c r="G61" s="43"/>
      <c r="H61" s="43">
        <v>58.55</v>
      </c>
      <c r="I61" s="43"/>
      <c r="J61" s="43"/>
      <c r="K61" s="43"/>
      <c r="L61" s="43"/>
      <c r="M61" s="43"/>
      <c r="N61" s="43"/>
      <c r="O61" s="43"/>
      <c r="P61" s="43"/>
      <c r="Q61" s="22">
        <f t="array" ref="Q61">ROUND(IFERROR(INDEX(SPI!M:M,MATCH(1,IF(SPI!A:A='state(northeast)'!$A61,IF(SPI!B:B='state(northeast)'!$B61,1)),0))," "),2)</f>
        <v>3.32</v>
      </c>
      <c r="R61" s="22">
        <f t="array" ref="R61">ROUND(IFERROR(INDEX(SPI!N:N,MATCH(1,IF(SPI!A:A='state(northeast)'!$A61,IF(SPI!B:B='state(northeast)'!$B61,1)),0))," "),2)</f>
        <v>53.29</v>
      </c>
    </row>
    <row r="62" ht="12.75" customHeight="1">
      <c r="A62" s="52" t="s">
        <v>24</v>
      </c>
      <c r="B62" s="55">
        <v>1955.0</v>
      </c>
      <c r="D62" s="54"/>
      <c r="E62" s="54"/>
      <c r="F62" s="43">
        <v>40.4</v>
      </c>
      <c r="G62" s="43"/>
      <c r="H62" s="43">
        <v>36.27</v>
      </c>
      <c r="I62" s="43"/>
      <c r="J62" s="43"/>
      <c r="K62" s="43"/>
      <c r="L62" s="43"/>
      <c r="M62" s="43"/>
      <c r="N62" s="43"/>
      <c r="O62" s="43"/>
      <c r="P62" s="43"/>
      <c r="Q62" s="22">
        <f t="array" ref="Q62">ROUND(IFERROR(INDEX(SPI!M:M,MATCH(1,IF(SPI!A:A='state(northeast)'!$A62,IF(SPI!B:B='state(northeast)'!$B62,1)),0))," "),2)</f>
        <v>10.55</v>
      </c>
      <c r="R62" s="22">
        <f t="array" ref="R62">ROUND(IFERROR(INDEX(SPI!N:N,MATCH(1,IF(SPI!A:A='state(northeast)'!$A62,IF(SPI!B:B='state(northeast)'!$B62,1)),0))," "),2)</f>
        <v>40.84</v>
      </c>
    </row>
    <row r="63" ht="12.75" customHeight="1">
      <c r="A63" s="52" t="s">
        <v>24</v>
      </c>
      <c r="B63" s="55">
        <v>1956.0</v>
      </c>
      <c r="D63" s="54"/>
      <c r="E63" s="54"/>
      <c r="F63" s="43">
        <v>39.3</v>
      </c>
      <c r="G63" s="43"/>
      <c r="H63" s="43">
        <v>39.42</v>
      </c>
      <c r="I63" s="43"/>
      <c r="J63" s="43"/>
      <c r="K63" s="43"/>
      <c r="L63" s="43"/>
      <c r="M63" s="43"/>
      <c r="N63" s="43"/>
      <c r="O63" s="43"/>
      <c r="P63" s="43"/>
      <c r="Q63" s="22">
        <f t="array" ref="Q63">ROUND(IFERROR(INDEX(SPI!M:M,MATCH(1,IF(SPI!A:A='state(northeast)'!$A63,IF(SPI!B:B='state(northeast)'!$B63,1)),0))," "),2)</f>
        <v>26.55</v>
      </c>
      <c r="R63" s="22">
        <f t="array" ref="R63">ROUND(IFERROR(INDEX(SPI!N:N,MATCH(1,IF(SPI!A:A='state(northeast)'!$A63,IF(SPI!B:B='state(northeast)'!$B63,1)),0))," "),2)</f>
        <v>0.28</v>
      </c>
    </row>
    <row r="64" ht="12.75" customHeight="1">
      <c r="A64" s="52" t="s">
        <v>24</v>
      </c>
      <c r="B64" s="55">
        <v>1957.0</v>
      </c>
      <c r="D64" s="54"/>
      <c r="E64" s="54"/>
      <c r="F64" s="43">
        <v>41.1</v>
      </c>
      <c r="G64" s="43"/>
      <c r="H64" s="43">
        <v>35.94</v>
      </c>
      <c r="I64" s="43"/>
      <c r="J64" s="43"/>
      <c r="K64" s="43"/>
      <c r="L64" s="43"/>
      <c r="M64" s="43"/>
      <c r="N64" s="43"/>
      <c r="O64" s="43"/>
      <c r="P64" s="43"/>
      <c r="Q64" s="22">
        <f t="array" ref="Q64">ROUND(IFERROR(INDEX(SPI!M:M,MATCH(1,IF(SPI!A:A='state(northeast)'!$A64,IF(SPI!B:B='state(northeast)'!$B64,1)),0))," "),2)</f>
        <v>58.94</v>
      </c>
      <c r="R64" s="22">
        <f t="array" ref="R64">ROUND(IFERROR(INDEX(SPI!N:N,MATCH(1,IF(SPI!A:A='state(northeast)'!$A64,IF(SPI!B:B='state(northeast)'!$B64,1)),0))," "),2)</f>
        <v>0</v>
      </c>
    </row>
    <row r="65" ht="12.75" customHeight="1">
      <c r="A65" s="52" t="s">
        <v>24</v>
      </c>
      <c r="B65" s="55">
        <v>1958.0</v>
      </c>
      <c r="D65" s="54"/>
      <c r="E65" s="54"/>
      <c r="F65" s="43">
        <v>39.6</v>
      </c>
      <c r="G65" s="43"/>
      <c r="H65" s="43">
        <v>45.48</v>
      </c>
      <c r="I65" s="43"/>
      <c r="J65" s="43"/>
      <c r="K65" s="43"/>
      <c r="L65" s="43"/>
      <c r="M65" s="43"/>
      <c r="N65" s="43"/>
      <c r="O65" s="43"/>
      <c r="P65" s="43"/>
      <c r="Q65" s="22">
        <f t="array" ref="Q65">ROUND(IFERROR(INDEX(SPI!M:M,MATCH(1,IF(SPI!A:A='state(northeast)'!$A65,IF(SPI!B:B='state(northeast)'!$B65,1)),0))," "),2)</f>
        <v>0.65</v>
      </c>
      <c r="R65" s="22">
        <f t="array" ref="R65">ROUND(IFERROR(INDEX(SPI!N:N,MATCH(1,IF(SPI!A:A='state(northeast)'!$A65,IF(SPI!B:B='state(northeast)'!$B65,1)),0))," "),2)</f>
        <v>25.97</v>
      </c>
    </row>
    <row r="66" ht="12.75" customHeight="1">
      <c r="A66" s="52" t="s">
        <v>24</v>
      </c>
      <c r="B66" s="55">
        <v>1959.0</v>
      </c>
      <c r="D66" s="54"/>
      <c r="E66" s="54"/>
      <c r="F66" s="43">
        <v>40.7</v>
      </c>
      <c r="G66" s="43"/>
      <c r="H66" s="43">
        <v>45.85</v>
      </c>
      <c r="I66" s="43"/>
      <c r="J66" s="43"/>
      <c r="K66" s="43"/>
      <c r="L66" s="43"/>
      <c r="M66" s="43"/>
      <c r="N66" s="43"/>
      <c r="O66" s="43"/>
      <c r="P66" s="43"/>
      <c r="Q66" s="22">
        <f t="array" ref="Q66">ROUND(IFERROR(INDEX(SPI!M:M,MATCH(1,IF(SPI!A:A='state(northeast)'!$A66,IF(SPI!B:B='state(northeast)'!$B66,1)),0))," "),2)</f>
        <v>10.6</v>
      </c>
      <c r="R66" s="22">
        <f t="array" ref="R66">ROUND(IFERROR(INDEX(SPI!N:N,MATCH(1,IF(SPI!A:A='state(northeast)'!$A66,IF(SPI!B:B='state(northeast)'!$B66,1)),0))," "),2)</f>
        <v>6.33</v>
      </c>
    </row>
    <row r="67" ht="12.75" customHeight="1">
      <c r="A67" s="52" t="s">
        <v>24</v>
      </c>
      <c r="B67" s="55">
        <v>1960.0</v>
      </c>
      <c r="D67" s="54"/>
      <c r="E67" s="54"/>
      <c r="F67" s="43">
        <v>41.2</v>
      </c>
      <c r="G67" s="43"/>
      <c r="H67" s="43">
        <v>43.96</v>
      </c>
      <c r="I67" s="43"/>
      <c r="J67" s="43"/>
      <c r="K67" s="43"/>
      <c r="L67" s="43"/>
      <c r="M67" s="43"/>
      <c r="N67" s="43"/>
      <c r="O67" s="43"/>
      <c r="P67" s="43"/>
      <c r="Q67" s="22">
        <f t="array" ref="Q67">ROUND(IFERROR(INDEX(SPI!M:M,MATCH(1,IF(SPI!A:A='state(northeast)'!$A67,IF(SPI!B:B='state(northeast)'!$B67,1)),0))," "),2)</f>
        <v>1.86</v>
      </c>
      <c r="R67" s="22">
        <f t="array" ref="R67">ROUND(IFERROR(INDEX(SPI!N:N,MATCH(1,IF(SPI!A:A='state(northeast)'!$A67,IF(SPI!B:B='state(northeast)'!$B67,1)),0))," "),2)</f>
        <v>31.67</v>
      </c>
    </row>
    <row r="68" ht="12.75" customHeight="1">
      <c r="A68" s="52" t="s">
        <v>24</v>
      </c>
      <c r="B68" s="55">
        <v>1961.0</v>
      </c>
      <c r="D68" s="54"/>
      <c r="E68" s="54"/>
      <c r="F68" s="43">
        <v>40.7</v>
      </c>
      <c r="G68" s="43"/>
      <c r="H68" s="43">
        <v>42.89</v>
      </c>
      <c r="I68" s="43"/>
      <c r="J68" s="43"/>
      <c r="K68" s="43"/>
      <c r="L68" s="43"/>
      <c r="M68" s="43"/>
      <c r="N68" s="43"/>
      <c r="O68" s="43"/>
      <c r="P68" s="43"/>
      <c r="Q68" s="22">
        <f t="array" ref="Q68">ROUND(IFERROR(INDEX(SPI!M:M,MATCH(1,IF(SPI!A:A='state(northeast)'!$A68,IF(SPI!B:B='state(northeast)'!$B68,1)),0))," "),2)</f>
        <v>4.57</v>
      </c>
      <c r="R68" s="22">
        <f t="array" ref="R68">ROUND(IFERROR(INDEX(SPI!N:N,MATCH(1,IF(SPI!A:A='state(northeast)'!$A68,IF(SPI!B:B='state(northeast)'!$B68,1)),0))," "),2)</f>
        <v>11.23</v>
      </c>
    </row>
    <row r="69" ht="12.75" customHeight="1">
      <c r="A69" s="52" t="s">
        <v>24</v>
      </c>
      <c r="B69" s="55">
        <v>1962.0</v>
      </c>
      <c r="D69" s="54"/>
      <c r="E69" s="54"/>
      <c r="F69" s="43">
        <v>39.0</v>
      </c>
      <c r="G69" s="43"/>
      <c r="H69" s="43">
        <v>42.99</v>
      </c>
      <c r="I69" s="43"/>
      <c r="J69" s="43"/>
      <c r="K69" s="43"/>
      <c r="L69" s="43"/>
      <c r="M69" s="43"/>
      <c r="N69" s="43"/>
      <c r="O69" s="43"/>
      <c r="P69" s="43"/>
      <c r="Q69" s="22">
        <f t="array" ref="Q69">ROUND(IFERROR(INDEX(SPI!M:M,MATCH(1,IF(SPI!A:A='state(northeast)'!$A69,IF(SPI!B:B='state(northeast)'!$B69,1)),0))," "),2)</f>
        <v>17.75</v>
      </c>
      <c r="R69" s="22">
        <f t="array" ref="R69">ROUND(IFERROR(INDEX(SPI!N:N,MATCH(1,IF(SPI!A:A='state(northeast)'!$A69,IF(SPI!B:B='state(northeast)'!$B69,1)),0))," "),2)</f>
        <v>3.41</v>
      </c>
    </row>
    <row r="70" ht="12.75" customHeight="1">
      <c r="A70" s="52" t="s">
        <v>24</v>
      </c>
      <c r="B70" s="55">
        <v>1963.0</v>
      </c>
      <c r="D70" s="54"/>
      <c r="E70" s="54"/>
      <c r="F70" s="43">
        <v>39.6</v>
      </c>
      <c r="G70" s="43"/>
      <c r="H70" s="43">
        <v>42.46</v>
      </c>
      <c r="I70" s="43"/>
      <c r="J70" s="43"/>
      <c r="K70" s="43"/>
      <c r="L70" s="43"/>
      <c r="M70" s="43"/>
      <c r="N70" s="43"/>
      <c r="O70" s="43"/>
      <c r="P70" s="43"/>
      <c r="Q70" s="22">
        <f t="array" ref="Q70">ROUND(IFERROR(INDEX(SPI!M:M,MATCH(1,IF(SPI!A:A='state(northeast)'!$A70,IF(SPI!B:B='state(northeast)'!$B70,1)),0))," "),2)</f>
        <v>5.14</v>
      </c>
      <c r="R70" s="22">
        <f t="array" ref="R70">ROUND(IFERROR(INDEX(SPI!N:N,MATCH(1,IF(SPI!A:A='state(northeast)'!$A70,IF(SPI!B:B='state(northeast)'!$B70,1)),0))," "),2)</f>
        <v>12.64</v>
      </c>
    </row>
    <row r="71" ht="12.75" customHeight="1">
      <c r="A71" s="52" t="s">
        <v>24</v>
      </c>
      <c r="B71" s="55">
        <v>1964.0</v>
      </c>
      <c r="D71" s="54"/>
      <c r="E71" s="54"/>
      <c r="F71" s="43">
        <v>40.1</v>
      </c>
      <c r="G71" s="43"/>
      <c r="H71" s="43">
        <v>35.33</v>
      </c>
      <c r="I71" s="43"/>
      <c r="J71" s="43"/>
      <c r="K71" s="43"/>
      <c r="L71" s="43"/>
      <c r="M71" s="43"/>
      <c r="N71" s="43"/>
      <c r="O71" s="43"/>
      <c r="P71" s="43"/>
      <c r="Q71" s="22">
        <f t="array" ref="Q71">ROUND(IFERROR(INDEX(SPI!M:M,MATCH(1,IF(SPI!A:A='state(northeast)'!$A71,IF(SPI!B:B='state(northeast)'!$B71,1)),0))," "),2)</f>
        <v>21.62</v>
      </c>
      <c r="R71" s="22">
        <f t="array" ref="R71">ROUND(IFERROR(INDEX(SPI!N:N,MATCH(1,IF(SPI!A:A='state(northeast)'!$A71,IF(SPI!B:B='state(northeast)'!$B71,1)),0))," "),2)</f>
        <v>3.45</v>
      </c>
    </row>
    <row r="72" ht="12.75" customHeight="1">
      <c r="A72" s="52" t="s">
        <v>24</v>
      </c>
      <c r="B72" s="55">
        <v>1965.0</v>
      </c>
      <c r="D72" s="54"/>
      <c r="E72" s="54"/>
      <c r="F72" s="43">
        <v>39.3</v>
      </c>
      <c r="G72" s="43"/>
      <c r="H72" s="43">
        <v>31.94</v>
      </c>
      <c r="I72" s="43"/>
      <c r="J72" s="43"/>
      <c r="K72" s="43"/>
      <c r="L72" s="43"/>
      <c r="M72" s="43"/>
      <c r="N72" s="43"/>
      <c r="O72" s="43"/>
      <c r="P72" s="43"/>
      <c r="Q72" s="22">
        <f t="array" ref="Q72">ROUND(IFERROR(INDEX(SPI!M:M,MATCH(1,IF(SPI!A:A='state(northeast)'!$A72,IF(SPI!B:B='state(northeast)'!$B72,1)),0))," "),2)</f>
        <v>67.09</v>
      </c>
      <c r="R72" s="22">
        <f t="array" ref="R72">ROUND(IFERROR(INDEX(SPI!N:N,MATCH(1,IF(SPI!A:A='state(northeast)'!$A72,IF(SPI!B:B='state(northeast)'!$B72,1)),0))," "),2)</f>
        <v>0</v>
      </c>
    </row>
    <row r="73" ht="12.75" customHeight="1">
      <c r="A73" s="52" t="s">
        <v>24</v>
      </c>
      <c r="B73" s="55">
        <v>1966.0</v>
      </c>
      <c r="D73" s="54"/>
      <c r="E73" s="54"/>
      <c r="F73" s="43">
        <v>41.1</v>
      </c>
      <c r="G73" s="43"/>
      <c r="H73" s="43">
        <v>38.04</v>
      </c>
      <c r="I73" s="43"/>
      <c r="J73" s="43"/>
      <c r="K73" s="43"/>
      <c r="L73" s="43"/>
      <c r="M73" s="43"/>
      <c r="N73" s="43"/>
      <c r="O73" s="43"/>
      <c r="P73" s="43"/>
      <c r="Q73" s="22">
        <f t="array" ref="Q73">ROUND(IFERROR(INDEX(SPI!M:M,MATCH(1,IF(SPI!A:A='state(northeast)'!$A73,IF(SPI!B:B='state(northeast)'!$B73,1)),0))," "),2)</f>
        <v>34.37</v>
      </c>
      <c r="R73" s="22">
        <f t="array" ref="R73">ROUND(IFERROR(INDEX(SPI!N:N,MATCH(1,IF(SPI!A:A='state(northeast)'!$A73,IF(SPI!B:B='state(northeast)'!$B73,1)),0))," "),2)</f>
        <v>0.25</v>
      </c>
    </row>
    <row r="74" ht="12.75" customHeight="1">
      <c r="A74" s="52" t="s">
        <v>24</v>
      </c>
      <c r="B74" s="55">
        <v>1967.0</v>
      </c>
      <c r="D74" s="54"/>
      <c r="E74" s="54"/>
      <c r="F74" s="43">
        <v>39.4</v>
      </c>
      <c r="G74" s="43"/>
      <c r="H74" s="43">
        <v>41.37</v>
      </c>
      <c r="I74" s="43"/>
      <c r="J74" s="43"/>
      <c r="K74" s="43"/>
      <c r="L74" s="43"/>
      <c r="M74" s="43"/>
      <c r="N74" s="43"/>
      <c r="O74" s="43"/>
      <c r="P74" s="43"/>
      <c r="Q74" s="22">
        <f t="array" ref="Q74">ROUND(IFERROR(INDEX(SPI!M:M,MATCH(1,IF(SPI!A:A='state(northeast)'!$A74,IF(SPI!B:B='state(northeast)'!$B74,1)),0))," "),2)</f>
        <v>10.75</v>
      </c>
      <c r="R74" s="22">
        <f t="array" ref="R74">ROUND(IFERROR(INDEX(SPI!N:N,MATCH(1,IF(SPI!A:A='state(northeast)'!$A74,IF(SPI!B:B='state(northeast)'!$B74,1)),0))," "),2)</f>
        <v>1.56</v>
      </c>
    </row>
    <row r="75" ht="12.75" customHeight="1">
      <c r="A75" s="52" t="s">
        <v>24</v>
      </c>
      <c r="B75" s="55">
        <v>1968.0</v>
      </c>
      <c r="D75" s="54"/>
      <c r="E75" s="54"/>
      <c r="F75" s="43">
        <v>39.8</v>
      </c>
      <c r="G75" s="43"/>
      <c r="H75" s="43">
        <v>37.6</v>
      </c>
      <c r="I75" s="43"/>
      <c r="J75" s="43"/>
      <c r="K75" s="43"/>
      <c r="L75" s="43"/>
      <c r="M75" s="43"/>
      <c r="N75" s="43"/>
      <c r="O75" s="43"/>
      <c r="P75" s="43"/>
      <c r="Q75" s="22">
        <f t="array" ref="Q75">ROUND(IFERROR(INDEX(SPI!M:M,MATCH(1,IF(SPI!A:A='state(northeast)'!$A75,IF(SPI!B:B='state(northeast)'!$B75,1)),0))," "),2)</f>
        <v>25.27</v>
      </c>
      <c r="R75" s="22">
        <f t="array" ref="R75">ROUND(IFERROR(INDEX(SPI!N:N,MATCH(1,IF(SPI!A:A='state(northeast)'!$A75,IF(SPI!B:B='state(northeast)'!$B75,1)),0))," "),2)</f>
        <v>4.67</v>
      </c>
    </row>
    <row r="76" ht="12.75" customHeight="1">
      <c r="A76" s="52" t="s">
        <v>24</v>
      </c>
      <c r="B76" s="55">
        <v>1969.0</v>
      </c>
      <c r="D76" s="54"/>
      <c r="E76" s="54"/>
      <c r="F76" s="43">
        <v>40.9</v>
      </c>
      <c r="G76" s="43"/>
      <c r="H76" s="43">
        <v>49.66</v>
      </c>
      <c r="I76" s="43"/>
      <c r="J76" s="43"/>
      <c r="K76" s="43"/>
      <c r="L76" s="43"/>
      <c r="M76" s="43"/>
      <c r="N76" s="43"/>
      <c r="O76" s="43"/>
      <c r="P76" s="43"/>
      <c r="Q76" s="22">
        <f t="array" ref="Q76">ROUND(IFERROR(INDEX(SPI!M:M,MATCH(1,IF(SPI!A:A='state(northeast)'!$A76,IF(SPI!B:B='state(northeast)'!$B76,1)),0))," "),2)</f>
        <v>4.03</v>
      </c>
      <c r="R76" s="22">
        <f t="array" ref="R76">ROUND(IFERROR(INDEX(SPI!N:N,MATCH(1,IF(SPI!A:A='state(northeast)'!$A76,IF(SPI!B:B='state(northeast)'!$B76,1)),0))," "),2)</f>
        <v>13.31</v>
      </c>
    </row>
    <row r="77" ht="12.75" customHeight="1">
      <c r="A77" s="52" t="s">
        <v>24</v>
      </c>
      <c r="B77" s="55">
        <v>1970.0</v>
      </c>
      <c r="D77" s="54"/>
      <c r="E77" s="54"/>
      <c r="F77" s="43">
        <v>40.1</v>
      </c>
      <c r="G77" s="43"/>
      <c r="H77" s="43">
        <v>40.78</v>
      </c>
      <c r="I77" s="43"/>
      <c r="J77" s="43"/>
      <c r="K77" s="43"/>
      <c r="L77" s="43"/>
      <c r="M77" s="43"/>
      <c r="N77" s="43"/>
      <c r="O77" s="43"/>
      <c r="P77" s="43"/>
      <c r="Q77" s="22">
        <f t="array" ref="Q77">ROUND(IFERROR(INDEX(SPI!M:M,MATCH(1,IF(SPI!A:A='state(northeast)'!$A77,IF(SPI!B:B='state(northeast)'!$B77,1)),0))," "),2)</f>
        <v>2.06</v>
      </c>
      <c r="R77" s="22">
        <f t="array" ref="R77">ROUND(IFERROR(INDEX(SPI!N:N,MATCH(1,IF(SPI!A:A='state(northeast)'!$A77,IF(SPI!B:B='state(northeast)'!$B77,1)),0))," "),2)</f>
        <v>28.63</v>
      </c>
    </row>
    <row r="78" ht="12.75" customHeight="1">
      <c r="A78" s="52" t="s">
        <v>24</v>
      </c>
      <c r="B78" s="55">
        <v>1971.0</v>
      </c>
      <c r="D78" s="54"/>
      <c r="E78" s="54"/>
      <c r="F78" s="43">
        <v>40.0</v>
      </c>
      <c r="G78" s="43"/>
      <c r="H78" s="43">
        <v>37.62</v>
      </c>
      <c r="I78" s="43"/>
      <c r="J78" s="43"/>
      <c r="K78" s="43"/>
      <c r="L78" s="43"/>
      <c r="M78" s="43"/>
      <c r="N78" s="43"/>
      <c r="O78" s="43"/>
      <c r="P78" s="43"/>
      <c r="Q78" s="22">
        <f t="array" ref="Q78">ROUND(IFERROR(INDEX(SPI!M:M,MATCH(1,IF(SPI!A:A='state(northeast)'!$A78,IF(SPI!B:B='state(northeast)'!$B78,1)),0))," "),2)</f>
        <v>12.98</v>
      </c>
      <c r="R78" s="22">
        <f t="array" ref="R78">ROUND(IFERROR(INDEX(SPI!N:N,MATCH(1,IF(SPI!A:A='state(northeast)'!$A78,IF(SPI!B:B='state(northeast)'!$B78,1)),0))," "),2)</f>
        <v>1.32</v>
      </c>
    </row>
    <row r="79" ht="12.75" customHeight="1">
      <c r="A79" s="52" t="s">
        <v>24</v>
      </c>
      <c r="B79" s="55">
        <v>1972.0</v>
      </c>
      <c r="D79" s="54"/>
      <c r="E79" s="54"/>
      <c r="F79" s="43">
        <v>38.5</v>
      </c>
      <c r="G79" s="43"/>
      <c r="H79" s="43">
        <v>48.62</v>
      </c>
      <c r="I79" s="43"/>
      <c r="J79" s="43"/>
      <c r="K79" s="43"/>
      <c r="L79" s="43"/>
      <c r="M79" s="43"/>
      <c r="N79" s="43"/>
      <c r="O79" s="43"/>
      <c r="P79" s="43"/>
      <c r="Q79" s="22">
        <f t="array" ref="Q79">ROUND(IFERROR(INDEX(SPI!M:M,MATCH(1,IF(SPI!A:A='state(northeast)'!$A79,IF(SPI!B:B='state(northeast)'!$B79,1)),0))," "),2)</f>
        <v>7.83</v>
      </c>
      <c r="R79" s="22">
        <f t="array" ref="R79">ROUND(IFERROR(INDEX(SPI!N:N,MATCH(1,IF(SPI!A:A='state(northeast)'!$A79,IF(SPI!B:B='state(northeast)'!$B79,1)),0))," "),2)</f>
        <v>12.31</v>
      </c>
    </row>
    <row r="80" ht="12.75" customHeight="1">
      <c r="A80" s="52" t="s">
        <v>24</v>
      </c>
      <c r="B80" s="55">
        <v>1973.0</v>
      </c>
      <c r="D80" s="54"/>
      <c r="E80" s="54"/>
      <c r="F80" s="43">
        <v>42.2</v>
      </c>
      <c r="G80" s="43"/>
      <c r="H80" s="43">
        <v>53.42</v>
      </c>
      <c r="I80" s="43"/>
      <c r="J80" s="43"/>
      <c r="K80" s="43"/>
      <c r="L80" s="43"/>
      <c r="M80" s="43"/>
      <c r="N80" s="43"/>
      <c r="O80" s="43"/>
      <c r="P80" s="43"/>
      <c r="Q80" s="22">
        <f t="array" ref="Q80">ROUND(IFERROR(INDEX(SPI!M:M,MATCH(1,IF(SPI!A:A='state(northeast)'!$A80,IF(SPI!B:B='state(northeast)'!$B80,1)),0))," "),2)</f>
        <v>0.02</v>
      </c>
      <c r="R80" s="22">
        <f t="array" ref="R80">ROUND(IFERROR(INDEX(SPI!N:N,MATCH(1,IF(SPI!A:A='state(northeast)'!$A80,IF(SPI!B:B='state(northeast)'!$B80,1)),0))," "),2)</f>
        <v>52.35</v>
      </c>
    </row>
    <row r="81" ht="12.75" customHeight="1">
      <c r="A81" s="52" t="s">
        <v>24</v>
      </c>
      <c r="B81" s="55">
        <v>1974.0</v>
      </c>
      <c r="D81" s="54"/>
      <c r="E81" s="54"/>
      <c r="F81" s="43">
        <v>39.6</v>
      </c>
      <c r="G81" s="43"/>
      <c r="H81" s="43">
        <v>42.94</v>
      </c>
      <c r="I81" s="43"/>
      <c r="J81" s="43"/>
      <c r="K81" s="43"/>
      <c r="L81" s="43"/>
      <c r="M81" s="43"/>
      <c r="N81" s="43"/>
      <c r="O81" s="43"/>
      <c r="P81" s="43"/>
      <c r="Q81" s="22">
        <f t="array" ref="Q81">ROUND(IFERROR(INDEX(SPI!M:M,MATCH(1,IF(SPI!A:A='state(northeast)'!$A81,IF(SPI!B:B='state(northeast)'!$B81,1)),0))," "),2)</f>
        <v>0.15</v>
      </c>
      <c r="R81" s="22">
        <f t="array" ref="R81">ROUND(IFERROR(INDEX(SPI!N:N,MATCH(1,IF(SPI!A:A='state(northeast)'!$A81,IF(SPI!B:B='state(northeast)'!$B81,1)),0))," "),2)</f>
        <v>40.87</v>
      </c>
    </row>
    <row r="82" ht="12.75" customHeight="1">
      <c r="A82" s="52" t="s">
        <v>24</v>
      </c>
      <c r="B82" s="55">
        <v>1975.0</v>
      </c>
      <c r="D82" s="54"/>
      <c r="E82" s="54"/>
      <c r="F82" s="43">
        <v>40.8</v>
      </c>
      <c r="G82" s="43"/>
      <c r="H82" s="43">
        <v>41.39</v>
      </c>
      <c r="I82" s="43"/>
      <c r="J82" s="43"/>
      <c r="K82" s="43"/>
      <c r="L82" s="43"/>
      <c r="M82" s="43"/>
      <c r="N82" s="43"/>
      <c r="O82" s="43"/>
      <c r="P82" s="43"/>
      <c r="Q82" s="22">
        <f t="array" ref="Q82">ROUND(IFERROR(INDEX(SPI!M:M,MATCH(1,IF(SPI!A:A='state(northeast)'!$A82,IF(SPI!B:B='state(northeast)'!$B82,1)),0))," "),2)</f>
        <v>20.32</v>
      </c>
      <c r="R82" s="22">
        <f t="array" ref="R82">ROUND(IFERROR(INDEX(SPI!N:N,MATCH(1,IF(SPI!A:A='state(northeast)'!$A82,IF(SPI!B:B='state(northeast)'!$B82,1)),0))," "),2)</f>
        <v>0.76</v>
      </c>
    </row>
    <row r="83" ht="12.75" customHeight="1">
      <c r="A83" s="52" t="s">
        <v>24</v>
      </c>
      <c r="B83" s="55">
        <v>1976.0</v>
      </c>
      <c r="D83" s="54"/>
      <c r="E83" s="54"/>
      <c r="F83" s="43">
        <v>39.5</v>
      </c>
      <c r="G83" s="43"/>
      <c r="H83" s="43">
        <v>51.04</v>
      </c>
      <c r="I83" s="43"/>
      <c r="J83" s="43"/>
      <c r="K83" s="43"/>
      <c r="L83" s="43"/>
      <c r="M83" s="43"/>
      <c r="N83" s="43"/>
      <c r="O83" s="43"/>
      <c r="P83" s="43"/>
      <c r="Q83" s="22">
        <f t="array" ref="Q83">ROUND(IFERROR(INDEX(SPI!M:M,MATCH(1,IF(SPI!A:A='state(northeast)'!$A83,IF(SPI!B:B='state(northeast)'!$B83,1)),0))," "),2)</f>
        <v>0.2</v>
      </c>
      <c r="R83" s="22">
        <f t="array" ref="R83">ROUND(IFERROR(INDEX(SPI!N:N,MATCH(1,IF(SPI!A:A='state(northeast)'!$A83,IF(SPI!B:B='state(northeast)'!$B83,1)),0))," "),2)</f>
        <v>46.78</v>
      </c>
    </row>
    <row r="84" ht="12.75" customHeight="1">
      <c r="A84" s="52" t="s">
        <v>24</v>
      </c>
      <c r="B84" s="55">
        <v>1977.0</v>
      </c>
      <c r="D84" s="54"/>
      <c r="E84" s="54"/>
      <c r="F84" s="43">
        <v>40.5</v>
      </c>
      <c r="G84" s="43"/>
      <c r="H84" s="43">
        <v>48.89</v>
      </c>
      <c r="I84" s="43"/>
      <c r="J84" s="43"/>
      <c r="K84" s="43"/>
      <c r="L84" s="43"/>
      <c r="M84" s="43"/>
      <c r="N84" s="43"/>
      <c r="O84" s="43"/>
      <c r="P84" s="43"/>
      <c r="Q84" s="22">
        <f t="array" ref="Q84">ROUND(IFERROR(INDEX(SPI!M:M,MATCH(1,IF(SPI!A:A='state(northeast)'!$A84,IF(SPI!B:B='state(northeast)'!$B84,1)),0))," "),2)</f>
        <v>1.43</v>
      </c>
      <c r="R84" s="22">
        <f t="array" ref="R84">ROUND(IFERROR(INDEX(SPI!N:N,MATCH(1,IF(SPI!A:A='state(northeast)'!$A84,IF(SPI!B:B='state(northeast)'!$B84,1)),0))," "),2)</f>
        <v>26.77</v>
      </c>
    </row>
    <row r="85" ht="12.75" customHeight="1">
      <c r="A85" s="52" t="s">
        <v>24</v>
      </c>
      <c r="B85" s="55">
        <v>1978.0</v>
      </c>
      <c r="D85" s="54"/>
      <c r="E85" s="54"/>
      <c r="F85" s="43">
        <v>39.3</v>
      </c>
      <c r="G85" s="43"/>
      <c r="H85" s="43">
        <v>35.99</v>
      </c>
      <c r="I85" s="43"/>
      <c r="J85" s="43"/>
      <c r="K85" s="43"/>
      <c r="L85" s="43"/>
      <c r="M85" s="43"/>
      <c r="N85" s="43"/>
      <c r="O85" s="43"/>
      <c r="P85" s="43"/>
      <c r="Q85" s="22">
        <f t="array" ref="Q85">ROUND(IFERROR(INDEX(SPI!M:M,MATCH(1,IF(SPI!A:A='state(northeast)'!$A85,IF(SPI!B:B='state(northeast)'!$B85,1)),0))," "),2)</f>
        <v>18.75</v>
      </c>
      <c r="R85" s="22">
        <f t="array" ref="R85">ROUND(IFERROR(INDEX(SPI!N:N,MATCH(1,IF(SPI!A:A='state(northeast)'!$A85,IF(SPI!B:B='state(northeast)'!$B85,1)),0))," "),2)</f>
        <v>28.99</v>
      </c>
    </row>
    <row r="86" ht="12.75" customHeight="1">
      <c r="A86" s="52" t="s">
        <v>24</v>
      </c>
      <c r="B86" s="55">
        <v>1979.0</v>
      </c>
      <c r="D86" s="54"/>
      <c r="E86" s="54"/>
      <c r="F86" s="43">
        <v>41.8</v>
      </c>
      <c r="G86" s="43"/>
      <c r="H86" s="43">
        <v>50.38</v>
      </c>
      <c r="I86" s="43"/>
      <c r="J86" s="43"/>
      <c r="K86" s="43"/>
      <c r="L86" s="43"/>
      <c r="M86" s="43"/>
      <c r="N86" s="43"/>
      <c r="O86" s="43"/>
      <c r="P86" s="43"/>
      <c r="Q86" s="22">
        <f t="array" ref="Q86">ROUND(IFERROR(INDEX(SPI!M:M,MATCH(1,IF(SPI!A:A='state(northeast)'!$A86,IF(SPI!B:B='state(northeast)'!$B86,1)),0))," "),2)</f>
        <v>4.35</v>
      </c>
      <c r="R86" s="22">
        <f t="array" ref="R86">ROUND(IFERROR(INDEX(SPI!N:N,MATCH(1,IF(SPI!A:A='state(northeast)'!$A86,IF(SPI!B:B='state(northeast)'!$B86,1)),0))," "),2)</f>
        <v>26.83</v>
      </c>
    </row>
    <row r="87" ht="12.75" customHeight="1">
      <c r="A87" s="52" t="s">
        <v>24</v>
      </c>
      <c r="B87" s="55">
        <v>1980.0</v>
      </c>
      <c r="D87" s="54"/>
      <c r="E87" s="54"/>
      <c r="F87" s="43">
        <v>39.5</v>
      </c>
      <c r="G87" s="43"/>
      <c r="H87" s="43">
        <v>37.39</v>
      </c>
      <c r="I87" s="43"/>
      <c r="J87" s="43"/>
      <c r="K87" s="43"/>
      <c r="L87" s="43"/>
      <c r="M87" s="43"/>
      <c r="N87" s="43"/>
      <c r="O87" s="43"/>
      <c r="P87" s="43"/>
      <c r="Q87" s="22">
        <f t="array" ref="Q87">ROUND(IFERROR(INDEX(SPI!M:M,MATCH(1,IF(SPI!A:A='state(northeast)'!$A87,IF(SPI!B:B='state(northeast)'!$B87,1)),0))," "),2)</f>
        <v>24.92</v>
      </c>
      <c r="R87" s="22">
        <f t="array" ref="R87">ROUND(IFERROR(INDEX(SPI!N:N,MATCH(1,IF(SPI!A:A='state(northeast)'!$A87,IF(SPI!B:B='state(northeast)'!$B87,1)),0))," "),2)</f>
        <v>1.11</v>
      </c>
    </row>
    <row r="88" ht="12.75" customHeight="1">
      <c r="A88" s="52" t="s">
        <v>24</v>
      </c>
      <c r="B88" s="55">
        <v>1981.0</v>
      </c>
      <c r="D88" s="54"/>
      <c r="E88" s="54"/>
      <c r="F88" s="43">
        <v>41.8</v>
      </c>
      <c r="G88" s="43"/>
      <c r="H88" s="43">
        <v>48.38</v>
      </c>
      <c r="I88" s="43"/>
      <c r="J88" s="43"/>
      <c r="K88" s="43"/>
      <c r="L88" s="43"/>
      <c r="M88" s="43"/>
      <c r="N88" s="43"/>
      <c r="O88" s="43"/>
      <c r="P88" s="43"/>
      <c r="Q88" s="22">
        <f t="array" ref="Q88">ROUND(IFERROR(INDEX(SPI!M:M,MATCH(1,IF(SPI!A:A='state(northeast)'!$A88,IF(SPI!B:B='state(northeast)'!$B88,1)),0))," "),2)</f>
        <v>13.41</v>
      </c>
      <c r="R88" s="22">
        <f t="array" ref="R88">ROUND(IFERROR(INDEX(SPI!N:N,MATCH(1,IF(SPI!A:A='state(northeast)'!$A88,IF(SPI!B:B='state(northeast)'!$B88,1)),0))," "),2)</f>
        <v>17.99</v>
      </c>
    </row>
    <row r="89" ht="12.75" customHeight="1">
      <c r="A89" s="52" t="s">
        <v>24</v>
      </c>
      <c r="B89" s="55">
        <v>1982.0</v>
      </c>
      <c r="D89" s="54"/>
      <c r="E89" s="54"/>
      <c r="F89" s="43">
        <v>39.8</v>
      </c>
      <c r="G89" s="43"/>
      <c r="H89" s="43">
        <v>37.72</v>
      </c>
      <c r="I89" s="43"/>
      <c r="J89" s="43"/>
      <c r="K89" s="43"/>
      <c r="L89" s="43"/>
      <c r="M89" s="43"/>
      <c r="N89" s="43"/>
      <c r="O89" s="43"/>
      <c r="P89" s="43"/>
      <c r="Q89" s="22">
        <f t="array" ref="Q89">ROUND(IFERROR(INDEX(SPI!M:M,MATCH(1,IF(SPI!A:A='state(northeast)'!$A89,IF(SPI!B:B='state(northeast)'!$B89,1)),0))," "),2)</f>
        <v>10.09</v>
      </c>
      <c r="R89" s="22">
        <f t="array" ref="R89">ROUND(IFERROR(INDEX(SPI!N:N,MATCH(1,IF(SPI!A:A='state(northeast)'!$A89,IF(SPI!B:B='state(northeast)'!$B89,1)),0))," "),2)</f>
        <v>24.35</v>
      </c>
    </row>
    <row r="90" ht="12.75" customHeight="1">
      <c r="A90" s="52" t="s">
        <v>24</v>
      </c>
      <c r="B90" s="55">
        <v>1983.0</v>
      </c>
      <c r="D90" s="54"/>
      <c r="E90" s="54"/>
      <c r="F90" s="43">
        <v>42.1</v>
      </c>
      <c r="G90" s="43"/>
      <c r="H90" s="43">
        <v>55.91</v>
      </c>
      <c r="I90" s="43"/>
      <c r="J90" s="43"/>
      <c r="K90" s="43"/>
      <c r="L90" s="43"/>
      <c r="M90" s="43"/>
      <c r="N90" s="43"/>
      <c r="O90" s="43"/>
      <c r="P90" s="43"/>
      <c r="Q90" s="22">
        <f t="array" ref="Q90">ROUND(IFERROR(INDEX(SPI!M:M,MATCH(1,IF(SPI!A:A='state(northeast)'!$A90,IF(SPI!B:B='state(northeast)'!$B90,1)),0))," "),2)</f>
        <v>4.1</v>
      </c>
      <c r="R90" s="22">
        <f t="array" ref="R90">ROUND(IFERROR(INDEX(SPI!N:N,MATCH(1,IF(SPI!A:A='state(northeast)'!$A90,IF(SPI!B:B='state(northeast)'!$B90,1)),0))," "),2)</f>
        <v>37.09</v>
      </c>
    </row>
    <row r="91" ht="12.75" customHeight="1">
      <c r="A91" s="52" t="s">
        <v>24</v>
      </c>
      <c r="B91" s="55">
        <v>1984.0</v>
      </c>
      <c r="D91" s="54"/>
      <c r="E91" s="54"/>
      <c r="F91" s="43">
        <v>41.4</v>
      </c>
      <c r="G91" s="43"/>
      <c r="H91" s="43">
        <v>43.53</v>
      </c>
      <c r="I91" s="43"/>
      <c r="J91" s="43"/>
      <c r="K91" s="43"/>
      <c r="L91" s="43"/>
      <c r="M91" s="43"/>
      <c r="N91" s="43"/>
      <c r="O91" s="43"/>
      <c r="P91" s="43"/>
      <c r="Q91" s="22">
        <f t="array" ref="Q91">ROUND(IFERROR(INDEX(SPI!M:M,MATCH(1,IF(SPI!A:A='state(northeast)'!$A91,IF(SPI!B:B='state(northeast)'!$B91,1)),0))," "),2)</f>
        <v>0.05</v>
      </c>
      <c r="R91" s="22">
        <f t="array" ref="R91">ROUND(IFERROR(INDEX(SPI!N:N,MATCH(1,IF(SPI!A:A='state(northeast)'!$A91,IF(SPI!B:B='state(northeast)'!$B91,1)),0))," "),2)</f>
        <v>50.3</v>
      </c>
    </row>
    <row r="92" ht="12.75" customHeight="1">
      <c r="A92" s="52" t="s">
        <v>24</v>
      </c>
      <c r="B92" s="55">
        <v>1985.0</v>
      </c>
      <c r="D92" s="54"/>
      <c r="E92" s="54"/>
      <c r="F92" s="43">
        <v>39.9</v>
      </c>
      <c r="G92" s="43"/>
      <c r="H92" s="43">
        <v>35.54</v>
      </c>
      <c r="I92" s="43"/>
      <c r="J92" s="43"/>
      <c r="K92" s="43"/>
      <c r="L92" s="43"/>
      <c r="M92" s="43"/>
      <c r="N92" s="43"/>
      <c r="O92" s="43"/>
      <c r="P92" s="43"/>
      <c r="Q92" s="22">
        <f t="array" ref="Q92">ROUND(IFERROR(INDEX(SPI!M:M,MATCH(1,IF(SPI!A:A='state(northeast)'!$A92,IF(SPI!B:B='state(northeast)'!$B92,1)),0))," "),2)</f>
        <v>47.29</v>
      </c>
      <c r="R92" s="22">
        <f t="array" ref="R92">ROUND(IFERROR(INDEX(SPI!N:N,MATCH(1,IF(SPI!A:A='state(northeast)'!$A92,IF(SPI!B:B='state(northeast)'!$B92,1)),0))," "),2)</f>
        <v>0.05</v>
      </c>
    </row>
    <row r="93" ht="12.75" customHeight="1">
      <c r="A93" s="52" t="s">
        <v>24</v>
      </c>
      <c r="B93" s="55">
        <v>1986.0</v>
      </c>
      <c r="D93" s="54"/>
      <c r="E93" s="54"/>
      <c r="F93" s="43">
        <v>40.1</v>
      </c>
      <c r="G93" s="43"/>
      <c r="H93" s="43">
        <v>42.53</v>
      </c>
      <c r="I93" s="43"/>
      <c r="J93" s="43"/>
      <c r="K93" s="43"/>
      <c r="L93" s="43"/>
      <c r="M93" s="43"/>
      <c r="N93" s="43"/>
      <c r="O93" s="43"/>
      <c r="P93" s="43"/>
      <c r="Q93" s="22">
        <f t="array" ref="Q93">ROUND(IFERROR(INDEX(SPI!M:M,MATCH(1,IF(SPI!A:A='state(northeast)'!$A93,IF(SPI!B:B='state(northeast)'!$B93,1)),0))," "),2)</f>
        <v>4.56</v>
      </c>
      <c r="R93" s="22">
        <f t="array" ref="R93">ROUND(IFERROR(INDEX(SPI!N:N,MATCH(1,IF(SPI!A:A='state(northeast)'!$A93,IF(SPI!B:B='state(northeast)'!$B93,1)),0))," "),2)</f>
        <v>4.81</v>
      </c>
    </row>
    <row r="94" ht="12.75" customHeight="1">
      <c r="A94" s="52" t="s">
        <v>24</v>
      </c>
      <c r="B94" s="55">
        <v>1987.0</v>
      </c>
      <c r="D94" s="54"/>
      <c r="E94" s="54"/>
      <c r="F94" s="43">
        <v>41.1</v>
      </c>
      <c r="G94" s="43"/>
      <c r="H94" s="43">
        <v>38.04</v>
      </c>
      <c r="I94" s="43"/>
      <c r="J94" s="43"/>
      <c r="K94" s="43"/>
      <c r="L94" s="43"/>
      <c r="M94" s="43"/>
      <c r="N94" s="43"/>
      <c r="O94" s="43"/>
      <c r="P94" s="43"/>
      <c r="Q94" s="22">
        <f t="array" ref="Q94">ROUND(IFERROR(INDEX(SPI!M:M,MATCH(1,IF(SPI!A:A='state(northeast)'!$A94,IF(SPI!B:B='state(northeast)'!$B94,1)),0))," "),2)</f>
        <v>20.58</v>
      </c>
      <c r="R94" s="22">
        <f t="array" ref="R94">ROUND(IFERROR(INDEX(SPI!N:N,MATCH(1,IF(SPI!A:A='state(northeast)'!$A94,IF(SPI!B:B='state(northeast)'!$B94,1)),0))," "),2)</f>
        <v>0.84</v>
      </c>
    </row>
    <row r="95" ht="12.75" customHeight="1">
      <c r="A95" s="52" t="s">
        <v>24</v>
      </c>
      <c r="B95" s="55">
        <v>1988.0</v>
      </c>
      <c r="D95" s="54"/>
      <c r="E95" s="54"/>
      <c r="F95" s="43">
        <v>40.9</v>
      </c>
      <c r="G95" s="43"/>
      <c r="H95" s="43">
        <v>38.35</v>
      </c>
      <c r="I95" s="43"/>
      <c r="J95" s="43"/>
      <c r="K95" s="43"/>
      <c r="L95" s="43"/>
      <c r="M95" s="43"/>
      <c r="N95" s="43"/>
      <c r="O95" s="43"/>
      <c r="P95" s="43"/>
      <c r="Q95" s="22">
        <f t="array" ref="Q95">ROUND(IFERROR(INDEX(SPI!M:M,MATCH(1,IF(SPI!A:A='state(northeast)'!$A95,IF(SPI!B:B='state(northeast)'!$B95,1)),0))," "),2)</f>
        <v>25.15</v>
      </c>
      <c r="R95" s="22">
        <f t="array" ref="R95">ROUND(IFERROR(INDEX(SPI!N:N,MATCH(1,IF(SPI!A:A='state(northeast)'!$A95,IF(SPI!B:B='state(northeast)'!$B95,1)),0))," "),2)</f>
        <v>0.43</v>
      </c>
    </row>
    <row r="96" ht="12.75" customHeight="1">
      <c r="A96" s="52" t="s">
        <v>24</v>
      </c>
      <c r="B96" s="55">
        <v>1989.0</v>
      </c>
      <c r="D96" s="54"/>
      <c r="E96" s="54"/>
      <c r="F96" s="43">
        <v>39.3</v>
      </c>
      <c r="G96" s="43"/>
      <c r="H96" s="43">
        <v>41.82</v>
      </c>
      <c r="I96" s="43"/>
      <c r="J96" s="56"/>
      <c r="K96" s="43"/>
      <c r="L96" s="43"/>
      <c r="M96" s="43"/>
      <c r="N96" s="43"/>
      <c r="O96" s="43"/>
      <c r="P96" s="43"/>
      <c r="Q96" s="22">
        <f t="array" ref="Q96">ROUND(IFERROR(INDEX(SPI!M:M,MATCH(1,IF(SPI!A:A='state(northeast)'!$A96,IF(SPI!B:B='state(northeast)'!$B96,1)),0))," "),2)</f>
        <v>7.48</v>
      </c>
      <c r="R96" s="22">
        <f t="array" ref="R96">ROUND(IFERROR(INDEX(SPI!N:N,MATCH(1,IF(SPI!A:A='state(northeast)'!$A96,IF(SPI!B:B='state(northeast)'!$B96,1)),0))," "),2)</f>
        <v>5.4</v>
      </c>
    </row>
    <row r="97" ht="12.75" customHeight="1">
      <c r="A97" s="52" t="s">
        <v>24</v>
      </c>
      <c r="B97" s="55">
        <v>1990.0</v>
      </c>
      <c r="D97" s="54"/>
      <c r="E97" s="54"/>
      <c r="F97" s="43">
        <v>42.4</v>
      </c>
      <c r="G97" s="43"/>
      <c r="H97" s="43">
        <v>51.18</v>
      </c>
      <c r="I97" s="43"/>
      <c r="J97" s="56"/>
      <c r="K97" s="43"/>
      <c r="L97" s="43"/>
      <c r="M97" s="43"/>
      <c r="N97" s="43"/>
      <c r="O97" s="43"/>
      <c r="P97" s="43"/>
      <c r="Q97" s="22">
        <f t="array" ref="Q97">ROUND(IFERROR(INDEX(SPI!M:M,MATCH(1,IF(SPI!A:A='state(northeast)'!$A97,IF(SPI!B:B='state(northeast)'!$B97,1)),0))," "),2)</f>
        <v>2.05</v>
      </c>
      <c r="R97" s="22">
        <f t="array" ref="R97">ROUND(IFERROR(INDEX(SPI!N:N,MATCH(1,IF(SPI!A:A='state(northeast)'!$A97,IF(SPI!B:B='state(northeast)'!$B97,1)),0))," "),2)</f>
        <v>18.86</v>
      </c>
    </row>
    <row r="98" ht="12.75" customHeight="1">
      <c r="A98" s="52" t="s">
        <v>24</v>
      </c>
      <c r="B98" s="55">
        <v>1991.0</v>
      </c>
      <c r="D98" s="54"/>
      <c r="E98" s="54"/>
      <c r="F98" s="43">
        <v>41.7</v>
      </c>
      <c r="G98" s="43"/>
      <c r="H98" s="43">
        <v>44.24</v>
      </c>
      <c r="I98" s="43"/>
      <c r="J98" s="56"/>
      <c r="K98" s="43"/>
      <c r="L98" s="43"/>
      <c r="M98" s="43"/>
      <c r="N98" s="43"/>
      <c r="O98" s="43"/>
      <c r="P98" s="43"/>
      <c r="Q98" s="22">
        <f t="array" ref="Q98">ROUND(IFERROR(INDEX(SPI!M:M,MATCH(1,IF(SPI!A:A='state(northeast)'!$A98,IF(SPI!B:B='state(northeast)'!$B98,1)),0))," "),2)</f>
        <v>0.24</v>
      </c>
      <c r="R98" s="22">
        <f t="array" ref="R98">ROUND(IFERROR(INDEX(SPI!N:N,MATCH(1,IF(SPI!A:A='state(northeast)'!$A98,IF(SPI!B:B='state(northeast)'!$B98,1)),0))," "),2)</f>
        <v>37.98</v>
      </c>
    </row>
    <row r="99" ht="12.75" customHeight="1">
      <c r="A99" s="52" t="s">
        <v>24</v>
      </c>
      <c r="B99" s="55">
        <v>1992.0</v>
      </c>
      <c r="C99" s="34">
        <v>23.0</v>
      </c>
      <c r="D99" s="54">
        <v>153000.0</v>
      </c>
      <c r="E99" s="54">
        <v>2433000.0</v>
      </c>
      <c r="F99" s="43">
        <v>39.8</v>
      </c>
      <c r="G99" s="57">
        <v>28.6</v>
      </c>
      <c r="H99" s="43">
        <v>37.5</v>
      </c>
      <c r="I99" s="57">
        <v>21.83</v>
      </c>
      <c r="J99" s="56">
        <v>78.68223</v>
      </c>
      <c r="K99" s="56">
        <v>11.78115</v>
      </c>
      <c r="L99" s="56">
        <v>7.472704</v>
      </c>
      <c r="M99" s="56">
        <v>1.556237</v>
      </c>
      <c r="N99" s="43">
        <f t="shared" ref="N99:N106" si="1">100-sum(J99:M99)</f>
        <v>0.507679</v>
      </c>
      <c r="O99" s="58">
        <v>0.0</v>
      </c>
      <c r="P99" s="43"/>
      <c r="Q99" s="22">
        <f t="array" ref="Q99">ROUND(IFERROR(INDEX(SPI!M:M,MATCH(1,IF(SPI!A:A='state(northeast)'!$A99,IF(SPI!B:B='state(northeast)'!$B99,1)),0))," "),2)</f>
        <v>12.93</v>
      </c>
      <c r="R99" s="22">
        <f t="array" ref="R99">ROUND(IFERROR(INDEX(SPI!N:N,MATCH(1,IF(SPI!A:A='state(northeast)'!$A99,IF(SPI!B:B='state(northeast)'!$B99,1)),0))," "),2)</f>
        <v>8.72</v>
      </c>
    </row>
    <row r="100" ht="12.75" customHeight="1">
      <c r="A100" s="52" t="s">
        <v>24</v>
      </c>
      <c r="B100" s="55">
        <v>1993.0</v>
      </c>
      <c r="C100" s="34">
        <v>23.0</v>
      </c>
      <c r="D100" s="54">
        <v>113000.0</v>
      </c>
      <c r="E100" s="54">
        <v>1616000.0</v>
      </c>
      <c r="F100" s="43">
        <v>40.0</v>
      </c>
      <c r="G100" s="57">
        <v>27.4</v>
      </c>
      <c r="H100" s="43">
        <v>43.61</v>
      </c>
      <c r="I100" s="57">
        <v>16.67</v>
      </c>
      <c r="J100" s="56">
        <v>72.94976</v>
      </c>
      <c r="K100" s="56">
        <v>14.84795</v>
      </c>
      <c r="L100" s="56">
        <v>7.836027</v>
      </c>
      <c r="M100" s="56">
        <v>3.984051</v>
      </c>
      <c r="N100" s="43">
        <f t="shared" si="1"/>
        <v>0.382212</v>
      </c>
      <c r="O100" s="58">
        <v>0.0</v>
      </c>
      <c r="P100" s="43"/>
      <c r="Q100" s="22">
        <f t="array" ref="Q100">ROUND(IFERROR(INDEX(SPI!M:M,MATCH(1,IF(SPI!A:A='state(northeast)'!$A100,IF(SPI!B:B='state(northeast)'!$B100,1)),0))," "),2)</f>
        <v>14.59</v>
      </c>
      <c r="R100" s="22">
        <f t="array" ref="R100">ROUND(IFERROR(INDEX(SPI!N:N,MATCH(1,IF(SPI!A:A='state(northeast)'!$A100,IF(SPI!B:B='state(northeast)'!$B100,1)),0))," "),2)</f>
        <v>3.18</v>
      </c>
    </row>
    <row r="101" ht="12.75" customHeight="1">
      <c r="A101" s="52" t="s">
        <v>24</v>
      </c>
      <c r="B101" s="55">
        <v>1994.0</v>
      </c>
      <c r="C101" s="34">
        <v>23.0</v>
      </c>
      <c r="D101" s="54">
        <v>150000.0</v>
      </c>
      <c r="E101" s="54">
        <v>2145000.0</v>
      </c>
      <c r="F101" s="43">
        <v>40.4</v>
      </c>
      <c r="G101" s="57">
        <v>25.6</v>
      </c>
      <c r="H101" s="43">
        <v>41.68</v>
      </c>
      <c r="I101" s="57">
        <v>23.79</v>
      </c>
      <c r="J101" s="56">
        <v>92.62504</v>
      </c>
      <c r="K101" s="56">
        <v>3.286728</v>
      </c>
      <c r="L101" s="56">
        <v>3.121148</v>
      </c>
      <c r="M101" s="56">
        <v>0.909592</v>
      </c>
      <c r="N101" s="43">
        <f t="shared" si="1"/>
        <v>0.057492</v>
      </c>
      <c r="O101" s="58">
        <v>0.0</v>
      </c>
      <c r="P101" s="43"/>
      <c r="Q101" s="22">
        <f t="array" ref="Q101">ROUND(IFERROR(INDEX(SPI!M:M,MATCH(1,IF(SPI!A:A='state(northeast)'!$A101,IF(SPI!B:B='state(northeast)'!$B101,1)),0))," "),2)</f>
        <v>1.94</v>
      </c>
      <c r="R101" s="22">
        <f t="array" ref="R101">ROUND(IFERROR(INDEX(SPI!N:N,MATCH(1,IF(SPI!A:A='state(northeast)'!$A101,IF(SPI!B:B='state(northeast)'!$B101,1)),0))," "),2)</f>
        <v>17.4</v>
      </c>
    </row>
    <row r="102" ht="12.75" customHeight="1">
      <c r="A102" s="52" t="s">
        <v>24</v>
      </c>
      <c r="B102" s="55">
        <v>1995.0</v>
      </c>
      <c r="C102" s="34">
        <v>23.0</v>
      </c>
      <c r="D102" s="54">
        <v>162000.0</v>
      </c>
      <c r="E102" s="54">
        <v>2965000.0</v>
      </c>
      <c r="F102" s="43">
        <v>40.9</v>
      </c>
      <c r="G102" s="57">
        <v>30.8</v>
      </c>
      <c r="H102" s="43">
        <v>42.72</v>
      </c>
      <c r="I102" s="57">
        <v>19.92</v>
      </c>
      <c r="J102" s="56">
        <v>65.50438</v>
      </c>
      <c r="K102" s="56">
        <v>16.82711</v>
      </c>
      <c r="L102" s="56">
        <v>15.81056</v>
      </c>
      <c r="M102" s="56">
        <v>0.755967</v>
      </c>
      <c r="N102" s="43">
        <f t="shared" si="1"/>
        <v>1.101983</v>
      </c>
      <c r="O102" s="58">
        <v>0.0</v>
      </c>
      <c r="P102" s="43"/>
      <c r="Q102" s="22">
        <f t="array" ref="Q102">ROUND(IFERROR(INDEX(SPI!M:M,MATCH(1,IF(SPI!A:A='state(northeast)'!$A102,IF(SPI!B:B='state(northeast)'!$B102,1)),0))," "),2)</f>
        <v>18.36</v>
      </c>
      <c r="R102" s="22">
        <f t="array" ref="R102">ROUND(IFERROR(INDEX(SPI!N:N,MATCH(1,IF(SPI!A:A='state(northeast)'!$A102,IF(SPI!B:B='state(northeast)'!$B102,1)),0))," "),2)</f>
        <v>1.34</v>
      </c>
    </row>
    <row r="103" ht="12.75" customHeight="1">
      <c r="A103" s="52" t="s">
        <v>24</v>
      </c>
      <c r="B103" s="55">
        <v>1996.0</v>
      </c>
      <c r="C103" s="34">
        <v>23.0</v>
      </c>
      <c r="D103" s="54">
        <v>167000.0</v>
      </c>
      <c r="E103" s="54">
        <v>3657000.0</v>
      </c>
      <c r="F103" s="43">
        <v>41.0</v>
      </c>
      <c r="G103" s="57">
        <v>27.8</v>
      </c>
      <c r="H103" s="43">
        <v>51.39</v>
      </c>
      <c r="I103" s="57">
        <v>27.4</v>
      </c>
      <c r="J103" s="56">
        <v>105.3468</v>
      </c>
      <c r="K103" s="56">
        <v>-2.93669</v>
      </c>
      <c r="L103" s="56">
        <v>-1.93299</v>
      </c>
      <c r="M103" s="56">
        <v>-0.3453</v>
      </c>
      <c r="N103" s="43">
        <f t="shared" si="1"/>
        <v>-0.13182</v>
      </c>
      <c r="O103" s="58">
        <v>0.0</v>
      </c>
      <c r="P103" s="43"/>
      <c r="Q103" s="22">
        <f t="array" ref="Q103">ROUND(IFERROR(INDEX(SPI!M:M,MATCH(1,IF(SPI!A:A='state(northeast)'!$A103,IF(SPI!B:B='state(northeast)'!$B103,1)),0))," "),2)</f>
        <v>0</v>
      </c>
      <c r="R103" s="22">
        <f t="array" ref="R103">ROUND(IFERROR(INDEX(SPI!N:N,MATCH(1,IF(SPI!A:A='state(northeast)'!$A103,IF(SPI!B:B='state(northeast)'!$B103,1)),0))," "),2)</f>
        <v>48.71</v>
      </c>
    </row>
    <row r="104" ht="12.75" customHeight="1">
      <c r="A104" s="52" t="s">
        <v>24</v>
      </c>
      <c r="B104" s="55">
        <v>1997.0</v>
      </c>
      <c r="C104" s="34">
        <v>23.0</v>
      </c>
      <c r="D104" s="54">
        <v>185000.0</v>
      </c>
      <c r="E104" s="54">
        <v>3663000.0</v>
      </c>
      <c r="F104" s="43">
        <v>39.8</v>
      </c>
      <c r="G104" s="57">
        <v>30.1</v>
      </c>
      <c r="H104" s="43">
        <v>39.51</v>
      </c>
      <c r="I104" s="57">
        <v>23.99</v>
      </c>
      <c r="J104" s="56">
        <v>85.96389</v>
      </c>
      <c r="K104" s="56">
        <v>9.337927</v>
      </c>
      <c r="L104" s="56">
        <v>4.708566</v>
      </c>
      <c r="M104" s="56">
        <v>-0.00235</v>
      </c>
      <c r="N104" s="43">
        <f t="shared" si="1"/>
        <v>-0.008033</v>
      </c>
      <c r="O104" s="58">
        <v>0.0</v>
      </c>
      <c r="P104" s="43"/>
      <c r="Q104" s="22">
        <f t="array" ref="Q104">ROUND(IFERROR(INDEX(SPI!M:M,MATCH(1,IF(SPI!A:A='state(northeast)'!$A104,IF(SPI!B:B='state(northeast)'!$B104,1)),0))," "),2)</f>
        <v>4.28</v>
      </c>
      <c r="R104" s="22">
        <f t="array" ref="R104">ROUND(IFERROR(INDEX(SPI!N:N,MATCH(1,IF(SPI!A:A='state(northeast)'!$A104,IF(SPI!B:B='state(northeast)'!$B104,1)),0))," "),2)</f>
        <v>16.66</v>
      </c>
    </row>
    <row r="105" ht="12.75" customHeight="1">
      <c r="A105" s="52" t="s">
        <v>24</v>
      </c>
      <c r="B105" s="55">
        <v>1998.0</v>
      </c>
      <c r="C105" s="34">
        <v>23.0</v>
      </c>
      <c r="D105" s="54">
        <v>150000.0</v>
      </c>
      <c r="E105" s="54">
        <v>3090000.0</v>
      </c>
      <c r="F105" s="43">
        <v>43.5</v>
      </c>
      <c r="G105" s="57">
        <v>30.6</v>
      </c>
      <c r="H105" s="43">
        <v>45.24</v>
      </c>
      <c r="I105" s="57">
        <v>20.22</v>
      </c>
      <c r="J105" s="56">
        <v>80.32678</v>
      </c>
      <c r="K105" s="56">
        <v>10.40958</v>
      </c>
      <c r="L105" s="56">
        <v>6.731038</v>
      </c>
      <c r="M105" s="56">
        <v>2.471251</v>
      </c>
      <c r="N105" s="43">
        <f t="shared" si="1"/>
        <v>0.061351</v>
      </c>
      <c r="O105" s="58">
        <v>0.0</v>
      </c>
      <c r="P105" s="43"/>
      <c r="Q105" s="22">
        <f t="array" ref="Q105">ROUND(IFERROR(INDEX(SPI!M:M,MATCH(1,IF(SPI!A:A='state(northeast)'!$A105,IF(SPI!B:B='state(northeast)'!$B105,1)),0))," "),2)</f>
        <v>1.68</v>
      </c>
      <c r="R105" s="22">
        <f t="array" ref="R105">ROUND(IFERROR(INDEX(SPI!N:N,MATCH(1,IF(SPI!A:A='state(northeast)'!$A105,IF(SPI!B:B='state(northeast)'!$B105,1)),0))," "),2)</f>
        <v>15.05</v>
      </c>
    </row>
    <row r="106" ht="12.75" customHeight="1">
      <c r="A106" s="52" t="s">
        <v>24</v>
      </c>
      <c r="B106" s="55">
        <v>1999.0</v>
      </c>
      <c r="C106" s="34">
        <v>23.0</v>
      </c>
      <c r="D106" s="54">
        <v>190000.0</v>
      </c>
      <c r="E106" s="54">
        <v>3686000.0</v>
      </c>
      <c r="F106" s="43">
        <v>43.8</v>
      </c>
      <c r="G106" s="57">
        <v>31.5</v>
      </c>
      <c r="H106" s="43">
        <v>46.35</v>
      </c>
      <c r="I106" s="57">
        <v>20.18</v>
      </c>
      <c r="J106" s="56">
        <v>71.92585</v>
      </c>
      <c r="K106" s="56">
        <v>16.4964</v>
      </c>
      <c r="L106" s="56">
        <v>7.943632</v>
      </c>
      <c r="M106" s="56">
        <v>3.701808</v>
      </c>
      <c r="N106" s="43">
        <f t="shared" si="1"/>
        <v>-0.06769</v>
      </c>
      <c r="O106" s="58">
        <v>0.0</v>
      </c>
      <c r="P106" s="43"/>
      <c r="Q106" s="22">
        <f t="array" ref="Q106">ROUND(IFERROR(INDEX(SPI!M:M,MATCH(1,IF(SPI!A:A='state(northeast)'!$A106,IF(SPI!B:B='state(northeast)'!$B106,1)),0))," "),2)</f>
        <v>4.31</v>
      </c>
      <c r="R106" s="22">
        <f t="array" ref="R106">ROUND(IFERROR(INDEX(SPI!N:N,MATCH(1,IF(SPI!A:A='state(northeast)'!$A106,IF(SPI!B:B='state(northeast)'!$B106,1)),0))," "),2)</f>
        <v>8.86</v>
      </c>
    </row>
    <row r="107" ht="12.75" customHeight="1">
      <c r="A107" s="52" t="s">
        <v>24</v>
      </c>
      <c r="B107" s="55">
        <v>2000.0</v>
      </c>
      <c r="C107" s="34">
        <v>23.0</v>
      </c>
      <c r="D107" s="54">
        <v>270000.0</v>
      </c>
      <c r="E107" s="54">
        <v>3834000.0</v>
      </c>
      <c r="F107" s="43">
        <v>40.9</v>
      </c>
      <c r="G107" s="57">
        <v>31.2</v>
      </c>
      <c r="H107" s="43">
        <v>43.15</v>
      </c>
      <c r="I107" s="57">
        <v>26.69</v>
      </c>
      <c r="J107" s="43">
        <v>97.61615384615385</v>
      </c>
      <c r="K107" s="43">
        <v>2.383846153846154</v>
      </c>
      <c r="L107" s="43">
        <v>0.0</v>
      </c>
      <c r="M107" s="43">
        <v>0.0</v>
      </c>
      <c r="N107" s="43">
        <v>0.0</v>
      </c>
      <c r="O107" s="43">
        <v>0.0</v>
      </c>
      <c r="P107" s="43">
        <v>2.3846153846153846</v>
      </c>
      <c r="Q107" s="22">
        <f t="array" ref="Q107">ROUND(IFERROR(INDEX(SPI!M:M,MATCH(1,IF(SPI!A:A='state(northeast)'!$A107,IF(SPI!B:B='state(northeast)'!$B107,1)),0))," "),2)</f>
        <v>0.26</v>
      </c>
      <c r="R107" s="22">
        <f t="array" ref="R107">ROUND(IFERROR(INDEX(SPI!N:N,MATCH(1,IF(SPI!A:A='state(northeast)'!$A107,IF(SPI!B:B='state(northeast)'!$B107,1)),0))," "),2)</f>
        <v>25.37</v>
      </c>
    </row>
    <row r="108" ht="12.75" customHeight="1">
      <c r="A108" s="52" t="s">
        <v>24</v>
      </c>
      <c r="B108" s="55">
        <v>2001.0</v>
      </c>
      <c r="C108" s="34">
        <v>23.0</v>
      </c>
      <c r="D108" s="54">
        <v>232000.0</v>
      </c>
      <c r="E108" s="54">
        <v>4338000.0</v>
      </c>
      <c r="F108" s="43">
        <v>42.7</v>
      </c>
      <c r="G108" s="57">
        <v>28.4</v>
      </c>
      <c r="H108" s="43">
        <v>29.83</v>
      </c>
      <c r="I108" s="57">
        <v>17.05</v>
      </c>
      <c r="J108" s="43">
        <v>39.12769230769231</v>
      </c>
      <c r="K108" s="43">
        <v>25.663461538461544</v>
      </c>
      <c r="L108" s="43">
        <v>18.85711538461539</v>
      </c>
      <c r="M108" s="43">
        <v>14.066538461538464</v>
      </c>
      <c r="N108" s="43">
        <v>2.2846153846153845</v>
      </c>
      <c r="O108" s="43">
        <v>0.0</v>
      </c>
      <c r="P108" s="43">
        <v>114.6923076923077</v>
      </c>
      <c r="Q108" s="22">
        <f t="array" ref="Q108">ROUND(IFERROR(INDEX(SPI!M:M,MATCH(1,IF(SPI!A:A='state(northeast)'!$A108,IF(SPI!B:B='state(northeast)'!$B108,1)),0))," "),2)</f>
        <v>55.38</v>
      </c>
      <c r="R108" s="22">
        <f t="array" ref="R108">ROUND(IFERROR(INDEX(SPI!N:N,MATCH(1,IF(SPI!A:A='state(northeast)'!$A108,IF(SPI!B:B='state(northeast)'!$B108,1)),0))," "),2)</f>
        <v>0.1</v>
      </c>
    </row>
    <row r="109" ht="12.75" customHeight="1">
      <c r="A109" s="52" t="s">
        <v>24</v>
      </c>
      <c r="B109" s="55">
        <v>2002.0</v>
      </c>
      <c r="C109" s="34">
        <v>23.0</v>
      </c>
      <c r="D109" s="54">
        <v>275000.0</v>
      </c>
      <c r="E109" s="54">
        <v>5335000.0</v>
      </c>
      <c r="F109" s="43">
        <v>41.7</v>
      </c>
      <c r="G109" s="57">
        <v>34.2</v>
      </c>
      <c r="H109" s="43">
        <v>40.98</v>
      </c>
      <c r="I109" s="57">
        <v>15.9</v>
      </c>
      <c r="J109" s="43">
        <v>8.235471698113205</v>
      </c>
      <c r="K109" s="43">
        <v>24.066603773584898</v>
      </c>
      <c r="L109" s="43">
        <v>28.285283018867926</v>
      </c>
      <c r="M109" s="43">
        <v>30.20905660377358</v>
      </c>
      <c r="N109" s="43">
        <v>9.20433962264151</v>
      </c>
      <c r="O109" s="43">
        <v>0.0</v>
      </c>
      <c r="P109" s="43">
        <v>208.0566037735849</v>
      </c>
      <c r="Q109" s="22">
        <f t="array" ref="Q109">ROUND(IFERROR(INDEX(SPI!M:M,MATCH(1,IF(SPI!A:A='state(northeast)'!$A109,IF(SPI!B:B='state(northeast)'!$B109,1)),0))," "),2)</f>
        <v>28.47</v>
      </c>
      <c r="R109" s="22">
        <f t="array" ref="R109">ROUND(IFERROR(INDEX(SPI!N:N,MATCH(1,IF(SPI!A:A='state(northeast)'!$A109,IF(SPI!B:B='state(northeast)'!$B109,1)),0))," "),2)</f>
        <v>0.83</v>
      </c>
    </row>
    <row r="110" ht="12.75" customHeight="1">
      <c r="A110" s="52" t="s">
        <v>24</v>
      </c>
      <c r="B110" s="55">
        <v>2003.0</v>
      </c>
      <c r="C110" s="34">
        <v>23.0</v>
      </c>
      <c r="D110" s="54">
        <v>285000.0</v>
      </c>
      <c r="E110" s="54">
        <v>6413000.0</v>
      </c>
      <c r="F110" s="43">
        <v>40.4</v>
      </c>
      <c r="G110" s="57">
        <v>27.5</v>
      </c>
      <c r="H110" s="43">
        <v>46.02</v>
      </c>
      <c r="I110" s="57">
        <v>18.59</v>
      </c>
      <c r="J110" s="43">
        <v>48.76365384615382</v>
      </c>
      <c r="K110" s="43">
        <v>30.203076923076917</v>
      </c>
      <c r="L110" s="43">
        <v>21.032499999999995</v>
      </c>
      <c r="M110" s="43">
        <v>0.0</v>
      </c>
      <c r="N110" s="43">
        <v>0.0</v>
      </c>
      <c r="O110" s="43">
        <v>0.0</v>
      </c>
      <c r="P110" s="43">
        <v>72.23076923076923</v>
      </c>
      <c r="Q110" s="22">
        <f t="array" ref="Q110">ROUND(IFERROR(INDEX(SPI!M:M,MATCH(1,IF(SPI!A:A='state(northeast)'!$A110,IF(SPI!B:B='state(northeast)'!$B110,1)),0))," "),2)</f>
        <v>27.27</v>
      </c>
      <c r="R110" s="22">
        <f t="array" ref="R110">ROUND(IFERROR(INDEX(SPI!N:N,MATCH(1,IF(SPI!A:A='state(northeast)'!$A110,IF(SPI!B:B='state(northeast)'!$B110,1)),0))," "),2)</f>
        <v>6.22</v>
      </c>
    </row>
    <row r="111" ht="12.75" customHeight="1">
      <c r="A111" s="52" t="s">
        <v>24</v>
      </c>
      <c r="B111" s="55">
        <v>2004.0</v>
      </c>
      <c r="C111" s="34">
        <v>23.0</v>
      </c>
      <c r="D111" s="54">
        <v>290000.0</v>
      </c>
      <c r="E111" s="54">
        <v>5626000.0</v>
      </c>
      <c r="F111" s="43">
        <v>40.4</v>
      </c>
      <c r="G111" s="57">
        <v>28.9</v>
      </c>
      <c r="H111" s="43">
        <v>38.8</v>
      </c>
      <c r="I111" s="57">
        <v>25.27</v>
      </c>
      <c r="J111" s="43">
        <v>91.22807692307694</v>
      </c>
      <c r="K111" s="43">
        <v>8.771923076923077</v>
      </c>
      <c r="L111" s="43">
        <v>0.0</v>
      </c>
      <c r="M111" s="43">
        <v>0.0</v>
      </c>
      <c r="N111" s="43">
        <v>0.0</v>
      </c>
      <c r="O111" s="43">
        <v>0.0</v>
      </c>
      <c r="P111" s="43">
        <v>8.76923076923077</v>
      </c>
      <c r="Q111" s="22">
        <f t="array" ref="Q111">ROUND(IFERROR(INDEX(SPI!M:M,MATCH(1,IF(SPI!A:A='state(northeast)'!$A111,IF(SPI!B:B='state(northeast)'!$B111,1)),0))," "),2)</f>
        <v>5.73</v>
      </c>
      <c r="R111" s="22">
        <f t="array" ref="R111">ROUND(IFERROR(INDEX(SPI!N:N,MATCH(1,IF(SPI!A:A='state(northeast)'!$A111,IF(SPI!B:B='state(northeast)'!$B111,1)),0))," "),2)</f>
        <v>14.49</v>
      </c>
    </row>
    <row r="112" ht="12.75" customHeight="1">
      <c r="A112" s="52" t="s">
        <v>24</v>
      </c>
      <c r="B112" s="55">
        <v>2005.0</v>
      </c>
      <c r="C112" s="34">
        <v>23.0</v>
      </c>
      <c r="D112" s="54">
        <v>265000.0</v>
      </c>
      <c r="E112" s="54">
        <v>5698000.0</v>
      </c>
      <c r="F112" s="43">
        <v>41.8</v>
      </c>
      <c r="G112" s="57">
        <v>29.1</v>
      </c>
      <c r="H112" s="43">
        <v>61.59</v>
      </c>
      <c r="I112" s="57">
        <v>18.62</v>
      </c>
      <c r="J112" s="43">
        <v>99.90865384615384</v>
      </c>
      <c r="K112" s="43">
        <v>0.09134615384615384</v>
      </c>
      <c r="L112" s="43">
        <v>0.0</v>
      </c>
      <c r="M112" s="43">
        <v>0.0</v>
      </c>
      <c r="N112" s="43">
        <v>0.0</v>
      </c>
      <c r="O112" s="43">
        <v>0.0</v>
      </c>
      <c r="P112" s="43">
        <v>0.09615384615384616</v>
      </c>
      <c r="Q112" s="22">
        <f t="array" ref="Q112">ROUND(IFERROR(INDEX(SPI!M:M,MATCH(1,IF(SPI!A:A='state(northeast)'!$A112,IF(SPI!B:B='state(northeast)'!$B112,1)),0))," "),2)</f>
        <v>0.1</v>
      </c>
      <c r="R112" s="22">
        <f t="array" ref="R112">ROUND(IFERROR(INDEX(SPI!N:N,MATCH(1,IF(SPI!A:A='state(northeast)'!$A112,IF(SPI!B:B='state(northeast)'!$B112,1)),0))," "),2)</f>
        <v>52.22</v>
      </c>
    </row>
    <row r="113" ht="12.75" customHeight="1">
      <c r="A113" s="52" t="s">
        <v>24</v>
      </c>
      <c r="B113" s="55">
        <v>2006.0</v>
      </c>
      <c r="C113" s="34">
        <v>23.0</v>
      </c>
      <c r="D113" s="54">
        <v>345000.0</v>
      </c>
      <c r="E113" s="54">
        <v>8384000.0</v>
      </c>
      <c r="F113" s="43">
        <v>44.0</v>
      </c>
      <c r="G113" s="57">
        <v>32.2</v>
      </c>
      <c r="H113" s="43">
        <v>51.65</v>
      </c>
      <c r="I113" s="57">
        <v>34.3</v>
      </c>
      <c r="J113" s="43">
        <v>97.3623076923077</v>
      </c>
      <c r="K113" s="43">
        <v>2.6376923076923076</v>
      </c>
      <c r="L113" s="43">
        <v>0.0</v>
      </c>
      <c r="M113" s="43">
        <v>0.0</v>
      </c>
      <c r="N113" s="43">
        <v>0.0</v>
      </c>
      <c r="O113" s="43">
        <v>0.0</v>
      </c>
      <c r="P113" s="43">
        <v>2.6538461538461537</v>
      </c>
      <c r="Q113" s="22">
        <f t="array" ref="Q113">ROUND(IFERROR(INDEX(SPI!M:M,MATCH(1,IF(SPI!A:A='state(northeast)'!$A113,IF(SPI!B:B='state(northeast)'!$B113,1)),0))," "),2)</f>
        <v>0</v>
      </c>
      <c r="R113" s="22">
        <f t="array" ref="R113">ROUND(IFERROR(INDEX(SPI!N:N,MATCH(1,IF(SPI!A:A='state(northeast)'!$A113,IF(SPI!B:B='state(northeast)'!$B113,1)),0))," "),2)</f>
        <v>77.24</v>
      </c>
    </row>
    <row r="114" ht="12.75" customHeight="1">
      <c r="A114" s="52" t="s">
        <v>24</v>
      </c>
      <c r="B114" s="55">
        <v>2007.0</v>
      </c>
      <c r="C114" s="34">
        <v>23.0</v>
      </c>
      <c r="D114" s="54">
        <v>250000.0</v>
      </c>
      <c r="E114" s="54">
        <v>7525000.0</v>
      </c>
      <c r="F114" s="43">
        <v>40.7</v>
      </c>
      <c r="G114" s="57">
        <v>30.8</v>
      </c>
      <c r="H114" s="43">
        <v>47.63</v>
      </c>
      <c r="I114" s="57">
        <v>23.39</v>
      </c>
      <c r="J114" s="43">
        <v>95.71365384615385</v>
      </c>
      <c r="K114" s="43">
        <v>4.286346153846154</v>
      </c>
      <c r="L114" s="43">
        <v>0.0</v>
      </c>
      <c r="M114" s="43">
        <v>0.0</v>
      </c>
      <c r="N114" s="43">
        <v>0.0</v>
      </c>
      <c r="O114" s="43">
        <v>0.0</v>
      </c>
      <c r="P114" s="43">
        <v>4.3076923076923075</v>
      </c>
      <c r="Q114" s="22">
        <f t="array" ref="Q114">ROUND(IFERROR(INDEX(SPI!M:M,MATCH(1,IF(SPI!A:A='state(northeast)'!$A114,IF(SPI!B:B='state(northeast)'!$B114,1)),0))," "),2)</f>
        <v>0.23</v>
      </c>
      <c r="R114" s="22">
        <f t="array" ref="R114">ROUND(IFERROR(INDEX(SPI!N:N,MATCH(1,IF(SPI!A:A='state(northeast)'!$A114,IF(SPI!B:B='state(northeast)'!$B114,1)),0))," "),2)</f>
        <v>37.85</v>
      </c>
    </row>
    <row r="115" ht="12.75" customHeight="1">
      <c r="A115" s="52" t="s">
        <v>24</v>
      </c>
      <c r="B115" s="55">
        <v>2008.0</v>
      </c>
      <c r="C115" s="34">
        <v>23.0</v>
      </c>
      <c r="D115" s="54">
        <v>240000.0</v>
      </c>
      <c r="E115" s="54">
        <v>8832000.0</v>
      </c>
      <c r="F115" s="43">
        <v>41.6</v>
      </c>
      <c r="G115" s="57">
        <v>30.8</v>
      </c>
      <c r="H115" s="43">
        <v>56.02</v>
      </c>
      <c r="I115" s="57">
        <v>26.66</v>
      </c>
      <c r="J115" s="43">
        <v>99.22490566037736</v>
      </c>
      <c r="K115" s="43">
        <v>0.7750943396226415</v>
      </c>
      <c r="L115" s="43">
        <v>0.0</v>
      </c>
      <c r="M115" s="43">
        <v>0.0</v>
      </c>
      <c r="N115" s="43">
        <v>0.0</v>
      </c>
      <c r="O115" s="43">
        <v>0.0</v>
      </c>
      <c r="P115" s="43">
        <v>0.7735849056603774</v>
      </c>
      <c r="Q115" s="22">
        <f t="array" ref="Q115">ROUND(IFERROR(INDEX(SPI!M:M,MATCH(1,IF(SPI!A:A='state(northeast)'!$A115,IF(SPI!B:B='state(northeast)'!$B115,1)),0))," "),2)</f>
        <v>0</v>
      </c>
      <c r="R115" s="22">
        <f t="array" ref="R115">ROUND(IFERROR(INDEX(SPI!N:N,MATCH(1,IF(SPI!A:A='state(northeast)'!$A115,IF(SPI!B:B='state(northeast)'!$B115,1)),0))," "),2)</f>
        <v>63.93</v>
      </c>
    </row>
    <row r="116" ht="12.75" customHeight="1">
      <c r="A116" s="52" t="s">
        <v>24</v>
      </c>
      <c r="B116" s="55">
        <v>2009.0</v>
      </c>
      <c r="C116" s="34">
        <v>23.0</v>
      </c>
      <c r="D116" s="54">
        <v>395000.0</v>
      </c>
      <c r="E116" s="54">
        <v>1.2996E7</v>
      </c>
      <c r="F116" s="43">
        <v>40.9</v>
      </c>
      <c r="G116" s="57">
        <v>28.5</v>
      </c>
      <c r="H116" s="43">
        <v>49.46</v>
      </c>
      <c r="I116" s="57">
        <v>25.98</v>
      </c>
      <c r="J116" s="43">
        <v>100.0</v>
      </c>
      <c r="K116" s="43">
        <v>0.0</v>
      </c>
      <c r="L116" s="43">
        <v>0.0</v>
      </c>
      <c r="M116" s="43">
        <v>0.0</v>
      </c>
      <c r="N116" s="43">
        <v>0.0</v>
      </c>
      <c r="O116" s="43">
        <v>0.0</v>
      </c>
      <c r="P116" s="43">
        <v>0.0</v>
      </c>
      <c r="Q116" s="22">
        <f t="array" ref="Q116">ROUND(IFERROR(INDEX(SPI!M:M,MATCH(1,IF(SPI!A:A='state(northeast)'!$A116,IF(SPI!B:B='state(northeast)'!$B116,1)),0))," "),2)</f>
        <v>0</v>
      </c>
      <c r="R116" s="22">
        <f t="array" ref="R116">ROUND(IFERROR(INDEX(SPI!N:N,MATCH(1,IF(SPI!A:A='state(northeast)'!$A116,IF(SPI!B:B='state(northeast)'!$B116,1)),0))," "),2)</f>
        <v>52.95</v>
      </c>
    </row>
    <row r="117" ht="12.75" customHeight="1">
      <c r="A117" s="52" t="s">
        <v>24</v>
      </c>
      <c r="B117" s="55">
        <v>2010.0</v>
      </c>
      <c r="C117" s="34">
        <v>23.0</v>
      </c>
      <c r="D117" s="54">
        <v>335000.0</v>
      </c>
      <c r="E117" s="54">
        <v>1.1223E7</v>
      </c>
      <c r="F117" s="43">
        <v>44.6</v>
      </c>
      <c r="G117" s="57">
        <v>31.8</v>
      </c>
      <c r="H117" s="43">
        <v>49.31</v>
      </c>
      <c r="I117" s="57">
        <v>22.1</v>
      </c>
      <c r="J117" s="43">
        <v>87.97346153846155</v>
      </c>
      <c r="K117" s="43">
        <v>9.557692307692308</v>
      </c>
      <c r="L117" s="43">
        <v>2.4680769230769233</v>
      </c>
      <c r="M117" s="43">
        <v>0.0</v>
      </c>
      <c r="N117" s="43">
        <v>0.0</v>
      </c>
      <c r="O117" s="43">
        <v>0.0</v>
      </c>
      <c r="P117" s="43">
        <v>14.5</v>
      </c>
      <c r="Q117" s="22">
        <f t="array" ref="Q117">ROUND(IFERROR(INDEX(SPI!M:M,MATCH(1,IF(SPI!A:A='state(northeast)'!$A117,IF(SPI!B:B='state(northeast)'!$B117,1)),0))," "),2)</f>
        <v>0.8</v>
      </c>
      <c r="R117" s="22">
        <f t="array" ref="R117">ROUND(IFERROR(INDEX(SPI!N:N,MATCH(1,IF(SPI!A:A='state(northeast)'!$A117,IF(SPI!B:B='state(northeast)'!$B117,1)),0))," "),2)</f>
        <v>27.51</v>
      </c>
    </row>
    <row r="118" ht="12.75" customHeight="1">
      <c r="A118" s="52" t="s">
        <v>24</v>
      </c>
      <c r="B118" s="55">
        <v>2011.0</v>
      </c>
      <c r="C118" s="34">
        <v>23.0</v>
      </c>
      <c r="D118" s="54">
        <v>410000.0</v>
      </c>
      <c r="E118" s="54">
        <v>1.394E7</v>
      </c>
      <c r="F118" s="43">
        <v>42.8</v>
      </c>
      <c r="G118" s="57">
        <v>30.4</v>
      </c>
      <c r="H118" s="43">
        <v>50.04</v>
      </c>
      <c r="I118" s="57">
        <v>27.65</v>
      </c>
      <c r="J118" s="43">
        <v>98.295</v>
      </c>
      <c r="K118" s="43">
        <v>1.7049999999999998</v>
      </c>
      <c r="L118" s="43">
        <v>0.0</v>
      </c>
      <c r="M118" s="43">
        <v>0.0</v>
      </c>
      <c r="N118" s="43">
        <v>0.0</v>
      </c>
      <c r="O118" s="43">
        <v>0.0</v>
      </c>
      <c r="P118" s="43">
        <v>1.6730769230769231</v>
      </c>
      <c r="Q118" s="22">
        <f t="array" ref="Q118">ROUND(IFERROR(INDEX(SPI!M:M,MATCH(1,IF(SPI!A:A='state(northeast)'!$A118,IF(SPI!B:B='state(northeast)'!$B118,1)),0))," "),2)</f>
        <v>0</v>
      </c>
      <c r="R118" s="22">
        <f t="array" ref="R118">ROUND(IFERROR(INDEX(SPI!N:N,MATCH(1,IF(SPI!A:A='state(northeast)'!$A118,IF(SPI!B:B='state(northeast)'!$B118,1)),0))," "),2)</f>
        <v>62.82</v>
      </c>
    </row>
    <row r="119" ht="12.75" customHeight="1">
      <c r="A119" s="52" t="s">
        <v>24</v>
      </c>
      <c r="B119" s="55">
        <v>2012.0</v>
      </c>
      <c r="C119" s="34">
        <v>23.0</v>
      </c>
      <c r="D119" s="54">
        <v>445000.0</v>
      </c>
      <c r="E119" s="54">
        <v>1.4685E7</v>
      </c>
      <c r="F119" s="43">
        <v>43.9</v>
      </c>
      <c r="G119" s="57">
        <v>33.7</v>
      </c>
      <c r="H119" s="43">
        <v>47.38</v>
      </c>
      <c r="I119" s="57">
        <v>19.7</v>
      </c>
      <c r="J119" s="43">
        <v>72.38596153846154</v>
      </c>
      <c r="K119" s="43">
        <v>25.724038461538463</v>
      </c>
      <c r="L119" s="43">
        <v>1.8899999999999997</v>
      </c>
      <c r="M119" s="43">
        <v>0.0</v>
      </c>
      <c r="N119" s="43">
        <v>0.0</v>
      </c>
      <c r="O119" s="43">
        <v>0.0</v>
      </c>
      <c r="P119" s="43">
        <v>29.557692307692307</v>
      </c>
      <c r="Q119" s="22">
        <f t="array" ref="Q119">ROUND(IFERROR(INDEX(SPI!M:M,MATCH(1,IF(SPI!A:A='state(northeast)'!$A119,IF(SPI!B:B='state(northeast)'!$B119,1)),0))," "),2)</f>
        <v>0.58</v>
      </c>
      <c r="R119" s="22">
        <f t="array" ref="R119">ROUND(IFERROR(INDEX(SPI!N:N,MATCH(1,IF(SPI!A:A='state(northeast)'!$A119,IF(SPI!B:B='state(northeast)'!$B119,1)),0))," "),2)</f>
        <v>23.55</v>
      </c>
    </row>
    <row r="120" ht="12.75" customHeight="1">
      <c r="A120" s="52" t="s">
        <v>24</v>
      </c>
      <c r="B120" s="55">
        <v>2013.0</v>
      </c>
      <c r="C120" s="34">
        <v>23.0</v>
      </c>
      <c r="D120" s="54">
        <v>560000.0</v>
      </c>
      <c r="E120" s="54">
        <v>1.792E7</v>
      </c>
      <c r="F120" s="43">
        <v>42.0</v>
      </c>
      <c r="G120" s="57">
        <v>31.1</v>
      </c>
      <c r="H120" s="43">
        <v>45.61</v>
      </c>
      <c r="I120" s="57">
        <v>22.48</v>
      </c>
      <c r="J120" s="43">
        <v>92.60415094339616</v>
      </c>
      <c r="K120" s="43">
        <v>6.906603773584906</v>
      </c>
      <c r="L120" s="43">
        <v>0.489245283018868</v>
      </c>
      <c r="M120" s="43">
        <v>0.0</v>
      </c>
      <c r="N120" s="43">
        <v>0.0</v>
      </c>
      <c r="O120" s="43">
        <v>0.0</v>
      </c>
      <c r="P120" s="43">
        <v>7.90566037735849</v>
      </c>
      <c r="Q120" s="22">
        <f t="array" ref="Q120">ROUND(IFERROR(INDEX(SPI!M:M,MATCH(1,IF(SPI!A:A='state(northeast)'!$A120,IF(SPI!B:B='state(northeast)'!$B120,1)),0))," "),2)</f>
        <v>1.24</v>
      </c>
      <c r="R120" s="22">
        <f t="array" ref="R120">ROUND(IFERROR(INDEX(SPI!N:N,MATCH(1,IF(SPI!A:A='state(northeast)'!$A120,IF(SPI!B:B='state(northeast)'!$B120,1)),0))," "),2)</f>
        <v>25.42</v>
      </c>
    </row>
    <row r="121" ht="12.75" customHeight="1">
      <c r="A121" s="52" t="s">
        <v>24</v>
      </c>
      <c r="B121" s="55">
        <v>2014.0</v>
      </c>
      <c r="C121" s="34">
        <v>23.0</v>
      </c>
      <c r="D121" s="54">
        <v>545000.0</v>
      </c>
      <c r="E121" s="54">
        <v>1.7168E7</v>
      </c>
      <c r="F121" s="43">
        <v>41.2</v>
      </c>
      <c r="G121" s="57">
        <v>28.8</v>
      </c>
      <c r="H121" s="43">
        <v>49.45</v>
      </c>
      <c r="I121" s="57">
        <v>21.25</v>
      </c>
      <c r="J121" s="43">
        <v>91.06884615384614</v>
      </c>
      <c r="K121" s="43">
        <v>8.852307692307692</v>
      </c>
      <c r="L121" s="43">
        <v>0.07884615384615384</v>
      </c>
      <c r="M121" s="43">
        <v>0.0</v>
      </c>
      <c r="N121" s="43">
        <v>0.0</v>
      </c>
      <c r="O121" s="43">
        <v>0.0</v>
      </c>
      <c r="P121" s="43">
        <v>9.057692307692308</v>
      </c>
      <c r="Q121" s="22">
        <f t="array" ref="Q121">ROUND(IFERROR(INDEX(SPI!M:M,MATCH(1,IF(SPI!A:A='state(northeast)'!$A121,IF(SPI!B:B='state(northeast)'!$B121,1)),0))," "),2)</f>
        <v>0.26</v>
      </c>
      <c r="R121" s="22">
        <f t="array" ref="R121">ROUND(IFERROR(INDEX(SPI!N:N,MATCH(1,IF(SPI!A:A='state(northeast)'!$A121,IF(SPI!B:B='state(northeast)'!$B121,1)),0))," "),2)</f>
        <v>28.45</v>
      </c>
    </row>
    <row r="122" ht="12.75" customHeight="1">
      <c r="A122" s="52" t="s">
        <v>24</v>
      </c>
      <c r="B122" s="55">
        <v>2015.0</v>
      </c>
      <c r="C122" s="34">
        <v>23.0</v>
      </c>
      <c r="D122" s="54">
        <v>553000.0</v>
      </c>
      <c r="E122" s="54">
        <v>1.5484E7</v>
      </c>
      <c r="F122" s="43">
        <v>41.2</v>
      </c>
      <c r="G122" s="57">
        <v>28.3</v>
      </c>
      <c r="H122" s="43">
        <v>43.16</v>
      </c>
      <c r="I122" s="57">
        <v>22.3</v>
      </c>
      <c r="J122" s="43">
        <v>73.07442307692313</v>
      </c>
      <c r="K122" s="43">
        <v>23.337500000000002</v>
      </c>
      <c r="L122" s="43">
        <v>3.5876923076923077</v>
      </c>
      <c r="M122" s="43">
        <v>0.0</v>
      </c>
      <c r="N122" s="43">
        <v>0.0</v>
      </c>
      <c r="O122" s="43">
        <v>0.0</v>
      </c>
      <c r="P122" s="43">
        <v>30.615384615384617</v>
      </c>
      <c r="Q122" s="22">
        <f t="array" ref="Q122">ROUND(IFERROR(INDEX(SPI!M:M,MATCH(1,IF(SPI!A:A='state(northeast)'!$A122,IF(SPI!B:B='state(northeast)'!$B122,1)),0))," "),2)</f>
        <v>1.45</v>
      </c>
      <c r="R122" s="22">
        <f t="array" ref="R122">ROUND(IFERROR(INDEX(SPI!N:N,MATCH(1,IF(SPI!A:A='state(northeast)'!$A122,IF(SPI!B:B='state(northeast)'!$B122,1)),0))," "),2)</f>
        <v>13.63</v>
      </c>
    </row>
    <row r="123" ht="12.75" customHeight="1">
      <c r="A123" s="52" t="s">
        <v>24</v>
      </c>
      <c r="B123" s="55">
        <v>2016.0</v>
      </c>
      <c r="C123" s="34">
        <v>23.0</v>
      </c>
      <c r="D123" s="54">
        <v>675000.0</v>
      </c>
      <c r="E123" s="54">
        <v>2.025E7</v>
      </c>
      <c r="F123" s="43">
        <v>43.3</v>
      </c>
      <c r="G123" s="57">
        <v>34.2</v>
      </c>
      <c r="H123" s="43">
        <v>41.36</v>
      </c>
      <c r="I123" s="57">
        <v>24.53</v>
      </c>
      <c r="J123" s="43">
        <v>59.593269230769245</v>
      </c>
      <c r="K123" s="43">
        <v>19.10942307692308</v>
      </c>
      <c r="L123" s="43">
        <v>12.829038461538467</v>
      </c>
      <c r="M123" s="43">
        <v>7.765384615384615</v>
      </c>
      <c r="N123" s="43">
        <v>0.7019230769230769</v>
      </c>
      <c r="O123" s="43">
        <v>0.0</v>
      </c>
      <c r="P123" s="43">
        <v>70.86538461538461</v>
      </c>
      <c r="Q123" s="22">
        <f t="array" ref="Q123">ROUND(IFERROR(INDEX(SPI!M:M,MATCH(1,IF(SPI!A:A='state(northeast)'!$A123,IF(SPI!B:B='state(northeast)'!$B123,1)),0))," "),2)</f>
        <v>5.38</v>
      </c>
      <c r="R123" s="22">
        <f t="array" ref="R123">ROUND(IFERROR(INDEX(SPI!N:N,MATCH(1,IF(SPI!A:A='state(northeast)'!$A123,IF(SPI!B:B='state(northeast)'!$B123,1)),0))," "),2)</f>
        <v>14.35</v>
      </c>
    </row>
    <row r="124" ht="12.75" customHeight="1">
      <c r="A124" s="52" t="s">
        <v>24</v>
      </c>
      <c r="B124" s="55">
        <v>2017.0</v>
      </c>
      <c r="C124" s="34">
        <v>23.0</v>
      </c>
      <c r="D124" s="54">
        <v>715000.0</v>
      </c>
      <c r="E124" s="54">
        <v>2.4096E7</v>
      </c>
      <c r="F124" s="43">
        <v>42.4</v>
      </c>
      <c r="G124" s="57">
        <v>32.8</v>
      </c>
      <c r="H124" s="43">
        <v>45.32</v>
      </c>
      <c r="I124" s="57">
        <v>20.89</v>
      </c>
      <c r="J124" s="43">
        <v>63.94423076923078</v>
      </c>
      <c r="K124" s="43">
        <v>23.32173076923077</v>
      </c>
      <c r="L124" s="43">
        <v>12.613076923076923</v>
      </c>
      <c r="M124" s="43">
        <v>0.12057692307692308</v>
      </c>
      <c r="N124" s="43">
        <v>0.0</v>
      </c>
      <c r="O124" s="43">
        <v>0.0</v>
      </c>
      <c r="P124" s="43">
        <v>49.01923076923077</v>
      </c>
      <c r="Q124" s="22">
        <f t="array" ref="Q124">ROUND(IFERROR(INDEX(SPI!M:M,MATCH(1,IF(SPI!A:A='state(northeast)'!$A124,IF(SPI!B:B='state(northeast)'!$B124,1)),0))," "),2)</f>
        <v>1.14</v>
      </c>
      <c r="R124" s="22">
        <f t="array" ref="R124">ROUND(IFERROR(INDEX(SPI!N:N,MATCH(1,IF(SPI!A:A='state(northeast)'!$A124,IF(SPI!B:B='state(northeast)'!$B124,1)),0))," "),2)</f>
        <v>13.46</v>
      </c>
    </row>
    <row r="125" ht="12.75" customHeight="1">
      <c r="A125" s="52" t="s">
        <v>24</v>
      </c>
      <c r="B125" s="55">
        <v>2018.0</v>
      </c>
      <c r="C125" s="34">
        <v>23.0</v>
      </c>
      <c r="D125" s="54">
        <v>539000.0</v>
      </c>
      <c r="E125" s="54">
        <v>2.1668E7</v>
      </c>
      <c r="F125" s="43">
        <v>41.8</v>
      </c>
      <c r="G125" s="57">
        <v>31.2</v>
      </c>
      <c r="H125" s="43">
        <v>46.45</v>
      </c>
      <c r="I125" s="57">
        <v>24.69</v>
      </c>
      <c r="J125" s="43">
        <v>78.61461538461539</v>
      </c>
      <c r="K125" s="43">
        <v>18.538269230769227</v>
      </c>
      <c r="L125" s="43">
        <v>2.810769230769231</v>
      </c>
      <c r="M125" s="43">
        <v>0.036153846153846154</v>
      </c>
      <c r="N125" s="43">
        <v>0.0</v>
      </c>
      <c r="O125" s="43">
        <v>0.0</v>
      </c>
      <c r="P125" s="43">
        <v>24.346153846153847</v>
      </c>
      <c r="Q125" s="22">
        <f t="array" ref="Q125">ROUND(IFERROR(INDEX(SPI!M:M,MATCH(1,IF(SPI!A:A='state(northeast)'!$A125,IF(SPI!B:B='state(northeast)'!$B125,1)),0))," "),2)</f>
        <v>0.69</v>
      </c>
      <c r="R125" s="22">
        <f t="array" ref="R125">ROUND(IFERROR(INDEX(SPI!N:N,MATCH(1,IF(SPI!A:A='state(northeast)'!$A125,IF(SPI!B:B='state(northeast)'!$B125,1)),0))," "),2)</f>
        <v>14.78</v>
      </c>
    </row>
    <row r="126" ht="12.75" customHeight="1">
      <c r="A126" s="52" t="s">
        <v>24</v>
      </c>
      <c r="B126" s="55">
        <v>2019.0</v>
      </c>
      <c r="C126" s="34">
        <v>23.0</v>
      </c>
      <c r="D126" s="54">
        <v>520000.0</v>
      </c>
      <c r="E126" s="54">
        <v>1.4664E7</v>
      </c>
      <c r="F126" s="43">
        <v>40.7</v>
      </c>
      <c r="G126" s="57">
        <v>28.1</v>
      </c>
      <c r="H126" s="43">
        <v>49.99</v>
      </c>
      <c r="I126" s="57">
        <v>25.72</v>
      </c>
      <c r="J126" s="43">
        <v>98.05509433962261</v>
      </c>
      <c r="K126" s="43">
        <v>1.9449056603773582</v>
      </c>
      <c r="L126" s="43">
        <v>0.0</v>
      </c>
      <c r="M126" s="43">
        <v>0.0</v>
      </c>
      <c r="N126" s="43">
        <v>0.0</v>
      </c>
      <c r="O126" s="43">
        <v>0.0</v>
      </c>
      <c r="P126" s="43">
        <v>1.9811320754716981</v>
      </c>
      <c r="Q126" s="22">
        <f t="array" ref="Q126">ROUND(IFERROR(INDEX(SPI!M:M,MATCH(1,IF(SPI!A:A='state(northeast)'!$A126,IF(SPI!B:B='state(northeast)'!$B126,1)),0))," "),2)</f>
        <v>0.01</v>
      </c>
      <c r="R126" s="22">
        <f t="array" ref="R126">ROUND(IFERROR(INDEX(SPI!N:N,MATCH(1,IF(SPI!A:A='state(northeast)'!$A126,IF(SPI!B:B='state(northeast)'!$B126,1)),0))," "),2)</f>
        <v>42.79</v>
      </c>
    </row>
    <row r="127" ht="12.75" customHeight="1">
      <c r="A127" s="52" t="s">
        <v>24</v>
      </c>
      <c r="B127" s="55">
        <v>2020.0</v>
      </c>
      <c r="C127" s="34">
        <v>23.0</v>
      </c>
      <c r="D127" s="54">
        <v>590000.0</v>
      </c>
      <c r="E127" s="59">
        <v>2.0591E7</v>
      </c>
      <c r="F127" s="43">
        <v>43.5</v>
      </c>
      <c r="G127" s="57">
        <v>30.4</v>
      </c>
      <c r="H127" s="43">
        <v>40.63</v>
      </c>
      <c r="I127" s="57">
        <v>22.93</v>
      </c>
      <c r="J127" s="43">
        <v>51.74615384615385</v>
      </c>
      <c r="K127" s="43">
        <v>12.487499999999999</v>
      </c>
      <c r="L127" s="43">
        <v>23.16019230769231</v>
      </c>
      <c r="M127" s="43">
        <v>11.610192307692312</v>
      </c>
      <c r="N127" s="43">
        <v>0.996923076923077</v>
      </c>
      <c r="O127" s="43">
        <v>0.0</v>
      </c>
      <c r="P127" s="43">
        <v>97.61538461538461</v>
      </c>
      <c r="Q127" s="22">
        <f t="array" ref="Q127">ROUND(IFERROR(INDEX(SPI!M:M,MATCH(1,IF(SPI!A:A='state(northeast)'!$A127,IF(SPI!B:B='state(northeast)'!$B127,1)),0))," "),2)</f>
        <v>10.13</v>
      </c>
      <c r="R127" s="22">
        <f t="array" ref="R127">ROUND(IFERROR(INDEX(SPI!N:N,MATCH(1,IF(SPI!A:A='state(northeast)'!$A127,IF(SPI!B:B='state(northeast)'!$B127,1)),0))," "),2)</f>
        <v>8.37</v>
      </c>
    </row>
    <row r="128" ht="12.75" customHeight="1">
      <c r="A128" s="52" t="s">
        <v>24</v>
      </c>
      <c r="B128" s="55">
        <v>2021.0</v>
      </c>
      <c r="C128" s="34">
        <v>23.0</v>
      </c>
      <c r="D128" s="54">
        <v>495000.0</v>
      </c>
      <c r="E128" s="54" t="s">
        <v>71</v>
      </c>
      <c r="F128" s="43">
        <v>44.2</v>
      </c>
      <c r="G128" s="57">
        <v>32.0</v>
      </c>
      <c r="H128" s="43">
        <v>39.37</v>
      </c>
      <c r="I128" s="57">
        <v>21.02</v>
      </c>
      <c r="J128" s="43">
        <v>57.57057692307693</v>
      </c>
      <c r="K128" s="43">
        <v>24.80634615384616</v>
      </c>
      <c r="L128" s="43">
        <v>13.44519230769231</v>
      </c>
      <c r="M128" s="43">
        <v>4.177884615384615</v>
      </c>
      <c r="N128" s="43">
        <v>0.0</v>
      </c>
      <c r="O128" s="43">
        <v>0.0</v>
      </c>
      <c r="P128" s="43">
        <v>64.23076923076923</v>
      </c>
      <c r="Q128" s="22">
        <f t="array" ref="Q128">ROUND(IFERROR(INDEX(SPI!M:M,MATCH(1,IF(SPI!A:A='state(northeast)'!$A128,IF(SPI!B:B='state(northeast)'!$B128,1)),0))," "),2)</f>
        <v>14.49</v>
      </c>
      <c r="R128" s="22">
        <f t="array" ref="R128">ROUND(IFERROR(INDEX(SPI!N:N,MATCH(1,IF(SPI!A:A='state(northeast)'!$A128,IF(SPI!B:B='state(northeast)'!$B128,1)),0))," "),2)</f>
        <v>1.96</v>
      </c>
    </row>
    <row r="129" ht="12.75" hidden="1" customHeight="1">
      <c r="A129" s="60" t="s">
        <v>31</v>
      </c>
      <c r="B129" s="55">
        <v>1895.0</v>
      </c>
      <c r="C129" s="22"/>
      <c r="D129" s="54"/>
      <c r="E129" s="54"/>
      <c r="F129" s="43">
        <v>40.6</v>
      </c>
      <c r="G129" s="43"/>
      <c r="H129" s="43">
        <v>37.72</v>
      </c>
      <c r="I129" s="43"/>
      <c r="J129" s="43"/>
      <c r="K129" s="43"/>
      <c r="L129" s="43"/>
      <c r="M129" s="43"/>
      <c r="N129" s="43"/>
      <c r="O129" s="43"/>
      <c r="P129" s="43"/>
      <c r="Q129" s="22">
        <f t="array" ref="Q129">ROUND(IFERROR(INDEX(SPI!M:M,MATCH(1,IF(SPI!A:A='state(northeast)'!$A129,IF(SPI!B:B='state(northeast)'!$B129,1)),0))," "),2)</f>
        <v>11.51</v>
      </c>
      <c r="R129" s="22">
        <f t="array" ref="R129">ROUND(IFERROR(INDEX(SPI!N:N,MATCH(1,IF(SPI!A:A='state(northeast)'!$A129,IF(SPI!B:B='state(northeast)'!$B129,1)),0))," "),2)</f>
        <v>0</v>
      </c>
    </row>
    <row r="130" ht="12.75" hidden="1" customHeight="1">
      <c r="A130" s="60" t="s">
        <v>31</v>
      </c>
      <c r="B130" s="55">
        <v>1896.0</v>
      </c>
      <c r="D130" s="54"/>
      <c r="E130" s="54"/>
      <c r="F130" s="43">
        <v>40.7</v>
      </c>
      <c r="G130" s="43"/>
      <c r="H130" s="43">
        <v>36.82</v>
      </c>
      <c r="I130" s="43"/>
      <c r="J130" s="43"/>
      <c r="K130" s="43"/>
      <c r="L130" s="43"/>
      <c r="M130" s="43"/>
      <c r="N130" s="43"/>
      <c r="O130" s="43"/>
      <c r="P130" s="43"/>
      <c r="Q130" s="22">
        <f t="array" ref="Q130">ROUND(IFERROR(INDEX(SPI!M:M,MATCH(1,IF(SPI!A:A='state(northeast)'!$A130,IF(SPI!B:B='state(northeast)'!$B130,1)),0))," "),2)</f>
        <v>12.86</v>
      </c>
      <c r="R130" s="22">
        <f t="array" ref="R130">ROUND(IFERROR(INDEX(SPI!N:N,MATCH(1,IF(SPI!A:A='state(northeast)'!$A130,IF(SPI!B:B='state(northeast)'!$B130,1)),0))," "),2)</f>
        <v>1.63</v>
      </c>
    </row>
    <row r="131" ht="12.75" hidden="1" customHeight="1">
      <c r="A131" s="60" t="s">
        <v>31</v>
      </c>
      <c r="B131" s="55">
        <v>1897.0</v>
      </c>
      <c r="D131" s="54"/>
      <c r="E131" s="54"/>
      <c r="F131" s="43">
        <v>41.1</v>
      </c>
      <c r="G131" s="43"/>
      <c r="H131" s="43">
        <v>50.25</v>
      </c>
      <c r="I131" s="43"/>
      <c r="J131" s="43"/>
      <c r="K131" s="43"/>
      <c r="L131" s="43"/>
      <c r="M131" s="43"/>
      <c r="N131" s="43"/>
      <c r="O131" s="43"/>
      <c r="P131" s="43"/>
      <c r="Q131" s="22">
        <f t="array" ref="Q131">ROUND(IFERROR(INDEX(SPI!M:M,MATCH(1,IF(SPI!A:A='state(northeast)'!$A131,IF(SPI!B:B='state(northeast)'!$B131,1)),0))," "),2)</f>
        <v>8.22</v>
      </c>
      <c r="R131" s="22">
        <f t="array" ref="R131">ROUND(IFERROR(INDEX(SPI!N:N,MATCH(1,IF(SPI!A:A='state(northeast)'!$A131,IF(SPI!B:B='state(northeast)'!$B131,1)),0))," "),2)</f>
        <v>26.87</v>
      </c>
    </row>
    <row r="132" ht="12.75" hidden="1" customHeight="1">
      <c r="A132" s="60" t="s">
        <v>31</v>
      </c>
      <c r="B132" s="55">
        <v>1898.0</v>
      </c>
      <c r="D132" s="54"/>
      <c r="E132" s="54"/>
      <c r="F132" s="43">
        <v>42.3</v>
      </c>
      <c r="G132" s="43"/>
      <c r="H132" s="43">
        <v>42.75</v>
      </c>
      <c r="I132" s="43"/>
      <c r="J132" s="43"/>
      <c r="K132" s="43"/>
      <c r="L132" s="43"/>
      <c r="M132" s="43"/>
      <c r="N132" s="43"/>
      <c r="O132" s="43"/>
      <c r="P132" s="43"/>
      <c r="Q132" s="22">
        <f t="array" ref="Q132">ROUND(IFERROR(INDEX(SPI!M:M,MATCH(1,IF(SPI!A:A='state(northeast)'!$A132,IF(SPI!B:B='state(northeast)'!$B132,1)),0))," "),2)</f>
        <v>2.81</v>
      </c>
      <c r="R132" s="22">
        <f t="array" ref="R132">ROUND(IFERROR(INDEX(SPI!N:N,MATCH(1,IF(SPI!A:A='state(northeast)'!$A132,IF(SPI!B:B='state(northeast)'!$B132,1)),0))," "),2)</f>
        <v>25.02</v>
      </c>
    </row>
    <row r="133" ht="12.75" hidden="1" customHeight="1">
      <c r="A133" s="60" t="s">
        <v>31</v>
      </c>
      <c r="B133" s="55">
        <v>1899.0</v>
      </c>
      <c r="D133" s="54"/>
      <c r="E133" s="54"/>
      <c r="F133" s="43">
        <v>41.2</v>
      </c>
      <c r="G133" s="43"/>
      <c r="H133" s="43">
        <v>36.26</v>
      </c>
      <c r="I133" s="43"/>
      <c r="J133" s="43"/>
      <c r="K133" s="43"/>
      <c r="L133" s="43"/>
      <c r="M133" s="43"/>
      <c r="N133" s="43"/>
      <c r="O133" s="43"/>
      <c r="P133" s="43"/>
      <c r="Q133" s="22">
        <f t="array" ref="Q133">ROUND(IFERROR(INDEX(SPI!M:M,MATCH(1,IF(SPI!A:A='state(northeast)'!$A133,IF(SPI!B:B='state(northeast)'!$B133,1)),0))," "),2)</f>
        <v>23.4</v>
      </c>
      <c r="R133" s="22">
        <f t="array" ref="R133">ROUND(IFERROR(INDEX(SPI!N:N,MATCH(1,IF(SPI!A:A='state(northeast)'!$A133,IF(SPI!B:B='state(northeast)'!$B133,1)),0))," "),2)</f>
        <v>3.43</v>
      </c>
    </row>
    <row r="134" ht="12.75" hidden="1" customHeight="1">
      <c r="A134" s="60" t="s">
        <v>31</v>
      </c>
      <c r="B134" s="55">
        <v>1900.0</v>
      </c>
      <c r="D134" s="54"/>
      <c r="E134" s="54"/>
      <c r="F134" s="43">
        <v>41.1</v>
      </c>
      <c r="G134" s="43"/>
      <c r="H134" s="43">
        <v>43.63</v>
      </c>
      <c r="I134" s="43"/>
      <c r="J134" s="43"/>
      <c r="K134" s="43"/>
      <c r="L134" s="43"/>
      <c r="M134" s="43"/>
      <c r="N134" s="43"/>
      <c r="O134" s="43"/>
      <c r="P134" s="43"/>
      <c r="Q134" s="22">
        <f t="array" ref="Q134">ROUND(IFERROR(INDEX(SPI!M:M,MATCH(1,IF(SPI!A:A='state(northeast)'!$A134,IF(SPI!B:B='state(northeast)'!$B134,1)),0))," "),2)</f>
        <v>9.13</v>
      </c>
      <c r="R134" s="22">
        <f t="array" ref="R134">ROUND(IFERROR(INDEX(SPI!N:N,MATCH(1,IF(SPI!A:A='state(northeast)'!$A134,IF(SPI!B:B='state(northeast)'!$B134,1)),0))," "),2)</f>
        <v>3.45</v>
      </c>
    </row>
    <row r="135" ht="12.75" hidden="1" customHeight="1">
      <c r="A135" s="60" t="s">
        <v>31</v>
      </c>
      <c r="B135" s="55">
        <v>1901.0</v>
      </c>
      <c r="D135" s="54"/>
      <c r="E135" s="54"/>
      <c r="F135" s="43">
        <v>40.8</v>
      </c>
      <c r="G135" s="43"/>
      <c r="H135" s="43">
        <v>40.74</v>
      </c>
      <c r="I135" s="43"/>
      <c r="J135" s="43"/>
      <c r="K135" s="43"/>
      <c r="L135" s="43"/>
      <c r="M135" s="43"/>
      <c r="N135" s="43"/>
      <c r="O135" s="43"/>
      <c r="P135" s="43"/>
      <c r="Q135" s="22">
        <f t="array" ref="Q135">ROUND(IFERROR(INDEX(SPI!M:M,MATCH(1,IF(SPI!A:A='state(northeast)'!$A135,IF(SPI!B:B='state(northeast)'!$B135,1)),0))," "),2)</f>
        <v>6.9</v>
      </c>
      <c r="R135" s="22">
        <f t="array" ref="R135">ROUND(IFERROR(INDEX(SPI!N:N,MATCH(1,IF(SPI!A:A='state(northeast)'!$A135,IF(SPI!B:B='state(northeast)'!$B135,1)),0))," "),2)</f>
        <v>2.66</v>
      </c>
    </row>
    <row r="136" ht="12.75" hidden="1" customHeight="1">
      <c r="A136" s="60" t="s">
        <v>31</v>
      </c>
      <c r="B136" s="55">
        <v>1902.0</v>
      </c>
      <c r="D136" s="54"/>
      <c r="E136" s="54"/>
      <c r="F136" s="43">
        <v>40.6</v>
      </c>
      <c r="G136" s="43"/>
      <c r="H136" s="43">
        <v>44.78</v>
      </c>
      <c r="I136" s="43"/>
      <c r="J136" s="43"/>
      <c r="K136" s="43"/>
      <c r="L136" s="43"/>
      <c r="M136" s="43"/>
      <c r="N136" s="43"/>
      <c r="O136" s="43"/>
      <c r="P136" s="43"/>
      <c r="Q136" s="22">
        <f t="array" ref="Q136">ROUND(IFERROR(INDEX(SPI!M:M,MATCH(1,IF(SPI!A:A='state(northeast)'!$A136,IF(SPI!B:B='state(northeast)'!$B136,1)),0))," "),2)</f>
        <v>3.1</v>
      </c>
      <c r="R136" s="22">
        <f t="array" ref="R136">ROUND(IFERROR(INDEX(SPI!N:N,MATCH(1,IF(SPI!A:A='state(northeast)'!$A136,IF(SPI!B:B='state(northeast)'!$B136,1)),0))," "),2)</f>
        <v>14.12</v>
      </c>
    </row>
    <row r="137" ht="12.75" hidden="1" customHeight="1">
      <c r="A137" s="60" t="s">
        <v>31</v>
      </c>
      <c r="B137" s="55">
        <v>1903.0</v>
      </c>
      <c r="D137" s="54"/>
      <c r="E137" s="54"/>
      <c r="F137" s="43">
        <v>40.7</v>
      </c>
      <c r="G137" s="43"/>
      <c r="H137" s="43">
        <v>37.23</v>
      </c>
      <c r="I137" s="43"/>
      <c r="J137" s="43"/>
      <c r="K137" s="43"/>
      <c r="L137" s="43"/>
      <c r="M137" s="43"/>
      <c r="N137" s="43"/>
      <c r="O137" s="43"/>
      <c r="P137" s="43"/>
      <c r="Q137" s="22">
        <f t="array" ref="Q137">ROUND(IFERROR(INDEX(SPI!M:M,MATCH(1,IF(SPI!A:A='state(northeast)'!$A137,IF(SPI!B:B='state(northeast)'!$B137,1)),0))," "),2)</f>
        <v>13.66</v>
      </c>
      <c r="R137" s="22">
        <f t="array" ref="R137">ROUND(IFERROR(INDEX(SPI!N:N,MATCH(1,IF(SPI!A:A='state(northeast)'!$A137,IF(SPI!B:B='state(northeast)'!$B137,1)),0))," "),2)</f>
        <v>7.25</v>
      </c>
    </row>
    <row r="138" ht="12.75" hidden="1" customHeight="1">
      <c r="A138" s="60" t="s">
        <v>31</v>
      </c>
      <c r="B138" s="55">
        <v>1904.0</v>
      </c>
      <c r="D138" s="54"/>
      <c r="E138" s="54"/>
      <c r="F138" s="43">
        <v>37.6</v>
      </c>
      <c r="G138" s="43"/>
      <c r="H138" s="43">
        <v>37.35</v>
      </c>
      <c r="I138" s="43"/>
      <c r="J138" s="43"/>
      <c r="K138" s="43"/>
      <c r="L138" s="43"/>
      <c r="M138" s="43"/>
      <c r="N138" s="43"/>
      <c r="O138" s="43"/>
      <c r="P138" s="43"/>
      <c r="Q138" s="22">
        <f t="array" ref="Q138">ROUND(IFERROR(INDEX(SPI!M:M,MATCH(1,IF(SPI!A:A='state(northeast)'!$A138,IF(SPI!B:B='state(northeast)'!$B138,1)),0))," "),2)</f>
        <v>38.81</v>
      </c>
      <c r="R138" s="22">
        <f t="array" ref="R138">ROUND(IFERROR(INDEX(SPI!N:N,MATCH(1,IF(SPI!A:A='state(northeast)'!$A138,IF(SPI!B:B='state(northeast)'!$B138,1)),0))," "),2)</f>
        <v>0.04</v>
      </c>
    </row>
    <row r="139" ht="12.75" hidden="1" customHeight="1">
      <c r="A139" s="60" t="s">
        <v>31</v>
      </c>
      <c r="B139" s="55">
        <v>1905.0</v>
      </c>
      <c r="D139" s="54"/>
      <c r="E139" s="54"/>
      <c r="F139" s="43">
        <v>39.5</v>
      </c>
      <c r="G139" s="43"/>
      <c r="H139" s="43">
        <v>39.0</v>
      </c>
      <c r="I139" s="43"/>
      <c r="J139" s="43"/>
      <c r="K139" s="43"/>
      <c r="L139" s="43"/>
      <c r="M139" s="43"/>
      <c r="N139" s="43"/>
      <c r="O139" s="43"/>
      <c r="P139" s="43"/>
      <c r="Q139" s="22">
        <f t="array" ref="Q139">ROUND(IFERROR(INDEX(SPI!M:M,MATCH(1,IF(SPI!A:A='state(northeast)'!$A139,IF(SPI!B:B='state(northeast)'!$B139,1)),0))," "),2)</f>
        <v>30.93</v>
      </c>
      <c r="R139" s="22">
        <f t="array" ref="R139">ROUND(IFERROR(INDEX(SPI!N:N,MATCH(1,IF(SPI!A:A='state(northeast)'!$A139,IF(SPI!B:B='state(northeast)'!$B139,1)),0))," "),2)</f>
        <v>0.3</v>
      </c>
    </row>
    <row r="140" ht="12.75" hidden="1" customHeight="1">
      <c r="A140" s="60" t="s">
        <v>31</v>
      </c>
      <c r="B140" s="55">
        <v>1906.0</v>
      </c>
      <c r="D140" s="54"/>
      <c r="E140" s="54"/>
      <c r="F140" s="43">
        <v>40.7</v>
      </c>
      <c r="G140" s="43"/>
      <c r="H140" s="43">
        <v>37.11</v>
      </c>
      <c r="I140" s="43"/>
      <c r="J140" s="43"/>
      <c r="K140" s="43"/>
      <c r="L140" s="43"/>
      <c r="M140" s="43"/>
      <c r="N140" s="43"/>
      <c r="O140" s="43"/>
      <c r="P140" s="43"/>
      <c r="Q140" s="22">
        <f t="array" ref="Q140">ROUND(IFERROR(INDEX(SPI!M:M,MATCH(1,IF(SPI!A:A='state(northeast)'!$A140,IF(SPI!B:B='state(northeast)'!$B140,1)),0))," "),2)</f>
        <v>18.42</v>
      </c>
      <c r="R140" s="22">
        <f t="array" ref="R140">ROUND(IFERROR(INDEX(SPI!N:N,MATCH(1,IF(SPI!A:A='state(northeast)'!$A140,IF(SPI!B:B='state(northeast)'!$B140,1)),0))," "),2)</f>
        <v>0.37</v>
      </c>
    </row>
    <row r="141" ht="12.75" hidden="1" customHeight="1">
      <c r="A141" s="60" t="s">
        <v>31</v>
      </c>
      <c r="B141" s="55">
        <v>1907.0</v>
      </c>
      <c r="D141" s="54"/>
      <c r="E141" s="54"/>
      <c r="F141" s="43">
        <v>38.8</v>
      </c>
      <c r="G141" s="43"/>
      <c r="H141" s="43">
        <v>41.36</v>
      </c>
      <c r="I141" s="43"/>
      <c r="J141" s="43"/>
      <c r="K141" s="43"/>
      <c r="L141" s="43"/>
      <c r="M141" s="43"/>
      <c r="N141" s="43"/>
      <c r="O141" s="43"/>
      <c r="P141" s="43"/>
      <c r="Q141" s="22">
        <f t="array" ref="Q141">ROUND(IFERROR(INDEX(SPI!M:M,MATCH(1,IF(SPI!A:A='state(northeast)'!$A141,IF(SPI!B:B='state(northeast)'!$B141,1)),0))," "),2)</f>
        <v>32.23</v>
      </c>
      <c r="R141" s="22">
        <f t="array" ref="R141">ROUND(IFERROR(INDEX(SPI!N:N,MATCH(1,IF(SPI!A:A='state(northeast)'!$A141,IF(SPI!B:B='state(northeast)'!$B141,1)),0))," "),2)</f>
        <v>1.52</v>
      </c>
    </row>
    <row r="142" ht="12.75" hidden="1" customHeight="1">
      <c r="A142" s="60" t="s">
        <v>31</v>
      </c>
      <c r="B142" s="55">
        <v>1908.0</v>
      </c>
      <c r="D142" s="54"/>
      <c r="E142" s="54"/>
      <c r="F142" s="43">
        <v>41.3</v>
      </c>
      <c r="G142" s="43"/>
      <c r="H142" s="43">
        <v>32.57</v>
      </c>
      <c r="I142" s="43"/>
      <c r="J142" s="43"/>
      <c r="K142" s="43"/>
      <c r="L142" s="43"/>
      <c r="M142" s="43"/>
      <c r="N142" s="43"/>
      <c r="O142" s="43"/>
      <c r="P142" s="43"/>
      <c r="Q142" s="22">
        <f t="array" ref="Q142">ROUND(IFERROR(INDEX(SPI!M:M,MATCH(1,IF(SPI!A:A='state(northeast)'!$A142,IF(SPI!B:B='state(northeast)'!$B142,1)),0))," "),2)</f>
        <v>25.15</v>
      </c>
      <c r="R142" s="22">
        <f t="array" ref="R142">ROUND(IFERROR(INDEX(SPI!N:N,MATCH(1,IF(SPI!A:A='state(northeast)'!$A142,IF(SPI!B:B='state(northeast)'!$B142,1)),0))," "),2)</f>
        <v>10.85</v>
      </c>
    </row>
    <row r="143" ht="12.75" hidden="1" customHeight="1">
      <c r="A143" s="60" t="s">
        <v>31</v>
      </c>
      <c r="B143" s="55">
        <v>1909.0</v>
      </c>
      <c r="D143" s="54"/>
      <c r="E143" s="54"/>
      <c r="F143" s="43">
        <v>40.5</v>
      </c>
      <c r="G143" s="43"/>
      <c r="H143" s="43">
        <v>38.19</v>
      </c>
      <c r="I143" s="43"/>
      <c r="J143" s="43"/>
      <c r="K143" s="43"/>
      <c r="L143" s="43"/>
      <c r="M143" s="43"/>
      <c r="N143" s="43"/>
      <c r="O143" s="43"/>
      <c r="P143" s="43"/>
      <c r="Q143" s="22">
        <f t="array" ref="Q143">ROUND(IFERROR(INDEX(SPI!M:M,MATCH(1,IF(SPI!A:A='state(northeast)'!$A143,IF(SPI!B:B='state(northeast)'!$B143,1)),0))," "),2)</f>
        <v>32.23</v>
      </c>
      <c r="R143" s="22">
        <f t="array" ref="R143">ROUND(IFERROR(INDEX(SPI!N:N,MATCH(1,IF(SPI!A:A='state(northeast)'!$A143,IF(SPI!B:B='state(northeast)'!$B143,1)),0))," "),2)</f>
        <v>0.26</v>
      </c>
    </row>
    <row r="144" ht="12.75" hidden="1" customHeight="1">
      <c r="A144" s="60" t="s">
        <v>31</v>
      </c>
      <c r="B144" s="55">
        <v>1910.0</v>
      </c>
      <c r="D144" s="54"/>
      <c r="E144" s="54"/>
      <c r="F144" s="43">
        <v>41.0</v>
      </c>
      <c r="G144" s="43"/>
      <c r="H144" s="43">
        <v>37.13</v>
      </c>
      <c r="I144" s="43"/>
      <c r="J144" s="43"/>
      <c r="K144" s="43"/>
      <c r="L144" s="43"/>
      <c r="M144" s="43"/>
      <c r="N144" s="43"/>
      <c r="O144" s="43"/>
      <c r="P144" s="43"/>
      <c r="Q144" s="22">
        <f t="array" ref="Q144">ROUND(IFERROR(INDEX(SPI!M:M,MATCH(1,IF(SPI!A:A='state(northeast)'!$A144,IF(SPI!B:B='state(northeast)'!$B144,1)),0))," "),2)</f>
        <v>38.87</v>
      </c>
      <c r="R144" s="22">
        <f t="array" ref="R144">ROUND(IFERROR(INDEX(SPI!N:N,MATCH(1,IF(SPI!A:A='state(northeast)'!$A144,IF(SPI!B:B='state(northeast)'!$B144,1)),0))," "),2)</f>
        <v>0</v>
      </c>
    </row>
    <row r="145" ht="12.75" hidden="1" customHeight="1">
      <c r="A145" s="60" t="s">
        <v>31</v>
      </c>
      <c r="B145" s="55">
        <v>1911.0</v>
      </c>
      <c r="D145" s="54"/>
      <c r="E145" s="54"/>
      <c r="F145" s="43">
        <v>41.1</v>
      </c>
      <c r="G145" s="43"/>
      <c r="H145" s="43">
        <v>35.36</v>
      </c>
      <c r="I145" s="43"/>
      <c r="J145" s="43"/>
      <c r="K145" s="43"/>
      <c r="L145" s="43"/>
      <c r="M145" s="43"/>
      <c r="N145" s="43"/>
      <c r="O145" s="43"/>
      <c r="P145" s="43"/>
      <c r="Q145" s="22">
        <f t="array" ref="Q145">ROUND(IFERROR(INDEX(SPI!M:M,MATCH(1,IF(SPI!A:A='state(northeast)'!$A145,IF(SPI!B:B='state(northeast)'!$B145,1)),0))," "),2)</f>
        <v>57.7</v>
      </c>
      <c r="R145" s="22">
        <f t="array" ref="R145">ROUND(IFERROR(INDEX(SPI!N:N,MATCH(1,IF(SPI!A:A='state(northeast)'!$A145,IF(SPI!B:B='state(northeast)'!$B145,1)),0))," "),2)</f>
        <v>0</v>
      </c>
    </row>
    <row r="146" ht="12.75" hidden="1" customHeight="1">
      <c r="A146" s="60" t="s">
        <v>31</v>
      </c>
      <c r="B146" s="55">
        <v>1912.0</v>
      </c>
      <c r="D146" s="54"/>
      <c r="E146" s="54"/>
      <c r="F146" s="43">
        <v>39.6</v>
      </c>
      <c r="G146" s="43"/>
      <c r="H146" s="43">
        <v>42.69</v>
      </c>
      <c r="I146" s="43"/>
      <c r="J146" s="43"/>
      <c r="K146" s="43"/>
      <c r="L146" s="43"/>
      <c r="M146" s="43"/>
      <c r="N146" s="43"/>
      <c r="O146" s="43"/>
      <c r="P146" s="43"/>
      <c r="Q146" s="22">
        <f t="array" ref="Q146">ROUND(IFERROR(INDEX(SPI!M:M,MATCH(1,IF(SPI!A:A='state(northeast)'!$A146,IF(SPI!B:B='state(northeast)'!$B146,1)),0))," "),2)</f>
        <v>9.12</v>
      </c>
      <c r="R146" s="22">
        <f t="array" ref="R146">ROUND(IFERROR(INDEX(SPI!N:N,MATCH(1,IF(SPI!A:A='state(northeast)'!$A146,IF(SPI!B:B='state(northeast)'!$B146,1)),0))," "),2)</f>
        <v>5.5</v>
      </c>
    </row>
    <row r="147" ht="12.75" hidden="1" customHeight="1">
      <c r="A147" s="60" t="s">
        <v>31</v>
      </c>
      <c r="B147" s="55">
        <v>1913.0</v>
      </c>
      <c r="D147" s="54"/>
      <c r="E147" s="54"/>
      <c r="F147" s="43">
        <v>42.8</v>
      </c>
      <c r="G147" s="43"/>
      <c r="H147" s="43">
        <v>37.74</v>
      </c>
      <c r="I147" s="43"/>
      <c r="J147" s="43"/>
      <c r="K147" s="43"/>
      <c r="L147" s="43"/>
      <c r="M147" s="43"/>
      <c r="N147" s="43"/>
      <c r="O147" s="43"/>
      <c r="P147" s="43"/>
      <c r="Q147" s="22">
        <f t="array" ref="Q147">ROUND(IFERROR(INDEX(SPI!M:M,MATCH(1,IF(SPI!A:A='state(northeast)'!$A147,IF(SPI!B:B='state(northeast)'!$B147,1)),0))," "),2)</f>
        <v>16.45</v>
      </c>
      <c r="R147" s="22">
        <f t="array" ref="R147">ROUND(IFERROR(INDEX(SPI!N:N,MATCH(1,IF(SPI!A:A='state(northeast)'!$A147,IF(SPI!B:B='state(northeast)'!$B147,1)),0))," "),2)</f>
        <v>8.72</v>
      </c>
    </row>
    <row r="148" ht="12.75" hidden="1" customHeight="1">
      <c r="A148" s="60" t="s">
        <v>31</v>
      </c>
      <c r="B148" s="55">
        <v>1914.0</v>
      </c>
      <c r="D148" s="54"/>
      <c r="E148" s="54"/>
      <c r="F148" s="43">
        <v>39.3</v>
      </c>
      <c r="G148" s="43"/>
      <c r="H148" s="43">
        <v>33.66</v>
      </c>
      <c r="I148" s="43"/>
      <c r="J148" s="43"/>
      <c r="K148" s="43"/>
      <c r="L148" s="43"/>
      <c r="M148" s="43"/>
      <c r="N148" s="43"/>
      <c r="O148" s="43"/>
      <c r="P148" s="43"/>
      <c r="Q148" s="22">
        <f t="array" ref="Q148">ROUND(IFERROR(INDEX(SPI!M:M,MATCH(1,IF(SPI!A:A='state(northeast)'!$A148,IF(SPI!B:B='state(northeast)'!$B148,1)),0))," "),2)</f>
        <v>42.65</v>
      </c>
      <c r="R148" s="22">
        <f t="array" ref="R148">ROUND(IFERROR(INDEX(SPI!N:N,MATCH(1,IF(SPI!A:A='state(northeast)'!$A148,IF(SPI!B:B='state(northeast)'!$B148,1)),0))," "),2)</f>
        <v>0</v>
      </c>
    </row>
    <row r="149" ht="12.75" hidden="1" customHeight="1">
      <c r="A149" s="60" t="s">
        <v>31</v>
      </c>
      <c r="B149" s="55">
        <v>1915.0</v>
      </c>
      <c r="D149" s="54"/>
      <c r="E149" s="54"/>
      <c r="F149" s="43">
        <v>42.0</v>
      </c>
      <c r="G149" s="43"/>
      <c r="H149" s="43">
        <v>39.19</v>
      </c>
      <c r="I149" s="43"/>
      <c r="J149" s="43"/>
      <c r="K149" s="43"/>
      <c r="L149" s="43"/>
      <c r="M149" s="43"/>
      <c r="N149" s="43"/>
      <c r="O149" s="43"/>
      <c r="P149" s="43"/>
      <c r="Q149" s="22">
        <f t="array" ref="Q149">ROUND(IFERROR(INDEX(SPI!M:M,MATCH(1,IF(SPI!A:A='state(northeast)'!$A149,IF(SPI!B:B='state(northeast)'!$B149,1)),0))," "),2)</f>
        <v>49.87</v>
      </c>
      <c r="R149" s="22">
        <f t="array" ref="R149">ROUND(IFERROR(INDEX(SPI!N:N,MATCH(1,IF(SPI!A:A='state(northeast)'!$A149,IF(SPI!B:B='state(northeast)'!$B149,1)),0))," "),2)</f>
        <v>1.37</v>
      </c>
    </row>
    <row r="150" ht="12.75" hidden="1" customHeight="1">
      <c r="A150" s="60" t="s">
        <v>31</v>
      </c>
      <c r="B150" s="55">
        <v>1916.0</v>
      </c>
      <c r="D150" s="54"/>
      <c r="E150" s="54"/>
      <c r="F150" s="43">
        <v>40.4</v>
      </c>
      <c r="G150" s="43"/>
      <c r="H150" s="43">
        <v>38.79</v>
      </c>
      <c r="I150" s="43"/>
      <c r="J150" s="43"/>
      <c r="K150" s="43"/>
      <c r="L150" s="43"/>
      <c r="M150" s="43"/>
      <c r="N150" s="43"/>
      <c r="O150" s="43"/>
      <c r="P150" s="43"/>
      <c r="Q150" s="22">
        <f t="array" ref="Q150">ROUND(IFERROR(INDEX(SPI!M:M,MATCH(1,IF(SPI!A:A='state(northeast)'!$A150,IF(SPI!B:B='state(northeast)'!$B150,1)),0))," "),2)</f>
        <v>13.05</v>
      </c>
      <c r="R150" s="22">
        <f t="array" ref="R150">ROUND(IFERROR(INDEX(SPI!N:N,MATCH(1,IF(SPI!A:A='state(northeast)'!$A150,IF(SPI!B:B='state(northeast)'!$B150,1)),0))," "),2)</f>
        <v>3.69</v>
      </c>
    </row>
    <row r="151" ht="12.75" hidden="1" customHeight="1">
      <c r="A151" s="60" t="s">
        <v>31</v>
      </c>
      <c r="B151" s="55">
        <v>1917.0</v>
      </c>
      <c r="D151" s="54"/>
      <c r="E151" s="54"/>
      <c r="F151" s="43">
        <v>37.9</v>
      </c>
      <c r="G151" s="43"/>
      <c r="H151" s="43">
        <v>38.34</v>
      </c>
      <c r="I151" s="43"/>
      <c r="J151" s="43"/>
      <c r="K151" s="43"/>
      <c r="L151" s="43"/>
      <c r="M151" s="43"/>
      <c r="N151" s="43"/>
      <c r="O151" s="43"/>
      <c r="P151" s="43"/>
      <c r="Q151" s="22">
        <f t="array" ref="Q151">ROUND(IFERROR(INDEX(SPI!M:M,MATCH(1,IF(SPI!A:A='state(northeast)'!$A151,IF(SPI!B:B='state(northeast)'!$B151,1)),0))," "),2)</f>
        <v>21.11</v>
      </c>
      <c r="R151" s="22">
        <f t="array" ref="R151">ROUND(IFERROR(INDEX(SPI!N:N,MATCH(1,IF(SPI!A:A='state(northeast)'!$A151,IF(SPI!B:B='state(northeast)'!$B151,1)),0))," "),2)</f>
        <v>0.26</v>
      </c>
    </row>
    <row r="152" ht="12.75" hidden="1" customHeight="1">
      <c r="A152" s="60" t="s">
        <v>31</v>
      </c>
      <c r="B152" s="55">
        <v>1918.0</v>
      </c>
      <c r="D152" s="54"/>
      <c r="E152" s="54"/>
      <c r="F152" s="43">
        <v>40.2</v>
      </c>
      <c r="G152" s="43"/>
      <c r="H152" s="43">
        <v>41.66</v>
      </c>
      <c r="I152" s="43"/>
      <c r="J152" s="43"/>
      <c r="K152" s="43"/>
      <c r="L152" s="43"/>
      <c r="M152" s="43"/>
      <c r="N152" s="43"/>
      <c r="O152" s="43"/>
      <c r="P152" s="43"/>
      <c r="Q152" s="22">
        <f t="array" ref="Q152">ROUND(IFERROR(INDEX(SPI!M:M,MATCH(1,IF(SPI!A:A='state(northeast)'!$A152,IF(SPI!B:B='state(northeast)'!$B152,1)),0))," "),2)</f>
        <v>23.38</v>
      </c>
      <c r="R152" s="22">
        <f t="array" ref="R152">ROUND(IFERROR(INDEX(SPI!N:N,MATCH(1,IF(SPI!A:A='state(northeast)'!$A152,IF(SPI!B:B='state(northeast)'!$B152,1)),0))," "),2)</f>
        <v>3.05</v>
      </c>
    </row>
    <row r="153" ht="12.75" hidden="1" customHeight="1">
      <c r="A153" s="60" t="s">
        <v>31</v>
      </c>
      <c r="B153" s="55">
        <v>1919.0</v>
      </c>
      <c r="D153" s="54"/>
      <c r="E153" s="54"/>
      <c r="F153" s="43">
        <v>41.6</v>
      </c>
      <c r="G153" s="43"/>
      <c r="H153" s="43">
        <v>39.19</v>
      </c>
      <c r="I153" s="43"/>
      <c r="J153" s="43"/>
      <c r="K153" s="43"/>
      <c r="L153" s="43"/>
      <c r="M153" s="43"/>
      <c r="N153" s="43"/>
      <c r="O153" s="43"/>
      <c r="P153" s="43"/>
      <c r="Q153" s="22">
        <f t="array" ref="Q153">ROUND(IFERROR(INDEX(SPI!M:M,MATCH(1,IF(SPI!A:A='state(northeast)'!$A153,IF(SPI!B:B='state(northeast)'!$B153,1)),0))," "),2)</f>
        <v>9.45</v>
      </c>
      <c r="R153" s="22">
        <f t="array" ref="R153">ROUND(IFERROR(INDEX(SPI!N:N,MATCH(1,IF(SPI!A:A='state(northeast)'!$A153,IF(SPI!B:B='state(northeast)'!$B153,1)),0))," "),2)</f>
        <v>8.26</v>
      </c>
    </row>
    <row r="154" ht="12.75" hidden="1" customHeight="1">
      <c r="A154" s="60" t="s">
        <v>31</v>
      </c>
      <c r="B154" s="55">
        <v>1920.0</v>
      </c>
      <c r="D154" s="54"/>
      <c r="E154" s="54"/>
      <c r="F154" s="43">
        <v>40.6</v>
      </c>
      <c r="G154" s="43"/>
      <c r="H154" s="43">
        <v>46.84</v>
      </c>
      <c r="I154" s="43"/>
      <c r="J154" s="43"/>
      <c r="K154" s="43"/>
      <c r="L154" s="43"/>
      <c r="M154" s="43"/>
      <c r="N154" s="43"/>
      <c r="O154" s="43"/>
      <c r="P154" s="43"/>
      <c r="Q154" s="22">
        <f t="array" ref="Q154">ROUND(IFERROR(INDEX(SPI!M:M,MATCH(1,IF(SPI!A:A='state(northeast)'!$A154,IF(SPI!B:B='state(northeast)'!$B154,1)),0))," "),2)</f>
        <v>1.84</v>
      </c>
      <c r="R154" s="22">
        <f t="array" ref="R154">ROUND(IFERROR(INDEX(SPI!N:N,MATCH(1,IF(SPI!A:A='state(northeast)'!$A154,IF(SPI!B:B='state(northeast)'!$B154,1)),0))," "),2)</f>
        <v>10.33</v>
      </c>
    </row>
    <row r="155" ht="12.75" hidden="1" customHeight="1">
      <c r="A155" s="60" t="s">
        <v>31</v>
      </c>
      <c r="B155" s="55">
        <v>1921.0</v>
      </c>
      <c r="D155" s="54"/>
      <c r="E155" s="54"/>
      <c r="F155" s="43">
        <v>43.2</v>
      </c>
      <c r="G155" s="43"/>
      <c r="H155" s="43">
        <v>34.97</v>
      </c>
      <c r="I155" s="43"/>
      <c r="J155" s="43"/>
      <c r="K155" s="43"/>
      <c r="L155" s="43"/>
      <c r="M155" s="43"/>
      <c r="N155" s="43"/>
      <c r="O155" s="43"/>
      <c r="P155" s="43"/>
      <c r="Q155" s="22">
        <f t="array" ref="Q155">ROUND(IFERROR(INDEX(SPI!M:M,MATCH(1,IF(SPI!A:A='state(northeast)'!$A155,IF(SPI!B:B='state(northeast)'!$B155,1)),0))," "),2)</f>
        <v>23.27</v>
      </c>
      <c r="R155" s="22">
        <f t="array" ref="R155">ROUND(IFERROR(INDEX(SPI!N:N,MATCH(1,IF(SPI!A:A='state(northeast)'!$A155,IF(SPI!B:B='state(northeast)'!$B155,1)),0))," "),2)</f>
        <v>1.59</v>
      </c>
    </row>
    <row r="156" ht="12.75" hidden="1" customHeight="1">
      <c r="A156" s="60" t="s">
        <v>31</v>
      </c>
      <c r="B156" s="55">
        <v>1922.0</v>
      </c>
      <c r="D156" s="54"/>
      <c r="E156" s="54"/>
      <c r="F156" s="43">
        <v>41.3</v>
      </c>
      <c r="G156" s="43"/>
      <c r="H156" s="43">
        <v>40.79</v>
      </c>
      <c r="I156" s="43"/>
      <c r="J156" s="43"/>
      <c r="K156" s="43"/>
      <c r="L156" s="43"/>
      <c r="M156" s="43"/>
      <c r="N156" s="43"/>
      <c r="O156" s="43"/>
      <c r="P156" s="43"/>
      <c r="Q156" s="22">
        <f t="array" ref="Q156">ROUND(IFERROR(INDEX(SPI!M:M,MATCH(1,IF(SPI!A:A='state(northeast)'!$A156,IF(SPI!B:B='state(northeast)'!$B156,1)),0))," "),2)</f>
        <v>7.6</v>
      </c>
      <c r="R156" s="22">
        <f t="array" ref="R156">ROUND(IFERROR(INDEX(SPI!N:N,MATCH(1,IF(SPI!A:A='state(northeast)'!$A156,IF(SPI!B:B='state(northeast)'!$B156,1)),0))," "),2)</f>
        <v>11.55</v>
      </c>
    </row>
    <row r="157" ht="12.75" hidden="1" customHeight="1">
      <c r="A157" s="60" t="s">
        <v>31</v>
      </c>
      <c r="B157" s="55">
        <v>1923.0</v>
      </c>
      <c r="D157" s="54"/>
      <c r="E157" s="54"/>
      <c r="F157" s="43">
        <v>39.7</v>
      </c>
      <c r="G157" s="43"/>
      <c r="H157" s="43">
        <v>38.88</v>
      </c>
      <c r="I157" s="43"/>
      <c r="J157" s="43"/>
      <c r="K157" s="43"/>
      <c r="L157" s="43"/>
      <c r="M157" s="43"/>
      <c r="N157" s="43"/>
      <c r="O157" s="43"/>
      <c r="P157" s="43"/>
      <c r="Q157" s="22">
        <f t="array" ref="Q157">ROUND(IFERROR(INDEX(SPI!M:M,MATCH(1,IF(SPI!A:A='state(northeast)'!$A157,IF(SPI!B:B='state(northeast)'!$B157,1)),0))," "),2)</f>
        <v>36.5</v>
      </c>
      <c r="R157" s="22">
        <f t="array" ref="R157">ROUND(IFERROR(INDEX(SPI!N:N,MATCH(1,IF(SPI!A:A='state(northeast)'!$A157,IF(SPI!B:B='state(northeast)'!$B157,1)),0))," "),2)</f>
        <v>0</v>
      </c>
    </row>
    <row r="158" ht="12.75" hidden="1" customHeight="1">
      <c r="A158" s="60" t="s">
        <v>31</v>
      </c>
      <c r="B158" s="55">
        <v>1924.0</v>
      </c>
      <c r="D158" s="54"/>
      <c r="E158" s="54"/>
      <c r="F158" s="43">
        <v>39.8</v>
      </c>
      <c r="G158" s="43"/>
      <c r="H158" s="43">
        <v>38.57</v>
      </c>
      <c r="I158" s="43"/>
      <c r="J158" s="43"/>
      <c r="K158" s="43"/>
      <c r="L158" s="43"/>
      <c r="M158" s="43"/>
      <c r="N158" s="43"/>
      <c r="O158" s="43"/>
      <c r="P158" s="43"/>
      <c r="Q158" s="22">
        <f t="array" ref="Q158">ROUND(IFERROR(INDEX(SPI!M:M,MATCH(1,IF(SPI!A:A='state(northeast)'!$A158,IF(SPI!B:B='state(northeast)'!$B158,1)),0))," "),2)</f>
        <v>9.59</v>
      </c>
      <c r="R158" s="22">
        <f t="array" ref="R158">ROUND(IFERROR(INDEX(SPI!N:N,MATCH(1,IF(SPI!A:A='state(northeast)'!$A158,IF(SPI!B:B='state(northeast)'!$B158,1)),0))," "),2)</f>
        <v>1.02</v>
      </c>
    </row>
    <row r="159" ht="12.75" hidden="1" customHeight="1">
      <c r="A159" s="60" t="s">
        <v>31</v>
      </c>
      <c r="B159" s="55">
        <v>1925.0</v>
      </c>
      <c r="D159" s="54"/>
      <c r="E159" s="54"/>
      <c r="F159" s="43">
        <v>40.7</v>
      </c>
      <c r="G159" s="43"/>
      <c r="H159" s="43">
        <v>44.48</v>
      </c>
      <c r="I159" s="43"/>
      <c r="J159" s="43"/>
      <c r="K159" s="43"/>
      <c r="L159" s="43"/>
      <c r="M159" s="43"/>
      <c r="N159" s="43"/>
      <c r="O159" s="43"/>
      <c r="P159" s="43"/>
      <c r="Q159" s="22">
        <f t="array" ref="Q159">ROUND(IFERROR(INDEX(SPI!M:M,MATCH(1,IF(SPI!A:A='state(northeast)'!$A159,IF(SPI!B:B='state(northeast)'!$B159,1)),0))," "),2)</f>
        <v>7.17</v>
      </c>
      <c r="R159" s="22">
        <f t="array" ref="R159">ROUND(IFERROR(INDEX(SPI!N:N,MATCH(1,IF(SPI!A:A='state(northeast)'!$A159,IF(SPI!B:B='state(northeast)'!$B159,1)),0))," "),2)</f>
        <v>5.02</v>
      </c>
    </row>
    <row r="160" ht="12.75" hidden="1" customHeight="1">
      <c r="A160" s="60" t="s">
        <v>31</v>
      </c>
      <c r="B160" s="55">
        <v>1926.0</v>
      </c>
      <c r="D160" s="54"/>
      <c r="E160" s="54"/>
      <c r="F160" s="43">
        <v>38.2</v>
      </c>
      <c r="G160" s="43"/>
      <c r="H160" s="43">
        <v>38.81</v>
      </c>
      <c r="I160" s="43"/>
      <c r="J160" s="43"/>
      <c r="K160" s="43"/>
      <c r="L160" s="43"/>
      <c r="M160" s="43"/>
      <c r="N160" s="43"/>
      <c r="O160" s="43"/>
      <c r="P160" s="43"/>
      <c r="Q160" s="22">
        <f t="array" ref="Q160">ROUND(IFERROR(INDEX(SPI!M:M,MATCH(1,IF(SPI!A:A='state(northeast)'!$A160,IF(SPI!B:B='state(northeast)'!$B160,1)),0))," "),2)</f>
        <v>12.51</v>
      </c>
      <c r="R160" s="22">
        <f t="array" ref="R160">ROUND(IFERROR(INDEX(SPI!N:N,MATCH(1,IF(SPI!A:A='state(northeast)'!$A160,IF(SPI!B:B='state(northeast)'!$B160,1)),0))," "),2)</f>
        <v>3.21</v>
      </c>
    </row>
    <row r="161" ht="12.75" hidden="1" customHeight="1">
      <c r="A161" s="60" t="s">
        <v>31</v>
      </c>
      <c r="B161" s="55">
        <v>1927.0</v>
      </c>
      <c r="D161" s="54"/>
      <c r="E161" s="54"/>
      <c r="F161" s="43">
        <v>41.6</v>
      </c>
      <c r="G161" s="43"/>
      <c r="H161" s="43">
        <v>45.69</v>
      </c>
      <c r="I161" s="43"/>
      <c r="J161" s="43"/>
      <c r="K161" s="43"/>
      <c r="L161" s="43"/>
      <c r="M161" s="43"/>
      <c r="N161" s="43"/>
      <c r="O161" s="43"/>
      <c r="P161" s="43"/>
      <c r="Q161" s="22">
        <f t="array" ref="Q161">ROUND(IFERROR(INDEX(SPI!M:M,MATCH(1,IF(SPI!A:A='state(northeast)'!$A161,IF(SPI!B:B='state(northeast)'!$B161,1)),0))," "),2)</f>
        <v>31.38</v>
      </c>
      <c r="R161" s="22">
        <f t="array" ref="R161">ROUND(IFERROR(INDEX(SPI!N:N,MATCH(1,IF(SPI!A:A='state(northeast)'!$A161,IF(SPI!B:B='state(northeast)'!$B161,1)),0))," "),2)</f>
        <v>3.97</v>
      </c>
    </row>
    <row r="162" ht="12.75" hidden="1" customHeight="1">
      <c r="A162" s="60" t="s">
        <v>31</v>
      </c>
      <c r="B162" s="55">
        <v>1928.0</v>
      </c>
      <c r="D162" s="54"/>
      <c r="E162" s="54"/>
      <c r="F162" s="43">
        <v>41.3</v>
      </c>
      <c r="G162" s="43"/>
      <c r="H162" s="43">
        <v>39.03</v>
      </c>
      <c r="I162" s="43"/>
      <c r="J162" s="43"/>
      <c r="K162" s="43"/>
      <c r="L162" s="43"/>
      <c r="M162" s="43"/>
      <c r="N162" s="43"/>
      <c r="O162" s="43"/>
      <c r="P162" s="43"/>
      <c r="Q162" s="22">
        <f t="array" ref="Q162">ROUND(IFERROR(INDEX(SPI!M:M,MATCH(1,IF(SPI!A:A='state(northeast)'!$A162,IF(SPI!B:B='state(northeast)'!$B162,1)),0))," "),2)</f>
        <v>2.79</v>
      </c>
      <c r="R162" s="22">
        <f t="array" ref="R162">ROUND(IFERROR(INDEX(SPI!N:N,MATCH(1,IF(SPI!A:A='state(northeast)'!$A162,IF(SPI!B:B='state(northeast)'!$B162,1)),0))," "),2)</f>
        <v>45.92</v>
      </c>
    </row>
    <row r="163" ht="12.75" hidden="1" customHeight="1">
      <c r="A163" s="60" t="s">
        <v>31</v>
      </c>
      <c r="B163" s="55">
        <v>1929.0</v>
      </c>
      <c r="D163" s="54"/>
      <c r="E163" s="54"/>
      <c r="F163" s="43">
        <v>40.9</v>
      </c>
      <c r="G163" s="43"/>
      <c r="H163" s="43">
        <v>40.6</v>
      </c>
      <c r="I163" s="43"/>
      <c r="J163" s="43"/>
      <c r="K163" s="43"/>
      <c r="L163" s="43"/>
      <c r="M163" s="43"/>
      <c r="N163" s="43"/>
      <c r="O163" s="43"/>
      <c r="P163" s="43"/>
      <c r="Q163" s="22">
        <f t="array" ref="Q163">ROUND(IFERROR(INDEX(SPI!M:M,MATCH(1,IF(SPI!A:A='state(northeast)'!$A163,IF(SPI!B:B='state(northeast)'!$B163,1)),0))," "),2)</f>
        <v>10.36</v>
      </c>
      <c r="R163" s="22">
        <f t="array" ref="R163">ROUND(IFERROR(INDEX(SPI!N:N,MATCH(1,IF(SPI!A:A='state(northeast)'!$A163,IF(SPI!B:B='state(northeast)'!$B163,1)),0))," "),2)</f>
        <v>3.43</v>
      </c>
    </row>
    <row r="164" ht="12.75" hidden="1" customHeight="1">
      <c r="A164" s="60" t="s">
        <v>31</v>
      </c>
      <c r="B164" s="55">
        <v>1930.0</v>
      </c>
      <c r="D164" s="54"/>
      <c r="E164" s="54"/>
      <c r="F164" s="43">
        <v>42.2</v>
      </c>
      <c r="G164" s="43"/>
      <c r="H164" s="43">
        <v>35.66</v>
      </c>
      <c r="I164" s="43"/>
      <c r="J164" s="43"/>
      <c r="K164" s="43"/>
      <c r="L164" s="43"/>
      <c r="M164" s="43"/>
      <c r="N164" s="43"/>
      <c r="O164" s="43"/>
      <c r="P164" s="43"/>
      <c r="Q164" s="22">
        <f t="array" ref="Q164">ROUND(IFERROR(INDEX(SPI!M:M,MATCH(1,IF(SPI!A:A='state(northeast)'!$A164,IF(SPI!B:B='state(northeast)'!$B164,1)),0))," "),2)</f>
        <v>28.65</v>
      </c>
      <c r="R164" s="22">
        <f t="array" ref="R164">ROUND(IFERROR(INDEX(SPI!N:N,MATCH(1,IF(SPI!A:A='state(northeast)'!$A164,IF(SPI!B:B='state(northeast)'!$B164,1)),0))," "),2)</f>
        <v>0.96</v>
      </c>
    </row>
    <row r="165" ht="12.75" hidden="1" customHeight="1">
      <c r="A165" s="60" t="s">
        <v>31</v>
      </c>
      <c r="B165" s="55">
        <v>1931.0</v>
      </c>
      <c r="D165" s="54"/>
      <c r="E165" s="54"/>
      <c r="F165" s="43">
        <v>43.2</v>
      </c>
      <c r="G165" s="43"/>
      <c r="H165" s="43">
        <v>41.22</v>
      </c>
      <c r="I165" s="43"/>
      <c r="J165" s="43"/>
      <c r="K165" s="43"/>
      <c r="L165" s="43"/>
      <c r="M165" s="43"/>
      <c r="N165" s="43"/>
      <c r="O165" s="43"/>
      <c r="P165" s="43"/>
      <c r="Q165" s="22">
        <f t="array" ref="Q165">ROUND(IFERROR(INDEX(SPI!M:M,MATCH(1,IF(SPI!A:A='state(northeast)'!$A165,IF(SPI!B:B='state(northeast)'!$B165,1)),0))," "),2)</f>
        <v>37.2</v>
      </c>
      <c r="R165" s="22">
        <f t="array" ref="R165">ROUND(IFERROR(INDEX(SPI!N:N,MATCH(1,IF(SPI!A:A='state(northeast)'!$A165,IF(SPI!B:B='state(northeast)'!$B165,1)),0))," "),2)</f>
        <v>3.66</v>
      </c>
    </row>
    <row r="166" ht="12.75" hidden="1" customHeight="1">
      <c r="A166" s="60" t="s">
        <v>31</v>
      </c>
      <c r="B166" s="55">
        <v>1932.0</v>
      </c>
      <c r="D166" s="54"/>
      <c r="E166" s="54"/>
      <c r="F166" s="43">
        <v>42.3</v>
      </c>
      <c r="G166" s="43"/>
      <c r="H166" s="43">
        <v>41.88</v>
      </c>
      <c r="I166" s="43"/>
      <c r="J166" s="43"/>
      <c r="K166" s="43"/>
      <c r="L166" s="43"/>
      <c r="M166" s="43"/>
      <c r="N166" s="43"/>
      <c r="O166" s="43"/>
      <c r="P166" s="43"/>
      <c r="Q166" s="22">
        <f t="array" ref="Q166">ROUND(IFERROR(INDEX(SPI!M:M,MATCH(1,IF(SPI!A:A='state(northeast)'!$A166,IF(SPI!B:B='state(northeast)'!$B166,1)),0))," "),2)</f>
        <v>10.2</v>
      </c>
      <c r="R166" s="22">
        <f t="array" ref="R166">ROUND(IFERROR(INDEX(SPI!N:N,MATCH(1,IF(SPI!A:A='state(northeast)'!$A166,IF(SPI!B:B='state(northeast)'!$B166,1)),0))," "),2)</f>
        <v>5.87</v>
      </c>
    </row>
    <row r="167" ht="12.75" hidden="1" customHeight="1">
      <c r="A167" s="60" t="s">
        <v>31</v>
      </c>
      <c r="B167" s="55">
        <v>1933.0</v>
      </c>
      <c r="D167" s="54"/>
      <c r="E167" s="54"/>
      <c r="F167" s="43">
        <v>41.7</v>
      </c>
      <c r="G167" s="43"/>
      <c r="H167" s="43">
        <v>39.37</v>
      </c>
      <c r="I167" s="43"/>
      <c r="J167" s="43"/>
      <c r="K167" s="43"/>
      <c r="L167" s="43"/>
      <c r="M167" s="43"/>
      <c r="N167" s="43"/>
      <c r="O167" s="43"/>
      <c r="P167" s="43"/>
      <c r="Q167" s="22">
        <f t="array" ref="Q167">ROUND(IFERROR(INDEX(SPI!M:M,MATCH(1,IF(SPI!A:A='state(northeast)'!$A167,IF(SPI!B:B='state(northeast)'!$B167,1)),0))," "),2)</f>
        <v>6.71</v>
      </c>
      <c r="R167" s="22">
        <f t="array" ref="R167">ROUND(IFERROR(INDEX(SPI!N:N,MATCH(1,IF(SPI!A:A='state(northeast)'!$A167,IF(SPI!B:B='state(northeast)'!$B167,1)),0))," "),2)</f>
        <v>5.36</v>
      </c>
    </row>
    <row r="168" ht="12.75" hidden="1" customHeight="1">
      <c r="A168" s="60" t="s">
        <v>31</v>
      </c>
      <c r="B168" s="55">
        <v>1934.0</v>
      </c>
      <c r="D168" s="54"/>
      <c r="E168" s="54"/>
      <c r="F168" s="43">
        <v>40.2</v>
      </c>
      <c r="G168" s="43"/>
      <c r="H168" s="43">
        <v>38.45</v>
      </c>
      <c r="I168" s="43"/>
      <c r="J168" s="43"/>
      <c r="K168" s="43"/>
      <c r="L168" s="43"/>
      <c r="M168" s="43"/>
      <c r="N168" s="43"/>
      <c r="O168" s="43"/>
      <c r="P168" s="43"/>
      <c r="Q168" s="22">
        <f t="array" ref="Q168">ROUND(IFERROR(INDEX(SPI!M:M,MATCH(1,IF(SPI!A:A='state(northeast)'!$A168,IF(SPI!B:B='state(northeast)'!$B168,1)),0))," "),2)</f>
        <v>25.69</v>
      </c>
      <c r="R168" s="22">
        <f t="array" ref="R168">ROUND(IFERROR(INDEX(SPI!N:N,MATCH(1,IF(SPI!A:A='state(northeast)'!$A168,IF(SPI!B:B='state(northeast)'!$B168,1)),0))," "),2)</f>
        <v>0.51</v>
      </c>
    </row>
    <row r="169" ht="12.75" hidden="1" customHeight="1">
      <c r="A169" s="60" t="s">
        <v>31</v>
      </c>
      <c r="B169" s="55">
        <v>1935.0</v>
      </c>
      <c r="D169" s="54"/>
      <c r="E169" s="54"/>
      <c r="F169" s="43">
        <v>40.3</v>
      </c>
      <c r="G169" s="43"/>
      <c r="H169" s="43">
        <v>40.69</v>
      </c>
      <c r="I169" s="43"/>
      <c r="J169" s="43"/>
      <c r="K169" s="43"/>
      <c r="L169" s="43"/>
      <c r="M169" s="43"/>
      <c r="N169" s="43"/>
      <c r="O169" s="43"/>
      <c r="P169" s="43"/>
      <c r="Q169" s="22">
        <f t="array" ref="Q169">ROUND(IFERROR(INDEX(SPI!M:M,MATCH(1,IF(SPI!A:A='state(northeast)'!$A169,IF(SPI!B:B='state(northeast)'!$B169,1)),0))," "),2)</f>
        <v>8.34</v>
      </c>
      <c r="R169" s="22">
        <f t="array" ref="R169">ROUND(IFERROR(INDEX(SPI!N:N,MATCH(1,IF(SPI!A:A='state(northeast)'!$A169,IF(SPI!B:B='state(northeast)'!$B169,1)),0))," "),2)</f>
        <v>3.45</v>
      </c>
    </row>
    <row r="170" ht="12.75" hidden="1" customHeight="1">
      <c r="A170" s="60" t="s">
        <v>31</v>
      </c>
      <c r="B170" s="55">
        <v>1936.0</v>
      </c>
      <c r="D170" s="54"/>
      <c r="E170" s="54"/>
      <c r="F170" s="43">
        <v>40.9</v>
      </c>
      <c r="G170" s="43"/>
      <c r="H170" s="43">
        <v>47.93</v>
      </c>
      <c r="I170" s="43"/>
      <c r="J170" s="43"/>
      <c r="K170" s="43"/>
      <c r="L170" s="43"/>
      <c r="M170" s="43"/>
      <c r="N170" s="43"/>
      <c r="O170" s="43"/>
      <c r="P170" s="43"/>
      <c r="Q170" s="22">
        <f t="array" ref="Q170">ROUND(IFERROR(INDEX(SPI!M:M,MATCH(1,IF(SPI!A:A='state(northeast)'!$A170,IF(SPI!B:B='state(northeast)'!$B170,1)),0))," "),2)</f>
        <v>0.11</v>
      </c>
      <c r="R170" s="22">
        <f t="array" ref="R170">ROUND(IFERROR(INDEX(SPI!N:N,MATCH(1,IF(SPI!A:A='state(northeast)'!$A170,IF(SPI!B:B='state(northeast)'!$B170,1)),0))," "),2)</f>
        <v>18.57</v>
      </c>
    </row>
    <row r="171" ht="12.75" hidden="1" customHeight="1">
      <c r="A171" s="60" t="s">
        <v>31</v>
      </c>
      <c r="B171" s="55">
        <v>1937.0</v>
      </c>
      <c r="D171" s="54"/>
      <c r="E171" s="54"/>
      <c r="F171" s="43">
        <v>42.6</v>
      </c>
      <c r="G171" s="43"/>
      <c r="H171" s="43">
        <v>45.19</v>
      </c>
      <c r="I171" s="43"/>
      <c r="J171" s="43"/>
      <c r="K171" s="43"/>
      <c r="L171" s="43"/>
      <c r="M171" s="43"/>
      <c r="N171" s="43"/>
      <c r="O171" s="43"/>
      <c r="P171" s="43"/>
      <c r="Q171" s="22">
        <f t="array" ref="Q171">ROUND(IFERROR(INDEX(SPI!M:M,MATCH(1,IF(SPI!A:A='state(northeast)'!$A171,IF(SPI!B:B='state(northeast)'!$B171,1)),0))," "),2)</f>
        <v>0.03</v>
      </c>
      <c r="R171" s="22">
        <f t="array" ref="R171">ROUND(IFERROR(INDEX(SPI!N:N,MATCH(1,IF(SPI!A:A='state(northeast)'!$A171,IF(SPI!B:B='state(northeast)'!$B171,1)),0))," "),2)</f>
        <v>18.94</v>
      </c>
    </row>
    <row r="172" ht="12.75" hidden="1" customHeight="1">
      <c r="A172" s="60" t="s">
        <v>31</v>
      </c>
      <c r="B172" s="55">
        <v>1938.0</v>
      </c>
      <c r="D172" s="54"/>
      <c r="E172" s="54"/>
      <c r="F172" s="43">
        <v>42.6</v>
      </c>
      <c r="G172" s="43"/>
      <c r="H172" s="43">
        <v>45.98</v>
      </c>
      <c r="I172" s="43"/>
      <c r="J172" s="43"/>
      <c r="K172" s="43"/>
      <c r="L172" s="43"/>
      <c r="M172" s="43"/>
      <c r="N172" s="43"/>
      <c r="O172" s="43"/>
      <c r="P172" s="43"/>
      <c r="Q172" s="22">
        <f t="array" ref="Q172">ROUND(IFERROR(INDEX(SPI!M:M,MATCH(1,IF(SPI!A:A='state(northeast)'!$A172,IF(SPI!B:B='state(northeast)'!$B172,1)),0))," "),2)</f>
        <v>3.2</v>
      </c>
      <c r="R172" s="22">
        <f t="array" ref="R172">ROUND(IFERROR(INDEX(SPI!N:N,MATCH(1,IF(SPI!A:A='state(northeast)'!$A172,IF(SPI!B:B='state(northeast)'!$B172,1)),0))," "),2)</f>
        <v>11.08</v>
      </c>
    </row>
    <row r="173" ht="12.75" hidden="1" customHeight="1">
      <c r="A173" s="60" t="s">
        <v>31</v>
      </c>
      <c r="B173" s="55">
        <v>1939.0</v>
      </c>
      <c r="D173" s="54"/>
      <c r="E173" s="54"/>
      <c r="F173" s="43">
        <v>40.5</v>
      </c>
      <c r="G173" s="43"/>
      <c r="H173" s="43">
        <v>38.68</v>
      </c>
      <c r="I173" s="43"/>
      <c r="J173" s="43"/>
      <c r="K173" s="43"/>
      <c r="L173" s="43"/>
      <c r="M173" s="43"/>
      <c r="N173" s="43"/>
      <c r="O173" s="43"/>
      <c r="P173" s="43"/>
      <c r="Q173" s="22">
        <f t="array" ref="Q173">ROUND(IFERROR(INDEX(SPI!M:M,MATCH(1,IF(SPI!A:A='state(northeast)'!$A173,IF(SPI!B:B='state(northeast)'!$B173,1)),0))," "),2)</f>
        <v>6.34</v>
      </c>
      <c r="R173" s="22">
        <f t="array" ref="R173">ROUND(IFERROR(INDEX(SPI!N:N,MATCH(1,IF(SPI!A:A='state(northeast)'!$A173,IF(SPI!B:B='state(northeast)'!$B173,1)),0))," "),2)</f>
        <v>21.04</v>
      </c>
    </row>
    <row r="174" ht="12.75" hidden="1" customHeight="1">
      <c r="A174" s="60" t="s">
        <v>31</v>
      </c>
      <c r="B174" s="55">
        <v>1940.0</v>
      </c>
      <c r="D174" s="54"/>
      <c r="E174" s="54"/>
      <c r="F174" s="43">
        <v>39.3</v>
      </c>
      <c r="G174" s="43"/>
      <c r="H174" s="43">
        <v>43.54</v>
      </c>
      <c r="I174" s="43"/>
      <c r="J174" s="43"/>
      <c r="K174" s="43"/>
      <c r="L174" s="43"/>
      <c r="M174" s="43"/>
      <c r="N174" s="43"/>
      <c r="O174" s="43"/>
      <c r="P174" s="43"/>
      <c r="Q174" s="22">
        <f t="array" ref="Q174">ROUND(IFERROR(INDEX(SPI!M:M,MATCH(1,IF(SPI!A:A='state(northeast)'!$A174,IF(SPI!B:B='state(northeast)'!$B174,1)),0))," "),2)</f>
        <v>18.1</v>
      </c>
      <c r="R174" s="22">
        <f t="array" ref="R174">ROUND(IFERROR(INDEX(SPI!N:N,MATCH(1,IF(SPI!A:A='state(northeast)'!$A174,IF(SPI!B:B='state(northeast)'!$B174,1)),0))," "),2)</f>
        <v>5.2</v>
      </c>
    </row>
    <row r="175" ht="12.75" hidden="1" customHeight="1">
      <c r="A175" s="60" t="s">
        <v>31</v>
      </c>
      <c r="B175" s="55">
        <v>1941.0</v>
      </c>
      <c r="D175" s="54"/>
      <c r="E175" s="54"/>
      <c r="F175" s="43">
        <v>41.6</v>
      </c>
      <c r="G175" s="43"/>
      <c r="H175" s="43">
        <v>32.72</v>
      </c>
      <c r="I175" s="43"/>
      <c r="J175" s="43"/>
      <c r="K175" s="43"/>
      <c r="L175" s="43"/>
      <c r="M175" s="43"/>
      <c r="N175" s="43"/>
      <c r="O175" s="43"/>
      <c r="P175" s="43"/>
      <c r="Q175" s="22">
        <f t="array" ref="Q175">ROUND(IFERROR(INDEX(SPI!M:M,MATCH(1,IF(SPI!A:A='state(northeast)'!$A175,IF(SPI!B:B='state(northeast)'!$B175,1)),0))," "),2)</f>
        <v>48.12</v>
      </c>
      <c r="R175" s="22">
        <f t="array" ref="R175">ROUND(IFERROR(INDEX(SPI!N:N,MATCH(1,IF(SPI!A:A='state(northeast)'!$A175,IF(SPI!B:B='state(northeast)'!$B175,1)),0))," "),2)</f>
        <v>0.15</v>
      </c>
    </row>
    <row r="176" ht="12.75" hidden="1" customHeight="1">
      <c r="A176" s="60" t="s">
        <v>31</v>
      </c>
      <c r="B176" s="55">
        <v>1942.0</v>
      </c>
      <c r="D176" s="54"/>
      <c r="E176" s="54"/>
      <c r="F176" s="43">
        <v>42.0</v>
      </c>
      <c r="G176" s="43"/>
      <c r="H176" s="43">
        <v>41.47</v>
      </c>
      <c r="I176" s="43"/>
      <c r="J176" s="43"/>
      <c r="K176" s="43"/>
      <c r="L176" s="43"/>
      <c r="M176" s="43"/>
      <c r="N176" s="43"/>
      <c r="O176" s="43"/>
      <c r="P176" s="43"/>
      <c r="Q176" s="22">
        <f t="array" ref="Q176">ROUND(IFERROR(INDEX(SPI!M:M,MATCH(1,IF(SPI!A:A='state(northeast)'!$A176,IF(SPI!B:B='state(northeast)'!$B176,1)),0))," "),2)</f>
        <v>12.23</v>
      </c>
      <c r="R176" s="22">
        <f t="array" ref="R176">ROUND(IFERROR(INDEX(SPI!N:N,MATCH(1,IF(SPI!A:A='state(northeast)'!$A176,IF(SPI!B:B='state(northeast)'!$B176,1)),0))," "),2)</f>
        <v>0.22</v>
      </c>
    </row>
    <row r="177" ht="12.75" hidden="1" customHeight="1">
      <c r="A177" s="60" t="s">
        <v>31</v>
      </c>
      <c r="B177" s="55">
        <v>1943.0</v>
      </c>
      <c r="D177" s="54"/>
      <c r="E177" s="54"/>
      <c r="F177" s="43">
        <v>39.7</v>
      </c>
      <c r="G177" s="43"/>
      <c r="H177" s="43">
        <v>43.3</v>
      </c>
      <c r="I177" s="43"/>
      <c r="J177" s="43"/>
      <c r="K177" s="43"/>
      <c r="L177" s="43"/>
      <c r="M177" s="43"/>
      <c r="N177" s="43"/>
      <c r="O177" s="43"/>
      <c r="P177" s="43"/>
      <c r="Q177" s="22">
        <f t="array" ref="Q177">ROUND(IFERROR(INDEX(SPI!M:M,MATCH(1,IF(SPI!A:A='state(northeast)'!$A177,IF(SPI!B:B='state(northeast)'!$B177,1)),0))," "),2)</f>
        <v>6.21</v>
      </c>
      <c r="R177" s="22">
        <f t="array" ref="R177">ROUND(IFERROR(INDEX(SPI!N:N,MATCH(1,IF(SPI!A:A='state(northeast)'!$A177,IF(SPI!B:B='state(northeast)'!$B177,1)),0))," "),2)</f>
        <v>10.34</v>
      </c>
    </row>
    <row r="178" ht="12.75" hidden="1" customHeight="1">
      <c r="A178" s="60" t="s">
        <v>31</v>
      </c>
      <c r="B178" s="55">
        <v>1944.0</v>
      </c>
      <c r="D178" s="54"/>
      <c r="E178" s="54"/>
      <c r="F178" s="43">
        <v>41.1</v>
      </c>
      <c r="G178" s="43"/>
      <c r="H178" s="43">
        <v>37.74</v>
      </c>
      <c r="I178" s="43"/>
      <c r="J178" s="43"/>
      <c r="K178" s="43"/>
      <c r="L178" s="43"/>
      <c r="M178" s="43"/>
      <c r="N178" s="43"/>
      <c r="O178" s="43"/>
      <c r="P178" s="43"/>
      <c r="Q178" s="22">
        <f t="array" ref="Q178">ROUND(IFERROR(INDEX(SPI!M:M,MATCH(1,IF(SPI!A:A='state(northeast)'!$A178,IF(SPI!B:B='state(northeast)'!$B178,1)),0))," "),2)</f>
        <v>13.56</v>
      </c>
      <c r="R178" s="22">
        <f t="array" ref="R178">ROUND(IFERROR(INDEX(SPI!N:N,MATCH(1,IF(SPI!A:A='state(northeast)'!$A178,IF(SPI!B:B='state(northeast)'!$B178,1)),0))," "),2)</f>
        <v>2.73</v>
      </c>
    </row>
    <row r="179" ht="12.75" hidden="1" customHeight="1">
      <c r="A179" s="60" t="s">
        <v>31</v>
      </c>
      <c r="B179" s="55">
        <v>1945.0</v>
      </c>
      <c r="D179" s="54"/>
      <c r="E179" s="54"/>
      <c r="F179" s="43">
        <v>41.8</v>
      </c>
      <c r="G179" s="43"/>
      <c r="H179" s="43">
        <v>52.72</v>
      </c>
      <c r="I179" s="43"/>
      <c r="J179" s="43"/>
      <c r="K179" s="43"/>
      <c r="L179" s="43"/>
      <c r="M179" s="43"/>
      <c r="N179" s="43"/>
      <c r="O179" s="43"/>
      <c r="P179" s="43"/>
      <c r="Q179" s="22">
        <f t="array" ref="Q179">ROUND(IFERROR(INDEX(SPI!M:M,MATCH(1,IF(SPI!A:A='state(northeast)'!$A179,IF(SPI!B:B='state(northeast)'!$B179,1)),0))," "),2)</f>
        <v>4.22</v>
      </c>
      <c r="R179" s="22">
        <f t="array" ref="R179">ROUND(IFERROR(INDEX(SPI!N:N,MATCH(1,IF(SPI!A:A='state(northeast)'!$A179,IF(SPI!B:B='state(northeast)'!$B179,1)),0))," "),2)</f>
        <v>39.19</v>
      </c>
    </row>
    <row r="180" ht="12.75" hidden="1" customHeight="1">
      <c r="A180" s="60" t="s">
        <v>31</v>
      </c>
      <c r="B180" s="55">
        <v>1946.0</v>
      </c>
      <c r="D180" s="54"/>
      <c r="E180" s="54"/>
      <c r="F180" s="43">
        <v>42.4</v>
      </c>
      <c r="G180" s="43"/>
      <c r="H180" s="43">
        <v>41.56</v>
      </c>
      <c r="I180" s="43"/>
      <c r="J180" s="43"/>
      <c r="K180" s="43"/>
      <c r="L180" s="43"/>
      <c r="M180" s="43"/>
      <c r="N180" s="43"/>
      <c r="O180" s="43"/>
      <c r="P180" s="43"/>
      <c r="Q180" s="22">
        <f t="array" ref="Q180">ROUND(IFERROR(INDEX(SPI!M:M,MATCH(1,IF(SPI!A:A='state(northeast)'!$A180,IF(SPI!B:B='state(northeast)'!$B180,1)),0))," "),2)</f>
        <v>5.16</v>
      </c>
      <c r="R180" s="22">
        <f t="array" ref="R180">ROUND(IFERROR(INDEX(SPI!N:N,MATCH(1,IF(SPI!A:A='state(northeast)'!$A180,IF(SPI!B:B='state(northeast)'!$B180,1)),0))," "),2)</f>
        <v>16.09</v>
      </c>
    </row>
    <row r="181" ht="12.75" hidden="1" customHeight="1">
      <c r="A181" s="60" t="s">
        <v>31</v>
      </c>
      <c r="B181" s="55">
        <v>1947.0</v>
      </c>
      <c r="D181" s="54"/>
      <c r="E181" s="54"/>
      <c r="F181" s="43">
        <v>41.8</v>
      </c>
      <c r="G181" s="43"/>
      <c r="H181" s="43">
        <v>43.24</v>
      </c>
      <c r="I181" s="43"/>
      <c r="J181" s="43"/>
      <c r="K181" s="43"/>
      <c r="L181" s="43"/>
      <c r="M181" s="43"/>
      <c r="N181" s="43"/>
      <c r="O181" s="43"/>
      <c r="P181" s="43"/>
      <c r="Q181" s="22">
        <f t="array" ref="Q181">ROUND(IFERROR(INDEX(SPI!M:M,MATCH(1,IF(SPI!A:A='state(northeast)'!$A181,IF(SPI!B:B='state(northeast)'!$B181,1)),0))," "),2)</f>
        <v>0.42</v>
      </c>
      <c r="R181" s="22">
        <f t="array" ref="R181">ROUND(IFERROR(INDEX(SPI!N:N,MATCH(1,IF(SPI!A:A='state(northeast)'!$A181,IF(SPI!B:B='state(northeast)'!$B181,1)),0))," "),2)</f>
        <v>26.76</v>
      </c>
    </row>
    <row r="182" ht="12.75" hidden="1" customHeight="1">
      <c r="A182" s="60" t="s">
        <v>31</v>
      </c>
      <c r="B182" s="55">
        <v>1948.0</v>
      </c>
      <c r="D182" s="54"/>
      <c r="E182" s="54"/>
      <c r="F182" s="43">
        <v>41.4</v>
      </c>
      <c r="G182" s="43"/>
      <c r="H182" s="43">
        <v>41.93</v>
      </c>
      <c r="I182" s="43"/>
      <c r="J182" s="43"/>
      <c r="K182" s="43"/>
      <c r="L182" s="43"/>
      <c r="M182" s="43"/>
      <c r="N182" s="43"/>
      <c r="O182" s="43"/>
      <c r="P182" s="43"/>
      <c r="Q182" s="22">
        <f t="array" ref="Q182">ROUND(IFERROR(INDEX(SPI!M:M,MATCH(1,IF(SPI!A:A='state(northeast)'!$A182,IF(SPI!B:B='state(northeast)'!$B182,1)),0))," "),2)</f>
        <v>20.21</v>
      </c>
      <c r="R182" s="22">
        <f t="array" ref="R182">ROUND(IFERROR(INDEX(SPI!N:N,MATCH(1,IF(SPI!A:A='state(northeast)'!$A182,IF(SPI!B:B='state(northeast)'!$B182,1)),0))," "),2)</f>
        <v>2.02</v>
      </c>
    </row>
    <row r="183" ht="12.75" hidden="1" customHeight="1">
      <c r="A183" s="60" t="s">
        <v>31</v>
      </c>
      <c r="B183" s="55">
        <v>1949.0</v>
      </c>
      <c r="D183" s="54"/>
      <c r="E183" s="54"/>
      <c r="F183" s="43">
        <v>44.1</v>
      </c>
      <c r="G183" s="43"/>
      <c r="H183" s="43">
        <v>37.5</v>
      </c>
      <c r="I183" s="43"/>
      <c r="J183" s="43"/>
      <c r="K183" s="43"/>
      <c r="L183" s="43"/>
      <c r="M183" s="43"/>
      <c r="N183" s="43"/>
      <c r="O183" s="43"/>
      <c r="P183" s="43"/>
      <c r="Q183" s="22">
        <f t="array" ref="Q183">ROUND(IFERROR(INDEX(SPI!M:M,MATCH(1,IF(SPI!A:A='state(northeast)'!$A183,IF(SPI!B:B='state(northeast)'!$B183,1)),0))," "),2)</f>
        <v>11.56</v>
      </c>
      <c r="R183" s="22">
        <f t="array" ref="R183">ROUND(IFERROR(INDEX(SPI!N:N,MATCH(1,IF(SPI!A:A='state(northeast)'!$A183,IF(SPI!B:B='state(northeast)'!$B183,1)),0))," "),2)</f>
        <v>2.07</v>
      </c>
    </row>
    <row r="184" ht="12.75" hidden="1" customHeight="1">
      <c r="A184" s="60" t="s">
        <v>31</v>
      </c>
      <c r="B184" s="55">
        <v>1950.0</v>
      </c>
      <c r="D184" s="54"/>
      <c r="E184" s="54"/>
      <c r="F184" s="43">
        <v>41.6</v>
      </c>
      <c r="G184" s="43"/>
      <c r="H184" s="43">
        <v>41.81</v>
      </c>
      <c r="I184" s="43"/>
      <c r="J184" s="43"/>
      <c r="K184" s="43"/>
      <c r="L184" s="43"/>
      <c r="M184" s="43"/>
      <c r="N184" s="43"/>
      <c r="O184" s="43"/>
      <c r="P184" s="43"/>
      <c r="Q184" s="22">
        <f t="array" ref="Q184">ROUND(IFERROR(INDEX(SPI!M:M,MATCH(1,IF(SPI!A:A='state(northeast)'!$A184,IF(SPI!B:B='state(northeast)'!$B184,1)),0))," "),2)</f>
        <v>12.41</v>
      </c>
      <c r="R184" s="22">
        <f t="array" ref="R184">ROUND(IFERROR(INDEX(SPI!N:N,MATCH(1,IF(SPI!A:A='state(northeast)'!$A184,IF(SPI!B:B='state(northeast)'!$B184,1)),0))," "),2)</f>
        <v>0.38</v>
      </c>
    </row>
    <row r="185" ht="12.75" hidden="1" customHeight="1">
      <c r="A185" s="60" t="s">
        <v>31</v>
      </c>
      <c r="B185" s="55">
        <v>1951.0</v>
      </c>
      <c r="D185" s="54"/>
      <c r="E185" s="54"/>
      <c r="F185" s="43">
        <v>42.2</v>
      </c>
      <c r="G185" s="43"/>
      <c r="H185" s="43">
        <v>46.59</v>
      </c>
      <c r="I185" s="43"/>
      <c r="J185" s="43"/>
      <c r="K185" s="43"/>
      <c r="L185" s="43"/>
      <c r="M185" s="43"/>
      <c r="N185" s="43"/>
      <c r="O185" s="43"/>
      <c r="P185" s="43"/>
      <c r="Q185" s="22">
        <f t="array" ref="Q185">ROUND(IFERROR(INDEX(SPI!M:M,MATCH(1,IF(SPI!A:A='state(northeast)'!$A185,IF(SPI!B:B='state(northeast)'!$B185,1)),0))," "),2)</f>
        <v>1.41</v>
      </c>
      <c r="R185" s="22">
        <f t="array" ref="R185">ROUND(IFERROR(INDEX(SPI!N:N,MATCH(1,IF(SPI!A:A='state(northeast)'!$A185,IF(SPI!B:B='state(northeast)'!$B185,1)),0))," "),2)</f>
        <v>19.91</v>
      </c>
    </row>
    <row r="186" ht="12.75" hidden="1" customHeight="1">
      <c r="A186" s="60" t="s">
        <v>31</v>
      </c>
      <c r="B186" s="55">
        <v>1952.0</v>
      </c>
      <c r="D186" s="54"/>
      <c r="E186" s="54"/>
      <c r="F186" s="43">
        <v>42.8</v>
      </c>
      <c r="G186" s="43"/>
      <c r="H186" s="43">
        <v>42.57</v>
      </c>
      <c r="I186" s="43"/>
      <c r="J186" s="43"/>
      <c r="K186" s="43"/>
      <c r="L186" s="43"/>
      <c r="M186" s="43"/>
      <c r="N186" s="43"/>
      <c r="O186" s="43"/>
      <c r="P186" s="43"/>
      <c r="Q186" s="22">
        <f t="array" ref="Q186">ROUND(IFERROR(INDEX(SPI!M:M,MATCH(1,IF(SPI!A:A='state(northeast)'!$A186,IF(SPI!B:B='state(northeast)'!$B186,1)),0))," "),2)</f>
        <v>2.64</v>
      </c>
      <c r="R186" s="22">
        <f t="array" ref="R186">ROUND(IFERROR(INDEX(SPI!N:N,MATCH(1,IF(SPI!A:A='state(northeast)'!$A186,IF(SPI!B:B='state(northeast)'!$B186,1)),0))," "),2)</f>
        <v>18.54</v>
      </c>
    </row>
    <row r="187" ht="12.75" hidden="1" customHeight="1">
      <c r="A187" s="60" t="s">
        <v>31</v>
      </c>
      <c r="B187" s="55">
        <v>1953.0</v>
      </c>
      <c r="D187" s="54"/>
      <c r="E187" s="54"/>
      <c r="F187" s="43">
        <v>44.4</v>
      </c>
      <c r="G187" s="43"/>
      <c r="H187" s="43">
        <v>41.79</v>
      </c>
      <c r="I187" s="43"/>
      <c r="J187" s="43"/>
      <c r="K187" s="43"/>
      <c r="L187" s="43"/>
      <c r="M187" s="43"/>
      <c r="N187" s="43"/>
      <c r="O187" s="43"/>
      <c r="P187" s="43"/>
      <c r="Q187" s="22">
        <f t="array" ref="Q187">ROUND(IFERROR(INDEX(SPI!M:M,MATCH(1,IF(SPI!A:A='state(northeast)'!$A187,IF(SPI!B:B='state(northeast)'!$B187,1)),0))," "),2)</f>
        <v>4.54</v>
      </c>
      <c r="R187" s="22">
        <f t="array" ref="R187">ROUND(IFERROR(INDEX(SPI!N:N,MATCH(1,IF(SPI!A:A='state(northeast)'!$A187,IF(SPI!B:B='state(northeast)'!$B187,1)),0))," "),2)</f>
        <v>11.99</v>
      </c>
    </row>
    <row r="188" ht="12.75" hidden="1" customHeight="1">
      <c r="A188" s="60" t="s">
        <v>31</v>
      </c>
      <c r="B188" s="55">
        <v>1954.0</v>
      </c>
      <c r="D188" s="54"/>
      <c r="E188" s="54"/>
      <c r="F188" s="43">
        <v>41.6</v>
      </c>
      <c r="G188" s="43"/>
      <c r="H188" s="43">
        <v>52.3</v>
      </c>
      <c r="I188" s="43"/>
      <c r="J188" s="43"/>
      <c r="K188" s="43"/>
      <c r="L188" s="43"/>
      <c r="M188" s="43"/>
      <c r="N188" s="43"/>
      <c r="O188" s="43"/>
      <c r="P188" s="43"/>
      <c r="Q188" s="22">
        <f t="array" ref="Q188">ROUND(IFERROR(INDEX(SPI!M:M,MATCH(1,IF(SPI!A:A='state(northeast)'!$A188,IF(SPI!B:B='state(northeast)'!$B188,1)),0))," "),2)</f>
        <v>5.06</v>
      </c>
      <c r="R188" s="22">
        <f t="array" ref="R188">ROUND(IFERROR(INDEX(SPI!N:N,MATCH(1,IF(SPI!A:A='state(northeast)'!$A188,IF(SPI!B:B='state(northeast)'!$B188,1)),0))," "),2)</f>
        <v>37.81</v>
      </c>
    </row>
    <row r="189" ht="12.75" hidden="1" customHeight="1">
      <c r="A189" s="60" t="s">
        <v>31</v>
      </c>
      <c r="B189" s="55">
        <v>1955.0</v>
      </c>
      <c r="D189" s="54"/>
      <c r="E189" s="54"/>
      <c r="F189" s="43">
        <v>41.9</v>
      </c>
      <c r="G189" s="43"/>
      <c r="H189" s="43">
        <v>40.27</v>
      </c>
      <c r="I189" s="43"/>
      <c r="J189" s="43"/>
      <c r="K189" s="43"/>
      <c r="L189" s="43"/>
      <c r="M189" s="43"/>
      <c r="N189" s="43"/>
      <c r="O189" s="43"/>
      <c r="P189" s="43"/>
      <c r="Q189" s="22">
        <f t="array" ref="Q189">ROUND(IFERROR(INDEX(SPI!M:M,MATCH(1,IF(SPI!A:A='state(northeast)'!$A189,IF(SPI!B:B='state(northeast)'!$B189,1)),0))," "),2)</f>
        <v>3.17</v>
      </c>
      <c r="R189" s="22">
        <f t="array" ref="R189">ROUND(IFERROR(INDEX(SPI!N:N,MATCH(1,IF(SPI!A:A='state(northeast)'!$A189,IF(SPI!B:B='state(northeast)'!$B189,1)),0))," "),2)</f>
        <v>15.56</v>
      </c>
    </row>
    <row r="190" ht="12.75" hidden="1" customHeight="1">
      <c r="A190" s="60" t="s">
        <v>31</v>
      </c>
      <c r="B190" s="55">
        <v>1956.0</v>
      </c>
      <c r="D190" s="54"/>
      <c r="E190" s="54"/>
      <c r="F190" s="43">
        <v>40.6</v>
      </c>
      <c r="G190" s="43"/>
      <c r="H190" s="43">
        <v>38.78</v>
      </c>
      <c r="I190" s="43"/>
      <c r="J190" s="43"/>
      <c r="K190" s="43"/>
      <c r="L190" s="43"/>
      <c r="M190" s="43"/>
      <c r="N190" s="43"/>
      <c r="O190" s="43"/>
      <c r="P190" s="43"/>
      <c r="Q190" s="22">
        <f t="array" ref="Q190">ROUND(IFERROR(INDEX(SPI!M:M,MATCH(1,IF(SPI!A:A='state(northeast)'!$A190,IF(SPI!B:B='state(northeast)'!$B190,1)),0))," "),2)</f>
        <v>17.76</v>
      </c>
      <c r="R190" s="22">
        <f t="array" ref="R190">ROUND(IFERROR(INDEX(SPI!N:N,MATCH(1,IF(SPI!A:A='state(northeast)'!$A190,IF(SPI!B:B='state(northeast)'!$B190,1)),0))," "),2)</f>
        <v>5.67</v>
      </c>
    </row>
    <row r="191" ht="12.75" hidden="1" customHeight="1">
      <c r="A191" s="60" t="s">
        <v>31</v>
      </c>
      <c r="B191" s="55">
        <v>1957.0</v>
      </c>
      <c r="D191" s="54"/>
      <c r="E191" s="54"/>
      <c r="F191" s="43">
        <v>42.4</v>
      </c>
      <c r="G191" s="43"/>
      <c r="H191" s="43">
        <v>37.25</v>
      </c>
      <c r="I191" s="43"/>
      <c r="J191" s="43"/>
      <c r="K191" s="43"/>
      <c r="L191" s="43"/>
      <c r="M191" s="43"/>
      <c r="N191" s="43"/>
      <c r="O191" s="43"/>
      <c r="P191" s="43"/>
      <c r="Q191" s="22">
        <f t="array" ref="Q191">ROUND(IFERROR(INDEX(SPI!M:M,MATCH(1,IF(SPI!A:A='state(northeast)'!$A191,IF(SPI!B:B='state(northeast)'!$B191,1)),0))," "),2)</f>
        <v>47.34</v>
      </c>
      <c r="R191" s="22">
        <f t="array" ref="R191">ROUND(IFERROR(INDEX(SPI!N:N,MATCH(1,IF(SPI!A:A='state(northeast)'!$A191,IF(SPI!B:B='state(northeast)'!$B191,1)),0))," "),2)</f>
        <v>0.01</v>
      </c>
    </row>
    <row r="192" ht="12.75" hidden="1" customHeight="1">
      <c r="A192" s="60" t="s">
        <v>31</v>
      </c>
      <c r="B192" s="55">
        <v>1958.0</v>
      </c>
      <c r="D192" s="54"/>
      <c r="E192" s="54"/>
      <c r="F192" s="43">
        <v>40.2</v>
      </c>
      <c r="G192" s="43"/>
      <c r="H192" s="43">
        <v>40.68</v>
      </c>
      <c r="I192" s="43"/>
      <c r="J192" s="43"/>
      <c r="K192" s="43"/>
      <c r="L192" s="43"/>
      <c r="M192" s="43"/>
      <c r="N192" s="43"/>
      <c r="O192" s="43"/>
      <c r="P192" s="43"/>
      <c r="Q192" s="22">
        <f t="array" ref="Q192">ROUND(IFERROR(INDEX(SPI!M:M,MATCH(1,IF(SPI!A:A='state(northeast)'!$A192,IF(SPI!B:B='state(northeast)'!$B192,1)),0))," "),2)</f>
        <v>4.61</v>
      </c>
      <c r="R192" s="22">
        <f t="array" ref="R192">ROUND(IFERROR(INDEX(SPI!N:N,MATCH(1,IF(SPI!A:A='state(northeast)'!$A192,IF(SPI!B:B='state(northeast)'!$B192,1)),0))," "),2)</f>
        <v>9.82</v>
      </c>
    </row>
    <row r="193" ht="12.75" hidden="1" customHeight="1">
      <c r="A193" s="60" t="s">
        <v>31</v>
      </c>
      <c r="B193" s="55">
        <v>1959.0</v>
      </c>
      <c r="D193" s="54"/>
      <c r="E193" s="54"/>
      <c r="F193" s="43">
        <v>42.2</v>
      </c>
      <c r="G193" s="43"/>
      <c r="H193" s="43">
        <v>44.6</v>
      </c>
      <c r="I193" s="43"/>
      <c r="J193" s="43"/>
      <c r="K193" s="43"/>
      <c r="L193" s="43"/>
      <c r="M193" s="43"/>
      <c r="N193" s="43"/>
      <c r="O193" s="43"/>
      <c r="P193" s="43"/>
      <c r="Q193" s="22">
        <f t="array" ref="Q193">ROUND(IFERROR(INDEX(SPI!M:M,MATCH(1,IF(SPI!A:A='state(northeast)'!$A193,IF(SPI!B:B='state(northeast)'!$B193,1)),0))," "),2)</f>
        <v>20.39</v>
      </c>
      <c r="R193" s="22">
        <f t="array" ref="R193">ROUND(IFERROR(INDEX(SPI!N:N,MATCH(1,IF(SPI!A:A='state(northeast)'!$A193,IF(SPI!B:B='state(northeast)'!$B193,1)),0))," "),2)</f>
        <v>1.55</v>
      </c>
    </row>
    <row r="194" ht="12.75" hidden="1" customHeight="1">
      <c r="A194" s="60" t="s">
        <v>31</v>
      </c>
      <c r="B194" s="55">
        <v>1960.0</v>
      </c>
      <c r="D194" s="54"/>
      <c r="E194" s="54"/>
      <c r="F194" s="43">
        <v>41.7</v>
      </c>
      <c r="G194" s="43"/>
      <c r="H194" s="43">
        <v>40.06</v>
      </c>
      <c r="I194" s="43"/>
      <c r="J194" s="43"/>
      <c r="K194" s="43"/>
      <c r="L194" s="43"/>
      <c r="M194" s="43"/>
      <c r="N194" s="43"/>
      <c r="O194" s="43"/>
      <c r="P194" s="43"/>
      <c r="Q194" s="22">
        <f t="array" ref="Q194">ROUND(IFERROR(INDEX(SPI!M:M,MATCH(1,IF(SPI!A:A='state(northeast)'!$A194,IF(SPI!B:B='state(northeast)'!$B194,1)),0))," "),2)</f>
        <v>5.32</v>
      </c>
      <c r="R194" s="22">
        <f t="array" ref="R194">ROUND(IFERROR(INDEX(SPI!N:N,MATCH(1,IF(SPI!A:A='state(northeast)'!$A194,IF(SPI!B:B='state(northeast)'!$B194,1)),0))," "),2)</f>
        <v>29.48</v>
      </c>
    </row>
    <row r="195" ht="12.75" hidden="1" customHeight="1">
      <c r="A195" s="60" t="s">
        <v>31</v>
      </c>
      <c r="B195" s="55">
        <v>1961.0</v>
      </c>
      <c r="D195" s="54"/>
      <c r="E195" s="54"/>
      <c r="F195" s="43">
        <v>41.8</v>
      </c>
      <c r="G195" s="43"/>
      <c r="H195" s="43">
        <v>36.59</v>
      </c>
      <c r="I195" s="43"/>
      <c r="J195" s="43"/>
      <c r="K195" s="43"/>
      <c r="L195" s="43"/>
      <c r="M195" s="43"/>
      <c r="N195" s="43"/>
      <c r="O195" s="43"/>
      <c r="P195" s="43"/>
      <c r="Q195" s="22">
        <f t="array" ref="Q195">ROUND(IFERROR(INDEX(SPI!M:M,MATCH(1,IF(SPI!A:A='state(northeast)'!$A195,IF(SPI!B:B='state(northeast)'!$B195,1)),0))," "),2)</f>
        <v>27.56</v>
      </c>
      <c r="R195" s="22">
        <f t="array" ref="R195">ROUND(IFERROR(INDEX(SPI!N:N,MATCH(1,IF(SPI!A:A='state(northeast)'!$A195,IF(SPI!B:B='state(northeast)'!$B195,1)),0))," "),2)</f>
        <v>0.05</v>
      </c>
    </row>
    <row r="196" ht="12.75" hidden="1" customHeight="1">
      <c r="A196" s="60" t="s">
        <v>31</v>
      </c>
      <c r="B196" s="55">
        <v>1962.0</v>
      </c>
      <c r="D196" s="54"/>
      <c r="E196" s="54"/>
      <c r="F196" s="43">
        <v>40.1</v>
      </c>
      <c r="G196" s="43"/>
      <c r="H196" s="43">
        <v>40.59</v>
      </c>
      <c r="I196" s="43"/>
      <c r="J196" s="43"/>
      <c r="K196" s="43"/>
      <c r="L196" s="43"/>
      <c r="M196" s="43"/>
      <c r="N196" s="43"/>
      <c r="O196" s="43"/>
      <c r="P196" s="43"/>
      <c r="Q196" s="22">
        <f t="array" ref="Q196">ROUND(IFERROR(INDEX(SPI!M:M,MATCH(1,IF(SPI!A:A='state(northeast)'!$A196,IF(SPI!B:B='state(northeast)'!$B196,1)),0))," "),2)</f>
        <v>27.58</v>
      </c>
      <c r="R196" s="22">
        <f t="array" ref="R196">ROUND(IFERROR(INDEX(SPI!N:N,MATCH(1,IF(SPI!A:A='state(northeast)'!$A196,IF(SPI!B:B='state(northeast)'!$B196,1)),0))," "),2)</f>
        <v>1.99</v>
      </c>
    </row>
    <row r="197" ht="12.75" hidden="1" customHeight="1">
      <c r="A197" s="60" t="s">
        <v>31</v>
      </c>
      <c r="B197" s="55">
        <v>1963.0</v>
      </c>
      <c r="D197" s="54"/>
      <c r="E197" s="54"/>
      <c r="F197" s="43">
        <v>40.4</v>
      </c>
      <c r="G197" s="43"/>
      <c r="H197" s="43">
        <v>34.58</v>
      </c>
      <c r="I197" s="43"/>
      <c r="J197" s="43"/>
      <c r="K197" s="43"/>
      <c r="L197" s="43"/>
      <c r="M197" s="43"/>
      <c r="N197" s="43"/>
      <c r="O197" s="43"/>
      <c r="P197" s="43"/>
      <c r="Q197" s="22">
        <f t="array" ref="Q197">ROUND(IFERROR(INDEX(SPI!M:M,MATCH(1,IF(SPI!A:A='state(northeast)'!$A197,IF(SPI!B:B='state(northeast)'!$B197,1)),0))," "),2)</f>
        <v>31.01</v>
      </c>
      <c r="R197" s="22">
        <f t="array" ref="R197">ROUND(IFERROR(INDEX(SPI!N:N,MATCH(1,IF(SPI!A:A='state(northeast)'!$A197,IF(SPI!B:B='state(northeast)'!$B197,1)),0))," "),2)</f>
        <v>2.44</v>
      </c>
    </row>
    <row r="198" ht="12.75" hidden="1" customHeight="1">
      <c r="A198" s="60" t="s">
        <v>31</v>
      </c>
      <c r="B198" s="55">
        <v>1964.0</v>
      </c>
      <c r="D198" s="54"/>
      <c r="E198" s="54"/>
      <c r="F198" s="43">
        <v>41.6</v>
      </c>
      <c r="G198" s="43"/>
      <c r="H198" s="43">
        <v>35.23</v>
      </c>
      <c r="I198" s="43"/>
      <c r="J198" s="43"/>
      <c r="K198" s="43"/>
      <c r="L198" s="43"/>
      <c r="M198" s="43"/>
      <c r="N198" s="43"/>
      <c r="O198" s="43"/>
      <c r="P198" s="43"/>
      <c r="Q198" s="22">
        <f t="array" ref="Q198">ROUND(IFERROR(INDEX(SPI!M:M,MATCH(1,IF(SPI!A:A='state(northeast)'!$A198,IF(SPI!B:B='state(northeast)'!$B198,1)),0))," "),2)</f>
        <v>37.02</v>
      </c>
      <c r="R198" s="22">
        <f t="array" ref="R198">ROUND(IFERROR(INDEX(SPI!N:N,MATCH(1,IF(SPI!A:A='state(northeast)'!$A198,IF(SPI!B:B='state(northeast)'!$B198,1)),0))," "),2)</f>
        <v>0.01</v>
      </c>
    </row>
    <row r="199" ht="12.75" hidden="1" customHeight="1">
      <c r="A199" s="60" t="s">
        <v>31</v>
      </c>
      <c r="B199" s="55">
        <v>1965.0</v>
      </c>
      <c r="D199" s="54"/>
      <c r="E199" s="54"/>
      <c r="F199" s="43">
        <v>40.5</v>
      </c>
      <c r="G199" s="43"/>
      <c r="H199" s="43">
        <v>35.11</v>
      </c>
      <c r="I199" s="43"/>
      <c r="J199" s="43"/>
      <c r="K199" s="43"/>
      <c r="L199" s="43"/>
      <c r="M199" s="43"/>
      <c r="N199" s="43"/>
      <c r="O199" s="43"/>
      <c r="P199" s="43"/>
      <c r="Q199" s="22">
        <f t="array" ref="Q199">ROUND(IFERROR(INDEX(SPI!M:M,MATCH(1,IF(SPI!A:A='state(northeast)'!$A199,IF(SPI!B:B='state(northeast)'!$B199,1)),0))," "),2)</f>
        <v>73.38</v>
      </c>
      <c r="R199" s="22">
        <f t="array" ref="R199">ROUND(IFERROR(INDEX(SPI!N:N,MATCH(1,IF(SPI!A:A='state(northeast)'!$A199,IF(SPI!B:B='state(northeast)'!$B199,1)),0))," "),2)</f>
        <v>0.25</v>
      </c>
    </row>
    <row r="200" ht="12.75" hidden="1" customHeight="1">
      <c r="A200" s="60" t="s">
        <v>31</v>
      </c>
      <c r="B200" s="55">
        <v>1966.0</v>
      </c>
      <c r="D200" s="54"/>
      <c r="E200" s="54"/>
      <c r="F200" s="43">
        <v>41.3</v>
      </c>
      <c r="G200" s="43"/>
      <c r="H200" s="43">
        <v>38.26</v>
      </c>
      <c r="I200" s="43"/>
      <c r="J200" s="43"/>
      <c r="K200" s="43"/>
      <c r="L200" s="43"/>
      <c r="M200" s="43"/>
      <c r="N200" s="43"/>
      <c r="O200" s="43"/>
      <c r="P200" s="43"/>
      <c r="Q200" s="22">
        <f t="array" ref="Q200">ROUND(IFERROR(INDEX(SPI!M:M,MATCH(1,IF(SPI!A:A='state(northeast)'!$A200,IF(SPI!B:B='state(northeast)'!$B200,1)),0))," "),2)</f>
        <v>17.52</v>
      </c>
      <c r="R200" s="22">
        <f t="array" ref="R200">ROUND(IFERROR(INDEX(SPI!N:N,MATCH(1,IF(SPI!A:A='state(northeast)'!$A200,IF(SPI!B:B='state(northeast)'!$B200,1)),0))," "),2)</f>
        <v>2.45</v>
      </c>
    </row>
    <row r="201" ht="12.75" hidden="1" customHeight="1">
      <c r="A201" s="60" t="s">
        <v>31</v>
      </c>
      <c r="B201" s="55">
        <v>1967.0</v>
      </c>
      <c r="D201" s="54"/>
      <c r="E201" s="54"/>
      <c r="F201" s="43">
        <v>40.7</v>
      </c>
      <c r="G201" s="43"/>
      <c r="H201" s="43">
        <v>40.43</v>
      </c>
      <c r="I201" s="43"/>
      <c r="J201" s="43"/>
      <c r="K201" s="43"/>
      <c r="L201" s="43"/>
      <c r="M201" s="43"/>
      <c r="N201" s="43"/>
      <c r="O201" s="43"/>
      <c r="P201" s="43"/>
      <c r="Q201" s="22">
        <f t="array" ref="Q201">ROUND(IFERROR(INDEX(SPI!M:M,MATCH(1,IF(SPI!A:A='state(northeast)'!$A201,IF(SPI!B:B='state(northeast)'!$B201,1)),0))," "),2)</f>
        <v>11.05</v>
      </c>
      <c r="R201" s="22">
        <f t="array" ref="R201">ROUND(IFERROR(INDEX(SPI!N:N,MATCH(1,IF(SPI!A:A='state(northeast)'!$A201,IF(SPI!B:B='state(northeast)'!$B201,1)),0))," "),2)</f>
        <v>0.51</v>
      </c>
    </row>
    <row r="202" ht="12.75" hidden="1" customHeight="1">
      <c r="A202" s="60" t="s">
        <v>31</v>
      </c>
      <c r="B202" s="55">
        <v>1968.0</v>
      </c>
      <c r="D202" s="54"/>
      <c r="E202" s="54"/>
      <c r="F202" s="43">
        <v>40.8</v>
      </c>
      <c r="G202" s="43"/>
      <c r="H202" s="43">
        <v>41.86</v>
      </c>
      <c r="I202" s="43"/>
      <c r="J202" s="43"/>
      <c r="K202" s="43"/>
      <c r="L202" s="43"/>
      <c r="M202" s="43"/>
      <c r="N202" s="43"/>
      <c r="O202" s="43"/>
      <c r="P202" s="43"/>
      <c r="Q202" s="22">
        <f t="array" ref="Q202">ROUND(IFERROR(INDEX(SPI!M:M,MATCH(1,IF(SPI!A:A='state(northeast)'!$A202,IF(SPI!B:B='state(northeast)'!$B202,1)),0))," "),2)</f>
        <v>9.98</v>
      </c>
      <c r="R202" s="22">
        <f t="array" ref="R202">ROUND(IFERROR(INDEX(SPI!N:N,MATCH(1,IF(SPI!A:A='state(northeast)'!$A202,IF(SPI!B:B='state(northeast)'!$B202,1)),0))," "),2)</f>
        <v>1.36</v>
      </c>
    </row>
    <row r="203" ht="12.75" hidden="1" customHeight="1">
      <c r="A203" s="60" t="s">
        <v>31</v>
      </c>
      <c r="B203" s="55">
        <v>1969.0</v>
      </c>
      <c r="D203" s="54"/>
      <c r="E203" s="54"/>
      <c r="F203" s="43">
        <v>41.5</v>
      </c>
      <c r="G203" s="43"/>
      <c r="H203" s="43">
        <v>46.39</v>
      </c>
      <c r="I203" s="43"/>
      <c r="J203" s="43"/>
      <c r="K203" s="43"/>
      <c r="L203" s="43"/>
      <c r="M203" s="43"/>
      <c r="N203" s="43"/>
      <c r="O203" s="43"/>
      <c r="P203" s="43"/>
      <c r="Q203" s="22">
        <f t="array" ref="Q203">ROUND(IFERROR(INDEX(SPI!M:M,MATCH(1,IF(SPI!A:A='state(northeast)'!$A203,IF(SPI!B:B='state(northeast)'!$B203,1)),0))," "),2)</f>
        <v>0.87</v>
      </c>
      <c r="R203" s="22">
        <f t="array" ref="R203">ROUND(IFERROR(INDEX(SPI!N:N,MATCH(1,IF(SPI!A:A='state(northeast)'!$A203,IF(SPI!B:B='state(northeast)'!$B203,1)),0))," "),2)</f>
        <v>15.65</v>
      </c>
    </row>
    <row r="204" ht="12.75" hidden="1" customHeight="1">
      <c r="A204" s="60" t="s">
        <v>31</v>
      </c>
      <c r="B204" s="55">
        <v>1970.0</v>
      </c>
      <c r="D204" s="54"/>
      <c r="E204" s="54"/>
      <c r="F204" s="43">
        <v>41.0</v>
      </c>
      <c r="G204" s="43"/>
      <c r="H204" s="43">
        <v>38.08</v>
      </c>
      <c r="I204" s="43"/>
      <c r="J204" s="43"/>
      <c r="K204" s="43"/>
      <c r="L204" s="43"/>
      <c r="M204" s="43"/>
      <c r="N204" s="43"/>
      <c r="O204" s="43"/>
      <c r="P204" s="43"/>
      <c r="Q204" s="22">
        <f t="array" ref="Q204">ROUND(IFERROR(INDEX(SPI!M:M,MATCH(1,IF(SPI!A:A='state(northeast)'!$A204,IF(SPI!B:B='state(northeast)'!$B204,1)),0))," "),2)</f>
        <v>6.36</v>
      </c>
      <c r="R204" s="22">
        <f t="array" ref="R204">ROUND(IFERROR(INDEX(SPI!N:N,MATCH(1,IF(SPI!A:A='state(northeast)'!$A204,IF(SPI!B:B='state(northeast)'!$B204,1)),0))," "),2)</f>
        <v>4.68</v>
      </c>
    </row>
    <row r="205" ht="12.75" hidden="1" customHeight="1">
      <c r="A205" s="60" t="s">
        <v>31</v>
      </c>
      <c r="B205" s="55">
        <v>1971.0</v>
      </c>
      <c r="D205" s="54"/>
      <c r="E205" s="54"/>
      <c r="F205" s="43">
        <v>41.0</v>
      </c>
      <c r="G205" s="43"/>
      <c r="H205" s="43">
        <v>41.21</v>
      </c>
      <c r="I205" s="43"/>
      <c r="J205" s="43"/>
      <c r="K205" s="43"/>
      <c r="L205" s="43"/>
      <c r="M205" s="43"/>
      <c r="N205" s="43"/>
      <c r="O205" s="43"/>
      <c r="P205" s="43"/>
      <c r="Q205" s="22">
        <f t="array" ref="Q205">ROUND(IFERROR(INDEX(SPI!M:M,MATCH(1,IF(SPI!A:A='state(northeast)'!$A205,IF(SPI!B:B='state(northeast)'!$B205,1)),0))," "),2)</f>
        <v>6.35</v>
      </c>
      <c r="R205" s="22">
        <f t="array" ref="R205">ROUND(IFERROR(INDEX(SPI!N:N,MATCH(1,IF(SPI!A:A='state(northeast)'!$A205,IF(SPI!B:B='state(northeast)'!$B205,1)),0))," "),2)</f>
        <v>3.11</v>
      </c>
    </row>
    <row r="206" ht="12.75" hidden="1" customHeight="1">
      <c r="A206" s="60" t="s">
        <v>31</v>
      </c>
      <c r="B206" s="55">
        <v>1972.0</v>
      </c>
      <c r="D206" s="54"/>
      <c r="E206" s="54"/>
      <c r="F206" s="43">
        <v>40.0</v>
      </c>
      <c r="G206" s="43"/>
      <c r="H206" s="43">
        <v>48.22</v>
      </c>
      <c r="I206" s="43"/>
      <c r="J206" s="43"/>
      <c r="K206" s="43"/>
      <c r="L206" s="43"/>
      <c r="M206" s="43"/>
      <c r="N206" s="43"/>
      <c r="O206" s="43"/>
      <c r="P206" s="43"/>
      <c r="Q206" s="22">
        <f t="array" ref="Q206">ROUND(IFERROR(INDEX(SPI!M:M,MATCH(1,IF(SPI!A:A='state(northeast)'!$A206,IF(SPI!B:B='state(northeast)'!$B206,1)),0))," "),2)</f>
        <v>1.22</v>
      </c>
      <c r="R206" s="22">
        <f t="array" ref="R206">ROUND(IFERROR(INDEX(SPI!N:N,MATCH(1,IF(SPI!A:A='state(northeast)'!$A206,IF(SPI!B:B='state(northeast)'!$B206,1)),0))," "),2)</f>
        <v>14.6</v>
      </c>
    </row>
    <row r="207" ht="12.75" hidden="1" customHeight="1">
      <c r="A207" s="60" t="s">
        <v>31</v>
      </c>
      <c r="B207" s="55">
        <v>1973.0</v>
      </c>
      <c r="D207" s="54"/>
      <c r="E207" s="54"/>
      <c r="F207" s="43">
        <v>43.4</v>
      </c>
      <c r="G207" s="43"/>
      <c r="H207" s="43">
        <v>52.76</v>
      </c>
      <c r="I207" s="43"/>
      <c r="J207" s="43"/>
      <c r="K207" s="43"/>
      <c r="L207" s="43"/>
      <c r="M207" s="43"/>
      <c r="N207" s="43"/>
      <c r="O207" s="43"/>
      <c r="P207" s="43"/>
      <c r="Q207" s="22">
        <f t="array" ref="Q207">ROUND(IFERROR(INDEX(SPI!M:M,MATCH(1,IF(SPI!A:A='state(northeast)'!$A207,IF(SPI!B:B='state(northeast)'!$B207,1)),0))," "),2)</f>
        <v>0.01</v>
      </c>
      <c r="R207" s="22">
        <f t="array" ref="R207">ROUND(IFERROR(INDEX(SPI!N:N,MATCH(1,IF(SPI!A:A='state(northeast)'!$A207,IF(SPI!B:B='state(northeast)'!$B207,1)),0))," "),2)</f>
        <v>58.23</v>
      </c>
    </row>
    <row r="208" ht="12.75" hidden="1" customHeight="1">
      <c r="A208" s="60" t="s">
        <v>31</v>
      </c>
      <c r="B208" s="55">
        <v>1974.0</v>
      </c>
      <c r="D208" s="54"/>
      <c r="E208" s="54"/>
      <c r="F208" s="43">
        <v>41.2</v>
      </c>
      <c r="G208" s="43"/>
      <c r="H208" s="43">
        <v>46.26</v>
      </c>
      <c r="I208" s="43"/>
      <c r="J208" s="43"/>
      <c r="K208" s="43"/>
      <c r="L208" s="43"/>
      <c r="M208" s="43"/>
      <c r="N208" s="43"/>
      <c r="O208" s="43"/>
      <c r="P208" s="43"/>
      <c r="Q208" s="22">
        <f t="array" ref="Q208">ROUND(IFERROR(INDEX(SPI!M:M,MATCH(1,IF(SPI!A:A='state(northeast)'!$A208,IF(SPI!B:B='state(northeast)'!$B208,1)),0))," "),2)</f>
        <v>0</v>
      </c>
      <c r="R208" s="22">
        <f t="array" ref="R208">ROUND(IFERROR(INDEX(SPI!N:N,MATCH(1,IF(SPI!A:A='state(northeast)'!$A208,IF(SPI!B:B='state(northeast)'!$B208,1)),0))," "),2)</f>
        <v>51.51</v>
      </c>
    </row>
    <row r="209" ht="12.75" hidden="1" customHeight="1">
      <c r="A209" s="60" t="s">
        <v>31</v>
      </c>
      <c r="B209" s="55">
        <v>1975.0</v>
      </c>
      <c r="D209" s="54"/>
      <c r="E209" s="54"/>
      <c r="F209" s="43">
        <v>42.5</v>
      </c>
      <c r="G209" s="43"/>
      <c r="H209" s="43">
        <v>47.67</v>
      </c>
      <c r="I209" s="43"/>
      <c r="J209" s="43"/>
      <c r="K209" s="43"/>
      <c r="L209" s="43"/>
      <c r="M209" s="43"/>
      <c r="N209" s="43"/>
      <c r="O209" s="43"/>
      <c r="P209" s="43"/>
      <c r="Q209" s="22">
        <f t="array" ref="Q209">ROUND(IFERROR(INDEX(SPI!M:M,MATCH(1,IF(SPI!A:A='state(northeast)'!$A209,IF(SPI!B:B='state(northeast)'!$B209,1)),0))," "),2)</f>
        <v>3.7</v>
      </c>
      <c r="R209" s="22">
        <f t="array" ref="R209">ROUND(IFERROR(INDEX(SPI!N:N,MATCH(1,IF(SPI!A:A='state(northeast)'!$A209,IF(SPI!B:B='state(northeast)'!$B209,1)),0))," "),2)</f>
        <v>12.6</v>
      </c>
    </row>
    <row r="210" ht="12.75" hidden="1" customHeight="1">
      <c r="A210" s="60" t="s">
        <v>31</v>
      </c>
      <c r="B210" s="55">
        <v>1976.0</v>
      </c>
      <c r="D210" s="54"/>
      <c r="E210" s="54"/>
      <c r="F210" s="43">
        <v>40.5</v>
      </c>
      <c r="G210" s="43"/>
      <c r="H210" s="43">
        <v>53.0</v>
      </c>
      <c r="I210" s="43"/>
      <c r="J210" s="43"/>
      <c r="K210" s="43"/>
      <c r="L210" s="43"/>
      <c r="M210" s="43"/>
      <c r="N210" s="43"/>
      <c r="O210" s="43"/>
      <c r="P210" s="43"/>
      <c r="Q210" s="22">
        <f t="array" ref="Q210">ROUND(IFERROR(INDEX(SPI!M:M,MATCH(1,IF(SPI!A:A='state(northeast)'!$A210,IF(SPI!B:B='state(northeast)'!$B210,1)),0))," "),2)</f>
        <v>0</v>
      </c>
      <c r="R210" s="22">
        <f t="array" ref="R210">ROUND(IFERROR(INDEX(SPI!N:N,MATCH(1,IF(SPI!A:A='state(northeast)'!$A210,IF(SPI!B:B='state(northeast)'!$B210,1)),0))," "),2)</f>
        <v>81.19</v>
      </c>
    </row>
    <row r="211" ht="12.75" hidden="1" customHeight="1">
      <c r="A211" s="60" t="s">
        <v>31</v>
      </c>
      <c r="B211" s="55">
        <v>1977.0</v>
      </c>
      <c r="D211" s="54"/>
      <c r="E211" s="54"/>
      <c r="F211" s="43">
        <v>41.9</v>
      </c>
      <c r="G211" s="43"/>
      <c r="H211" s="43">
        <v>48.42</v>
      </c>
      <c r="I211" s="43"/>
      <c r="J211" s="43"/>
      <c r="K211" s="43"/>
      <c r="L211" s="43"/>
      <c r="M211" s="43"/>
      <c r="N211" s="43"/>
      <c r="O211" s="43"/>
      <c r="P211" s="43"/>
      <c r="Q211" s="22">
        <f t="array" ref="Q211">ROUND(IFERROR(INDEX(SPI!M:M,MATCH(1,IF(SPI!A:A='state(northeast)'!$A211,IF(SPI!B:B='state(northeast)'!$B211,1)),0))," "),2)</f>
        <v>3.42</v>
      </c>
      <c r="R211" s="22">
        <f t="array" ref="R211">ROUND(IFERROR(INDEX(SPI!N:N,MATCH(1,IF(SPI!A:A='state(northeast)'!$A211,IF(SPI!B:B='state(northeast)'!$B211,1)),0))," "),2)</f>
        <v>23.23</v>
      </c>
    </row>
    <row r="212" ht="12.75" hidden="1" customHeight="1">
      <c r="A212" s="60" t="s">
        <v>31</v>
      </c>
      <c r="B212" s="55">
        <v>1978.0</v>
      </c>
      <c r="D212" s="54"/>
      <c r="E212" s="54"/>
      <c r="F212" s="43">
        <v>40.0</v>
      </c>
      <c r="G212" s="43"/>
      <c r="H212" s="43">
        <v>40.25</v>
      </c>
      <c r="I212" s="43"/>
      <c r="J212" s="43"/>
      <c r="K212" s="43"/>
      <c r="L212" s="43"/>
      <c r="M212" s="43"/>
      <c r="N212" s="43"/>
      <c r="O212" s="43"/>
      <c r="P212" s="43"/>
      <c r="Q212" s="22">
        <f t="array" ref="Q212">ROUND(IFERROR(INDEX(SPI!M:M,MATCH(1,IF(SPI!A:A='state(northeast)'!$A212,IF(SPI!B:B='state(northeast)'!$B212,1)),0))," "),2)</f>
        <v>7.27</v>
      </c>
      <c r="R212" s="22">
        <f t="array" ref="R212">ROUND(IFERROR(INDEX(SPI!N:N,MATCH(1,IF(SPI!A:A='state(northeast)'!$A212,IF(SPI!B:B='state(northeast)'!$B212,1)),0))," "),2)</f>
        <v>38.68</v>
      </c>
    </row>
    <row r="213" ht="12.75" hidden="1" customHeight="1">
      <c r="A213" s="60" t="s">
        <v>31</v>
      </c>
      <c r="B213" s="55">
        <v>1979.0</v>
      </c>
      <c r="D213" s="54"/>
      <c r="E213" s="54"/>
      <c r="F213" s="43">
        <v>42.4</v>
      </c>
      <c r="G213" s="43"/>
      <c r="H213" s="43">
        <v>43.93</v>
      </c>
      <c r="I213" s="43"/>
      <c r="J213" s="43"/>
      <c r="K213" s="43"/>
      <c r="L213" s="43"/>
      <c r="M213" s="43"/>
      <c r="N213" s="43"/>
      <c r="O213" s="43"/>
      <c r="P213" s="43"/>
      <c r="Q213" s="22">
        <f t="array" ref="Q213">ROUND(IFERROR(INDEX(SPI!M:M,MATCH(1,IF(SPI!A:A='state(northeast)'!$A213,IF(SPI!B:B='state(northeast)'!$B213,1)),0))," "),2)</f>
        <v>2.09</v>
      </c>
      <c r="R213" s="22">
        <f t="array" ref="R213">ROUND(IFERROR(INDEX(SPI!N:N,MATCH(1,IF(SPI!A:A='state(northeast)'!$A213,IF(SPI!B:B='state(northeast)'!$B213,1)),0))," "),2)</f>
        <v>7.16</v>
      </c>
    </row>
    <row r="214" ht="12.75" hidden="1" customHeight="1">
      <c r="A214" s="60" t="s">
        <v>31</v>
      </c>
      <c r="B214" s="55">
        <v>1980.0</v>
      </c>
      <c r="D214" s="54"/>
      <c r="E214" s="54"/>
      <c r="F214" s="43">
        <v>40.6</v>
      </c>
      <c r="G214" s="43"/>
      <c r="H214" s="43">
        <v>35.77</v>
      </c>
      <c r="I214" s="43"/>
      <c r="J214" s="43"/>
      <c r="K214" s="43"/>
      <c r="L214" s="43"/>
      <c r="M214" s="43"/>
      <c r="N214" s="43"/>
      <c r="O214" s="43"/>
      <c r="P214" s="43"/>
      <c r="Q214" s="22">
        <f t="array" ref="Q214">ROUND(IFERROR(INDEX(SPI!M:M,MATCH(1,IF(SPI!A:A='state(northeast)'!$A214,IF(SPI!B:B='state(northeast)'!$B214,1)),0))," "),2)</f>
        <v>36.09</v>
      </c>
      <c r="R214" s="22">
        <f t="array" ref="R214">ROUND(IFERROR(INDEX(SPI!N:N,MATCH(1,IF(SPI!A:A='state(northeast)'!$A214,IF(SPI!B:B='state(northeast)'!$B214,1)),0))," "),2)</f>
        <v>0.03</v>
      </c>
    </row>
    <row r="215" ht="12.75" hidden="1" customHeight="1">
      <c r="A215" s="60" t="s">
        <v>31</v>
      </c>
      <c r="B215" s="55">
        <v>1981.0</v>
      </c>
      <c r="D215" s="54"/>
      <c r="E215" s="54"/>
      <c r="F215" s="43">
        <v>42.2</v>
      </c>
      <c r="G215" s="43"/>
      <c r="H215" s="43">
        <v>47.37</v>
      </c>
      <c r="I215" s="43"/>
      <c r="J215" s="43"/>
      <c r="K215" s="43"/>
      <c r="L215" s="43"/>
      <c r="M215" s="43"/>
      <c r="N215" s="43"/>
      <c r="O215" s="43"/>
      <c r="P215" s="43"/>
      <c r="Q215" s="22">
        <f t="array" ref="Q215">ROUND(IFERROR(INDEX(SPI!M:M,MATCH(1,IF(SPI!A:A='state(northeast)'!$A215,IF(SPI!B:B='state(northeast)'!$B215,1)),0))," "),2)</f>
        <v>7.49</v>
      </c>
      <c r="R215" s="22">
        <f t="array" ref="R215">ROUND(IFERROR(INDEX(SPI!N:N,MATCH(1,IF(SPI!A:A='state(northeast)'!$A215,IF(SPI!B:B='state(northeast)'!$B215,1)),0))," "),2)</f>
        <v>15.84</v>
      </c>
    </row>
    <row r="216" ht="12.75" hidden="1" customHeight="1">
      <c r="A216" s="60" t="s">
        <v>31</v>
      </c>
      <c r="B216" s="55">
        <v>1982.0</v>
      </c>
      <c r="D216" s="54"/>
      <c r="E216" s="54"/>
      <c r="F216" s="43">
        <v>41.3</v>
      </c>
      <c r="G216" s="43"/>
      <c r="H216" s="43">
        <v>37.92</v>
      </c>
      <c r="I216" s="43"/>
      <c r="J216" s="43"/>
      <c r="K216" s="43"/>
      <c r="L216" s="43"/>
      <c r="M216" s="43"/>
      <c r="N216" s="43"/>
      <c r="O216" s="43"/>
      <c r="P216" s="43"/>
      <c r="Q216" s="22">
        <f t="array" ref="Q216">ROUND(IFERROR(INDEX(SPI!M:M,MATCH(1,IF(SPI!A:A='state(northeast)'!$A216,IF(SPI!B:B='state(northeast)'!$B216,1)),0))," "),2)</f>
        <v>9.37</v>
      </c>
      <c r="R216" s="22">
        <f t="array" ref="R216">ROUND(IFERROR(INDEX(SPI!N:N,MATCH(1,IF(SPI!A:A='state(northeast)'!$A216,IF(SPI!B:B='state(northeast)'!$B216,1)),0))," "),2)</f>
        <v>17.42</v>
      </c>
    </row>
    <row r="217" ht="12.75" hidden="1" customHeight="1">
      <c r="A217" s="60" t="s">
        <v>31</v>
      </c>
      <c r="B217" s="55">
        <v>1983.0</v>
      </c>
      <c r="D217" s="54"/>
      <c r="E217" s="54"/>
      <c r="F217" s="43">
        <v>42.6</v>
      </c>
      <c r="G217" s="43"/>
      <c r="H217" s="43">
        <v>54.1</v>
      </c>
      <c r="I217" s="43"/>
      <c r="J217" s="43"/>
      <c r="K217" s="43"/>
      <c r="L217" s="43"/>
      <c r="M217" s="43"/>
      <c r="N217" s="43"/>
      <c r="O217" s="43"/>
      <c r="P217" s="43"/>
      <c r="Q217" s="22">
        <f t="array" ref="Q217">ROUND(IFERROR(INDEX(SPI!M:M,MATCH(1,IF(SPI!A:A='state(northeast)'!$A217,IF(SPI!B:B='state(northeast)'!$B217,1)),0))," "),2)</f>
        <v>5.9</v>
      </c>
      <c r="R217" s="22">
        <f t="array" ref="R217">ROUND(IFERROR(INDEX(SPI!N:N,MATCH(1,IF(SPI!A:A='state(northeast)'!$A217,IF(SPI!B:B='state(northeast)'!$B217,1)),0))," "),2)</f>
        <v>31.85</v>
      </c>
    </row>
    <row r="218" ht="12.75" hidden="1" customHeight="1">
      <c r="A218" s="60" t="s">
        <v>31</v>
      </c>
      <c r="B218" s="55">
        <v>1984.0</v>
      </c>
      <c r="D218" s="54"/>
      <c r="E218" s="54"/>
      <c r="F218" s="43">
        <v>42.5</v>
      </c>
      <c r="G218" s="43"/>
      <c r="H218" s="43">
        <v>44.61</v>
      </c>
      <c r="I218" s="43"/>
      <c r="J218" s="43"/>
      <c r="K218" s="43"/>
      <c r="L218" s="43"/>
      <c r="M218" s="43"/>
      <c r="N218" s="43"/>
      <c r="O218" s="43"/>
      <c r="P218" s="43"/>
      <c r="Q218" s="22">
        <f t="array" ref="Q218">ROUND(IFERROR(INDEX(SPI!M:M,MATCH(1,IF(SPI!A:A='state(northeast)'!$A218,IF(SPI!B:B='state(northeast)'!$B218,1)),0))," "),2)</f>
        <v>0.23</v>
      </c>
      <c r="R218" s="22">
        <f t="array" ref="R218">ROUND(IFERROR(INDEX(SPI!N:N,MATCH(1,IF(SPI!A:A='state(northeast)'!$A218,IF(SPI!B:B='state(northeast)'!$B218,1)),0))," "),2)</f>
        <v>49.22</v>
      </c>
    </row>
    <row r="219" ht="12.75" hidden="1" customHeight="1">
      <c r="A219" s="60" t="s">
        <v>31</v>
      </c>
      <c r="B219" s="55">
        <v>1985.0</v>
      </c>
      <c r="D219" s="54"/>
      <c r="E219" s="54"/>
      <c r="F219" s="43">
        <v>41.5</v>
      </c>
      <c r="G219" s="43"/>
      <c r="H219" s="43">
        <v>39.41</v>
      </c>
      <c r="I219" s="43"/>
      <c r="J219" s="43"/>
      <c r="K219" s="43"/>
      <c r="L219" s="43"/>
      <c r="M219" s="43"/>
      <c r="N219" s="43"/>
      <c r="O219" s="43"/>
      <c r="P219" s="43"/>
      <c r="Q219" s="22">
        <f t="array" ref="Q219">ROUND(IFERROR(INDEX(SPI!M:M,MATCH(1,IF(SPI!A:A='state(northeast)'!$A219,IF(SPI!B:B='state(northeast)'!$B219,1)),0))," "),2)</f>
        <v>19.04</v>
      </c>
      <c r="R219" s="22">
        <f t="array" ref="R219">ROUND(IFERROR(INDEX(SPI!N:N,MATCH(1,IF(SPI!A:A='state(northeast)'!$A219,IF(SPI!B:B='state(northeast)'!$B219,1)),0))," "),2)</f>
        <v>0.89</v>
      </c>
    </row>
    <row r="220" ht="12.75" hidden="1" customHeight="1">
      <c r="A220" s="60" t="s">
        <v>31</v>
      </c>
      <c r="B220" s="55">
        <v>1986.0</v>
      </c>
      <c r="D220" s="54"/>
      <c r="E220" s="54"/>
      <c r="F220" s="43">
        <v>41.8</v>
      </c>
      <c r="G220" s="43"/>
      <c r="H220" s="43">
        <v>46.47</v>
      </c>
      <c r="I220" s="43"/>
      <c r="J220" s="43"/>
      <c r="K220" s="43"/>
      <c r="L220" s="43"/>
      <c r="M220" s="43"/>
      <c r="N220" s="43"/>
      <c r="O220" s="43"/>
      <c r="P220" s="43"/>
      <c r="Q220" s="22">
        <f t="array" ref="Q220">ROUND(IFERROR(INDEX(SPI!M:M,MATCH(1,IF(SPI!A:A='state(northeast)'!$A220,IF(SPI!B:B='state(northeast)'!$B220,1)),0))," "),2)</f>
        <v>0.04</v>
      </c>
      <c r="R220" s="22">
        <f t="array" ref="R220">ROUND(IFERROR(INDEX(SPI!N:N,MATCH(1,IF(SPI!A:A='state(northeast)'!$A220,IF(SPI!B:B='state(northeast)'!$B220,1)),0))," "),2)</f>
        <v>18.47</v>
      </c>
    </row>
    <row r="221" ht="12.75" hidden="1" customHeight="1">
      <c r="A221" s="60" t="s">
        <v>31</v>
      </c>
      <c r="B221" s="55">
        <v>1987.0</v>
      </c>
      <c r="D221" s="54"/>
      <c r="E221" s="54"/>
      <c r="F221" s="43">
        <v>42.2</v>
      </c>
      <c r="G221" s="43"/>
      <c r="H221" s="43">
        <v>41.75</v>
      </c>
      <c r="I221" s="43"/>
      <c r="J221" s="43"/>
      <c r="K221" s="43"/>
      <c r="L221" s="43"/>
      <c r="M221" s="43"/>
      <c r="N221" s="43"/>
      <c r="O221" s="43"/>
      <c r="P221" s="43"/>
      <c r="Q221" s="22">
        <f t="array" ref="Q221">ROUND(IFERROR(INDEX(SPI!M:M,MATCH(1,IF(SPI!A:A='state(northeast)'!$A221,IF(SPI!B:B='state(northeast)'!$B221,1)),0))," "),2)</f>
        <v>10.85</v>
      </c>
      <c r="R221" s="22">
        <f t="array" ref="R221">ROUND(IFERROR(INDEX(SPI!N:N,MATCH(1,IF(SPI!A:A='state(northeast)'!$A221,IF(SPI!B:B='state(northeast)'!$B221,1)),0))," "),2)</f>
        <v>7.71</v>
      </c>
    </row>
    <row r="222" ht="12.75" hidden="1" customHeight="1">
      <c r="A222" s="60" t="s">
        <v>31</v>
      </c>
      <c r="B222" s="55">
        <v>1988.0</v>
      </c>
      <c r="D222" s="54"/>
      <c r="E222" s="54"/>
      <c r="F222" s="43">
        <v>41.8</v>
      </c>
      <c r="G222" s="43"/>
      <c r="H222" s="43">
        <v>37.64</v>
      </c>
      <c r="I222" s="43"/>
      <c r="J222" s="43"/>
      <c r="K222" s="43"/>
      <c r="L222" s="43"/>
      <c r="M222" s="43"/>
      <c r="N222" s="43"/>
      <c r="O222" s="43"/>
      <c r="P222" s="43"/>
      <c r="Q222" s="22">
        <f t="array" ref="Q222">ROUND(IFERROR(INDEX(SPI!M:M,MATCH(1,IF(SPI!A:A='state(northeast)'!$A222,IF(SPI!B:B='state(northeast)'!$B222,1)),0))," "),2)</f>
        <v>17.46</v>
      </c>
      <c r="R222" s="22">
        <f t="array" ref="R222">ROUND(IFERROR(INDEX(SPI!N:N,MATCH(1,IF(SPI!A:A='state(northeast)'!$A222,IF(SPI!B:B='state(northeast)'!$B222,1)),0))," "),2)</f>
        <v>3.69</v>
      </c>
    </row>
    <row r="223" ht="12.75" hidden="1" customHeight="1">
      <c r="A223" s="60" t="s">
        <v>31</v>
      </c>
      <c r="B223" s="55">
        <v>1989.0</v>
      </c>
      <c r="D223" s="54"/>
      <c r="E223" s="54"/>
      <c r="F223" s="43">
        <v>40.7</v>
      </c>
      <c r="G223" s="43"/>
      <c r="H223" s="43">
        <v>44.92</v>
      </c>
      <c r="I223" s="43"/>
      <c r="J223" s="43"/>
      <c r="K223" s="43"/>
      <c r="L223" s="43"/>
      <c r="M223" s="43"/>
      <c r="N223" s="43"/>
      <c r="O223" s="43"/>
      <c r="P223" s="43"/>
      <c r="Q223" s="22">
        <f t="array" ref="Q223">ROUND(IFERROR(INDEX(SPI!M:M,MATCH(1,IF(SPI!A:A='state(northeast)'!$A223,IF(SPI!B:B='state(northeast)'!$B223,1)),0))," "),2)</f>
        <v>8.95</v>
      </c>
      <c r="R223" s="22">
        <f t="array" ref="R223">ROUND(IFERROR(INDEX(SPI!N:N,MATCH(1,IF(SPI!A:A='state(northeast)'!$A223,IF(SPI!B:B='state(northeast)'!$B223,1)),0))," "),2)</f>
        <v>12.82</v>
      </c>
    </row>
    <row r="224" ht="12.75" hidden="1" customHeight="1">
      <c r="A224" s="60" t="s">
        <v>31</v>
      </c>
      <c r="B224" s="55">
        <v>1990.0</v>
      </c>
      <c r="D224" s="54"/>
      <c r="E224" s="54"/>
      <c r="F224" s="43">
        <v>44.0</v>
      </c>
      <c r="G224" s="43"/>
      <c r="H224" s="43">
        <v>54.25</v>
      </c>
      <c r="I224" s="43"/>
      <c r="J224" s="43"/>
      <c r="K224" s="43"/>
      <c r="L224" s="43"/>
      <c r="M224" s="43"/>
      <c r="N224" s="43"/>
      <c r="O224" s="43"/>
      <c r="P224" s="43"/>
      <c r="Q224" s="22">
        <f t="array" ref="Q224">ROUND(IFERROR(INDEX(SPI!M:M,MATCH(1,IF(SPI!A:A='state(northeast)'!$A224,IF(SPI!B:B='state(northeast)'!$B224,1)),0))," "),2)</f>
        <v>0</v>
      </c>
      <c r="R224" s="22">
        <f t="array" ref="R224">ROUND(IFERROR(INDEX(SPI!N:N,MATCH(1,IF(SPI!A:A='state(northeast)'!$A224,IF(SPI!B:B='state(northeast)'!$B224,1)),0))," "),2)</f>
        <v>49.94</v>
      </c>
    </row>
    <row r="225" ht="12.75" hidden="1" customHeight="1">
      <c r="A225" s="60" t="s">
        <v>31</v>
      </c>
      <c r="B225" s="55">
        <v>1991.0</v>
      </c>
      <c r="D225" s="54"/>
      <c r="E225" s="54"/>
      <c r="F225" s="43">
        <v>43.5</v>
      </c>
      <c r="G225" s="43"/>
      <c r="H225" s="43">
        <v>41.76</v>
      </c>
      <c r="I225" s="43"/>
      <c r="J225" s="43"/>
      <c r="K225" s="43"/>
      <c r="L225" s="43"/>
      <c r="M225" s="43"/>
      <c r="N225" s="43"/>
      <c r="O225" s="43"/>
      <c r="P225" s="43"/>
      <c r="Q225" s="22">
        <f t="array" ref="Q225">ROUND(IFERROR(INDEX(SPI!M:M,MATCH(1,IF(SPI!A:A='state(northeast)'!$A225,IF(SPI!B:B='state(northeast)'!$B225,1)),0))," "),2)</f>
        <v>0.49</v>
      </c>
      <c r="R225" s="22">
        <f t="array" ref="R225">ROUND(IFERROR(INDEX(SPI!N:N,MATCH(1,IF(SPI!A:A='state(northeast)'!$A225,IF(SPI!B:B='state(northeast)'!$B225,1)),0))," "),2)</f>
        <v>26.6</v>
      </c>
    </row>
    <row r="226" ht="12.75" customHeight="1">
      <c r="A226" s="60" t="s">
        <v>31</v>
      </c>
      <c r="B226" s="55">
        <v>1992.0</v>
      </c>
      <c r="C226" s="34">
        <v>50.0</v>
      </c>
      <c r="D226" s="54">
        <v>570000.0</v>
      </c>
      <c r="E226" s="54">
        <v>1.2711E7</v>
      </c>
      <c r="F226" s="43">
        <v>40.6</v>
      </c>
      <c r="G226" s="57">
        <v>31.5</v>
      </c>
      <c r="H226" s="43">
        <v>38.56</v>
      </c>
      <c r="I226" s="57">
        <v>20.62</v>
      </c>
      <c r="J226" s="56">
        <v>70.52071</v>
      </c>
      <c r="K226" s="56">
        <v>21.53797</v>
      </c>
      <c r="L226" s="56">
        <v>8.994116</v>
      </c>
      <c r="M226" s="56">
        <v>-0.35008</v>
      </c>
      <c r="N226" s="43">
        <f t="shared" ref="N226:N233" si="2">100-sum(J226:M226)</f>
        <v>-0.702716</v>
      </c>
      <c r="O226" s="58">
        <v>0.0</v>
      </c>
      <c r="P226" s="43"/>
      <c r="Q226" s="22">
        <f t="array" ref="Q226">ROUND(IFERROR(INDEX(SPI!M:M,MATCH(1,IF(SPI!A:A='state(northeast)'!$A226,IF(SPI!B:B='state(northeast)'!$B226,1)),0))," "),2)</f>
        <v>11.23</v>
      </c>
      <c r="R226" s="22">
        <f t="array" ref="R226">ROUND(IFERROR(INDEX(SPI!N:N,MATCH(1,IF(SPI!A:A='state(northeast)'!$A226,IF(SPI!B:B='state(northeast)'!$B226,1)),0))," "),2)</f>
        <v>3.15</v>
      </c>
    </row>
    <row r="227" ht="12.75" customHeight="1">
      <c r="A227" s="60" t="s">
        <v>31</v>
      </c>
      <c r="B227" s="55">
        <v>1993.0</v>
      </c>
      <c r="C227" s="34">
        <v>50.0</v>
      </c>
      <c r="D227" s="54">
        <v>310000.0</v>
      </c>
      <c r="E227" s="54">
        <v>7440000.0</v>
      </c>
      <c r="F227" s="43">
        <v>41.2</v>
      </c>
      <c r="G227" s="57">
        <v>30.4</v>
      </c>
      <c r="H227" s="43">
        <v>41.79</v>
      </c>
      <c r="I227" s="57">
        <v>19.91</v>
      </c>
      <c r="J227" s="56">
        <v>76.48406</v>
      </c>
      <c r="K227" s="56">
        <v>18.6637</v>
      </c>
      <c r="L227" s="56">
        <v>6.500897</v>
      </c>
      <c r="M227" s="56">
        <v>-0.58135</v>
      </c>
      <c r="N227" s="43">
        <f t="shared" si="2"/>
        <v>-1.067307</v>
      </c>
      <c r="O227" s="58">
        <v>0.0</v>
      </c>
      <c r="P227" s="43"/>
      <c r="Q227" s="22">
        <f t="array" ref="Q227">ROUND(IFERROR(INDEX(SPI!M:M,MATCH(1,IF(SPI!A:A='state(northeast)'!$A227,IF(SPI!B:B='state(northeast)'!$B227,1)),0))," "),2)</f>
        <v>4.3</v>
      </c>
      <c r="R227" s="22">
        <f t="array" ref="R227">ROUND(IFERROR(INDEX(SPI!N:N,MATCH(1,IF(SPI!A:A='state(northeast)'!$A227,IF(SPI!B:B='state(northeast)'!$B227,1)),0))," "),2)</f>
        <v>2.42</v>
      </c>
    </row>
    <row r="228" ht="12.75" customHeight="1">
      <c r="A228" s="60" t="s">
        <v>31</v>
      </c>
      <c r="B228" s="55">
        <v>1994.0</v>
      </c>
      <c r="C228" s="34">
        <v>50.0</v>
      </c>
      <c r="D228" s="54">
        <v>435000.0</v>
      </c>
      <c r="E228" s="54">
        <v>1.0397E7</v>
      </c>
      <c r="F228" s="43">
        <v>41.3</v>
      </c>
      <c r="G228" s="57">
        <v>28.1</v>
      </c>
      <c r="H228" s="43">
        <v>43.08</v>
      </c>
      <c r="I228" s="57">
        <v>20.41</v>
      </c>
      <c r="J228" s="56">
        <v>87.9799</v>
      </c>
      <c r="K228" s="56">
        <v>11.36095</v>
      </c>
      <c r="L228" s="56">
        <v>3.866782</v>
      </c>
      <c r="M228" s="56">
        <v>-2.26012</v>
      </c>
      <c r="N228" s="43">
        <f t="shared" si="2"/>
        <v>-0.947512</v>
      </c>
      <c r="O228" s="58">
        <v>0.0</v>
      </c>
      <c r="P228" s="43"/>
      <c r="Q228" s="22">
        <f t="array" ref="Q228">ROUND(IFERROR(INDEX(SPI!M:M,MATCH(1,IF(SPI!A:A='state(northeast)'!$A228,IF(SPI!B:B='state(northeast)'!$B228,1)),0))," "),2)</f>
        <v>0.4</v>
      </c>
      <c r="R228" s="22">
        <f t="array" ref="R228">ROUND(IFERROR(INDEX(SPI!N:N,MATCH(1,IF(SPI!A:A='state(northeast)'!$A228,IF(SPI!B:B='state(northeast)'!$B228,1)),0))," "),2)</f>
        <v>14.22</v>
      </c>
    </row>
    <row r="229" ht="12.75" customHeight="1">
      <c r="A229" s="60" t="s">
        <v>31</v>
      </c>
      <c r="B229" s="55">
        <v>1995.0</v>
      </c>
      <c r="C229" s="34">
        <v>50.0</v>
      </c>
      <c r="D229" s="54">
        <v>365000.0</v>
      </c>
      <c r="E229" s="54">
        <v>1.0147E7</v>
      </c>
      <c r="F229" s="43">
        <v>42.3</v>
      </c>
      <c r="G229" s="57">
        <v>34.2</v>
      </c>
      <c r="H229" s="43">
        <v>42.19</v>
      </c>
      <c r="I229" s="57">
        <v>16.35</v>
      </c>
      <c r="J229" s="56">
        <v>54.59789</v>
      </c>
      <c r="K229" s="56">
        <v>22.79315</v>
      </c>
      <c r="L229" s="56">
        <v>16.73714</v>
      </c>
      <c r="M229" s="56">
        <v>5.228363</v>
      </c>
      <c r="N229" s="43">
        <f t="shared" si="2"/>
        <v>0.643457</v>
      </c>
      <c r="O229" s="58">
        <v>0.0</v>
      </c>
      <c r="P229" s="43"/>
      <c r="Q229" s="22">
        <f t="array" ref="Q229">ROUND(IFERROR(INDEX(SPI!M:M,MATCH(1,IF(SPI!A:A='state(northeast)'!$A229,IF(SPI!B:B='state(northeast)'!$B229,1)),0))," "),2)</f>
        <v>29.66</v>
      </c>
      <c r="R229" s="22">
        <f t="array" ref="R229">ROUND(IFERROR(INDEX(SPI!N:N,MATCH(1,IF(SPI!A:A='state(northeast)'!$A229,IF(SPI!B:B='state(northeast)'!$B229,1)),0))," "),2)</f>
        <v>1.29</v>
      </c>
    </row>
    <row r="230" ht="12.75" customHeight="1">
      <c r="A230" s="60" t="s">
        <v>31</v>
      </c>
      <c r="B230" s="55">
        <v>1996.0</v>
      </c>
      <c r="C230" s="34">
        <v>50.0</v>
      </c>
      <c r="D230" s="54">
        <v>550000.0</v>
      </c>
      <c r="E230" s="54">
        <v>1.4575E7</v>
      </c>
      <c r="F230" s="43">
        <v>42.0</v>
      </c>
      <c r="G230" s="57">
        <v>30.8</v>
      </c>
      <c r="H230" s="43">
        <v>52.62</v>
      </c>
      <c r="I230" s="57">
        <v>26.31</v>
      </c>
      <c r="J230" s="56">
        <v>106.6829</v>
      </c>
      <c r="K230" s="56">
        <v>1.595247</v>
      </c>
      <c r="L230" s="56">
        <v>-3.31234</v>
      </c>
      <c r="M230" s="56">
        <v>-3.90511</v>
      </c>
      <c r="N230" s="43">
        <f t="shared" si="2"/>
        <v>-1.060697</v>
      </c>
      <c r="O230" s="58">
        <v>0.0</v>
      </c>
      <c r="P230" s="43"/>
      <c r="Q230" s="22">
        <f t="array" ref="Q230">ROUND(IFERROR(INDEX(SPI!M:M,MATCH(1,IF(SPI!A:A='state(northeast)'!$A230,IF(SPI!B:B='state(northeast)'!$B230,1)),0))," "),2)</f>
        <v>0</v>
      </c>
      <c r="R230" s="22">
        <f t="array" ref="R230">ROUND(IFERROR(INDEX(SPI!N:N,MATCH(1,IF(SPI!A:A='state(northeast)'!$A230,IF(SPI!B:B='state(northeast)'!$B230,1)),0))," "),2)</f>
        <v>64.73</v>
      </c>
    </row>
    <row r="231" ht="12.75" customHeight="1">
      <c r="A231" s="60" t="s">
        <v>31</v>
      </c>
      <c r="B231" s="55">
        <v>1997.0</v>
      </c>
      <c r="C231" s="34">
        <v>50.0</v>
      </c>
      <c r="D231" s="54">
        <v>395000.0</v>
      </c>
      <c r="E231" s="54">
        <v>1.0902E7</v>
      </c>
      <c r="F231" s="43">
        <v>41.1</v>
      </c>
      <c r="G231" s="57">
        <v>33.7</v>
      </c>
      <c r="H231" s="43">
        <v>42.78</v>
      </c>
      <c r="I231" s="57">
        <v>23.08</v>
      </c>
      <c r="J231" s="56">
        <v>92.9288</v>
      </c>
      <c r="K231" s="56">
        <v>8.186674</v>
      </c>
      <c r="L231" s="56">
        <v>1.717529</v>
      </c>
      <c r="M231" s="56">
        <v>-2.0969</v>
      </c>
      <c r="N231" s="43">
        <f t="shared" si="2"/>
        <v>-0.736103</v>
      </c>
      <c r="O231" s="58">
        <v>0.0</v>
      </c>
      <c r="P231" s="43"/>
      <c r="Q231" s="22">
        <f t="array" ref="Q231">ROUND(IFERROR(INDEX(SPI!M:M,MATCH(1,IF(SPI!A:A='state(northeast)'!$A231,IF(SPI!B:B='state(northeast)'!$B231,1)),0))," "),2)</f>
        <v>0.73</v>
      </c>
      <c r="R231" s="22">
        <f t="array" ref="R231">ROUND(IFERROR(INDEX(SPI!N:N,MATCH(1,IF(SPI!A:A='state(northeast)'!$A231,IF(SPI!B:B='state(northeast)'!$B231,1)),0))," "),2)</f>
        <v>23.3</v>
      </c>
    </row>
    <row r="232" ht="12.75" customHeight="1">
      <c r="A232" s="60" t="s">
        <v>31</v>
      </c>
      <c r="B232" s="55">
        <v>1998.0</v>
      </c>
      <c r="C232" s="34">
        <v>50.0</v>
      </c>
      <c r="D232" s="54">
        <v>375000.0</v>
      </c>
      <c r="E232" s="54">
        <v>1.0875E7</v>
      </c>
      <c r="F232" s="43">
        <v>45.2</v>
      </c>
      <c r="G232" s="57">
        <v>33.6</v>
      </c>
      <c r="H232" s="43">
        <v>47.53</v>
      </c>
      <c r="I232" s="57">
        <v>21.32</v>
      </c>
      <c r="J232" s="56">
        <v>85.67464</v>
      </c>
      <c r="K232" s="56">
        <v>10.39593</v>
      </c>
      <c r="L232" s="56">
        <v>4.42284</v>
      </c>
      <c r="M232" s="56">
        <v>0.053901</v>
      </c>
      <c r="N232" s="43">
        <f t="shared" si="2"/>
        <v>-0.547311</v>
      </c>
      <c r="O232" s="58">
        <v>0.0</v>
      </c>
      <c r="P232" s="43"/>
      <c r="Q232" s="22">
        <f t="array" ref="Q232">ROUND(IFERROR(INDEX(SPI!M:M,MATCH(1,IF(SPI!A:A='state(northeast)'!$A232,IF(SPI!B:B='state(northeast)'!$B232,1)),0))," "),2)</f>
        <v>0.21</v>
      </c>
      <c r="R232" s="22">
        <f t="array" ref="R232">ROUND(IFERROR(INDEX(SPI!N:N,MATCH(1,IF(SPI!A:A='state(northeast)'!$A232,IF(SPI!B:B='state(northeast)'!$B232,1)),0))," "),2)</f>
        <v>36.65</v>
      </c>
    </row>
    <row r="233" ht="12.75" customHeight="1">
      <c r="A233" s="60" t="s">
        <v>31</v>
      </c>
      <c r="B233" s="55">
        <v>1999.0</v>
      </c>
      <c r="C233" s="34">
        <v>50.0</v>
      </c>
      <c r="D233" s="54">
        <v>370000.0</v>
      </c>
      <c r="E233" s="54">
        <v>1.073E7</v>
      </c>
      <c r="F233" s="43">
        <v>44.3</v>
      </c>
      <c r="G233" s="57">
        <v>35.1</v>
      </c>
      <c r="H233" s="43">
        <v>42.45</v>
      </c>
      <c r="I233" s="57">
        <v>18.84</v>
      </c>
      <c r="J233" s="56">
        <v>62.54331</v>
      </c>
      <c r="K233" s="56">
        <v>24.12524</v>
      </c>
      <c r="L233" s="56">
        <v>10.32936</v>
      </c>
      <c r="M233" s="56">
        <v>3.2875</v>
      </c>
      <c r="N233" s="43">
        <f t="shared" si="2"/>
        <v>-0.28541</v>
      </c>
      <c r="O233" s="58">
        <v>0.0</v>
      </c>
      <c r="P233" s="43"/>
      <c r="Q233" s="22">
        <f t="array" ref="Q233">ROUND(IFERROR(INDEX(SPI!M:M,MATCH(1,IF(SPI!A:A='state(northeast)'!$A233,IF(SPI!B:B='state(northeast)'!$B233,1)),0))," "),2)</f>
        <v>10.6</v>
      </c>
      <c r="R233" s="22">
        <f t="array" ref="R233">ROUND(IFERROR(INDEX(SPI!N:N,MATCH(1,IF(SPI!A:A='state(northeast)'!$A233,IF(SPI!B:B='state(northeast)'!$B233,1)),0))," "),2)</f>
        <v>9.62</v>
      </c>
    </row>
    <row r="234" ht="12.75" customHeight="1">
      <c r="A234" s="60" t="s">
        <v>31</v>
      </c>
      <c r="B234" s="55">
        <v>2000.0</v>
      </c>
      <c r="C234" s="34">
        <v>50.0</v>
      </c>
      <c r="D234" s="54">
        <v>480000.0</v>
      </c>
      <c r="E234" s="54">
        <v>1.44E7</v>
      </c>
      <c r="F234" s="43">
        <v>41.8</v>
      </c>
      <c r="G234" s="57">
        <v>34.5</v>
      </c>
      <c r="H234" s="43">
        <v>48.62</v>
      </c>
      <c r="I234" s="57">
        <v>24.86</v>
      </c>
      <c r="J234" s="61">
        <v>100.0</v>
      </c>
      <c r="K234" s="61">
        <v>0.0</v>
      </c>
      <c r="L234" s="61">
        <v>0.0</v>
      </c>
      <c r="M234" s="61">
        <v>0.0</v>
      </c>
      <c r="N234" s="61">
        <v>0.0</v>
      </c>
      <c r="O234" s="61">
        <v>0.0</v>
      </c>
      <c r="P234" s="61">
        <v>0.0</v>
      </c>
      <c r="Q234" s="22">
        <f t="array" ref="Q234">ROUND(IFERROR(INDEX(SPI!M:M,MATCH(1,IF(SPI!A:A='state(northeast)'!$A234,IF(SPI!B:B='state(northeast)'!$B234,1)),0))," "),2)</f>
        <v>0</v>
      </c>
      <c r="R234" s="22">
        <f t="array" ref="R234">ROUND(IFERROR(INDEX(SPI!N:N,MATCH(1,IF(SPI!A:A='state(northeast)'!$A234,IF(SPI!B:B='state(northeast)'!$B234,1)),0))," "),2)</f>
        <v>36.43</v>
      </c>
    </row>
    <row r="235" ht="12.75" customHeight="1">
      <c r="A235" s="60" t="s">
        <v>31</v>
      </c>
      <c r="B235" s="55">
        <v>2001.0</v>
      </c>
      <c r="C235" s="34">
        <v>50.0</v>
      </c>
      <c r="D235" s="54">
        <v>290000.0</v>
      </c>
      <c r="E235" s="54">
        <v>8932000.0</v>
      </c>
      <c r="F235" s="43">
        <v>43.8</v>
      </c>
      <c r="G235" s="57">
        <v>31.6</v>
      </c>
      <c r="H235" s="43">
        <v>34.36</v>
      </c>
      <c r="I235" s="57">
        <v>18.19</v>
      </c>
      <c r="J235" s="61">
        <v>53.7625</v>
      </c>
      <c r="K235" s="61">
        <v>16.577499999999997</v>
      </c>
      <c r="L235" s="61">
        <v>27.26923076923077</v>
      </c>
      <c r="M235" s="61">
        <v>2.3907692307692305</v>
      </c>
      <c r="N235" s="61">
        <v>0.0</v>
      </c>
      <c r="O235" s="61">
        <v>0.0</v>
      </c>
      <c r="P235" s="61">
        <v>78.28846153846153</v>
      </c>
      <c r="Q235" s="22">
        <f t="array" ref="Q235">ROUND(IFERROR(INDEX(SPI!M:M,MATCH(1,IF(SPI!A:A='state(northeast)'!$A235,IF(SPI!B:B='state(northeast)'!$B235,1)),0))," "),2)</f>
        <v>21.9</v>
      </c>
      <c r="R235" s="22">
        <f t="array" ref="R235">ROUND(IFERROR(INDEX(SPI!N:N,MATCH(1,IF(SPI!A:A='state(northeast)'!$A235,IF(SPI!B:B='state(northeast)'!$B235,1)),0))," "),2)</f>
        <v>1.21</v>
      </c>
    </row>
    <row r="236" ht="12.75" customHeight="1">
      <c r="A236" s="60" t="s">
        <v>31</v>
      </c>
      <c r="B236" s="55">
        <v>2002.0</v>
      </c>
      <c r="C236" s="34">
        <v>50.0</v>
      </c>
      <c r="D236" s="54">
        <v>510000.0</v>
      </c>
      <c r="E236" s="54">
        <v>1.377E7</v>
      </c>
      <c r="F236" s="43">
        <v>43.6</v>
      </c>
      <c r="G236" s="57">
        <v>38.3</v>
      </c>
      <c r="H236" s="43">
        <v>47.26</v>
      </c>
      <c r="I236" s="57">
        <v>16.95</v>
      </c>
      <c r="J236" s="61">
        <v>56.57415094339624</v>
      </c>
      <c r="K236" s="61">
        <v>22.518301886792454</v>
      </c>
      <c r="L236" s="61">
        <v>19.30584905660377</v>
      </c>
      <c r="M236" s="61">
        <v>1.6020754716981132</v>
      </c>
      <c r="N236" s="61">
        <v>0.0</v>
      </c>
      <c r="O236" s="61">
        <v>0.0</v>
      </c>
      <c r="P236" s="61">
        <v>65.9622641509434</v>
      </c>
      <c r="Q236" s="22">
        <f t="array" ref="Q236">ROUND(IFERROR(INDEX(SPI!M:M,MATCH(1,IF(SPI!A:A='state(northeast)'!$A236,IF(SPI!B:B='state(northeast)'!$B236,1)),0))," "),2)</f>
        <v>14.98</v>
      </c>
      <c r="R236" s="22">
        <f t="array" ref="R236">ROUND(IFERROR(INDEX(SPI!N:N,MATCH(1,IF(SPI!A:A='state(northeast)'!$A236,IF(SPI!B:B='state(northeast)'!$B236,1)),0))," "),2)</f>
        <v>17.16</v>
      </c>
    </row>
    <row r="237" ht="12.75" customHeight="1">
      <c r="A237" s="60" t="s">
        <v>31</v>
      </c>
      <c r="B237" s="55">
        <v>2003.0</v>
      </c>
      <c r="C237" s="34">
        <v>50.0</v>
      </c>
      <c r="D237" s="54">
        <v>460000.0</v>
      </c>
      <c r="E237" s="54">
        <v>1.2788E7</v>
      </c>
      <c r="F237" s="43">
        <v>41.5</v>
      </c>
      <c r="G237" s="57">
        <v>30.8</v>
      </c>
      <c r="H237" s="43">
        <v>49.82</v>
      </c>
      <c r="I237" s="57">
        <v>20.22</v>
      </c>
      <c r="J237" s="61">
        <v>87.20999999999998</v>
      </c>
      <c r="K237" s="61">
        <v>12.79</v>
      </c>
      <c r="L237" s="61">
        <v>0.0</v>
      </c>
      <c r="M237" s="61">
        <v>0.0</v>
      </c>
      <c r="N237" s="61">
        <v>0.0</v>
      </c>
      <c r="O237" s="61">
        <v>0.0</v>
      </c>
      <c r="P237" s="61">
        <v>12.76923076923077</v>
      </c>
      <c r="Q237" s="22">
        <f t="array" ref="Q237">ROUND(IFERROR(INDEX(SPI!M:M,MATCH(1,IF(SPI!A:A='state(northeast)'!$A237,IF(SPI!B:B='state(northeast)'!$B237,1)),0))," "),2)</f>
        <v>7.42</v>
      </c>
      <c r="R237" s="22">
        <f t="array" ref="R237">ROUND(IFERROR(INDEX(SPI!N:N,MATCH(1,IF(SPI!A:A='state(northeast)'!$A237,IF(SPI!B:B='state(northeast)'!$B237,1)),0))," "),2)</f>
        <v>14.64</v>
      </c>
    </row>
    <row r="238" ht="12.75" customHeight="1">
      <c r="A238" s="60" t="s">
        <v>31</v>
      </c>
      <c r="B238" s="55">
        <v>2004.0</v>
      </c>
      <c r="C238" s="34">
        <v>50.0</v>
      </c>
      <c r="D238" s="54">
        <v>550000.0</v>
      </c>
      <c r="E238" s="54">
        <v>1.5015E7</v>
      </c>
      <c r="F238" s="43">
        <v>41.8</v>
      </c>
      <c r="G238" s="57">
        <v>31.3</v>
      </c>
      <c r="H238" s="43">
        <v>41.85</v>
      </c>
      <c r="I238" s="57">
        <v>25.59</v>
      </c>
      <c r="J238" s="61">
        <v>93.88846153846154</v>
      </c>
      <c r="K238" s="61">
        <v>6.111538461538462</v>
      </c>
      <c r="L238" s="61">
        <v>0.0</v>
      </c>
      <c r="M238" s="61">
        <v>0.0</v>
      </c>
      <c r="N238" s="61">
        <v>0.0</v>
      </c>
      <c r="O238" s="61">
        <v>0.0</v>
      </c>
      <c r="P238" s="61">
        <v>6.115384615384615</v>
      </c>
      <c r="Q238" s="22">
        <f t="array" ref="Q238">ROUND(IFERROR(INDEX(SPI!M:M,MATCH(1,IF(SPI!A:A='state(northeast)'!$A238,IF(SPI!B:B='state(northeast)'!$B238,1)),0))," "),2)</f>
        <v>0.58</v>
      </c>
      <c r="R238" s="22">
        <f t="array" ref="R238">ROUND(IFERROR(INDEX(SPI!N:N,MATCH(1,IF(SPI!A:A='state(northeast)'!$A238,IF(SPI!B:B='state(northeast)'!$B238,1)),0))," "),2)</f>
        <v>34.32</v>
      </c>
    </row>
    <row r="239" ht="12.75" customHeight="1">
      <c r="A239" s="60" t="s">
        <v>31</v>
      </c>
      <c r="B239" s="55">
        <v>2005.0</v>
      </c>
      <c r="C239" s="34">
        <v>50.0</v>
      </c>
      <c r="D239" s="54">
        <v>510000.0</v>
      </c>
      <c r="E239" s="54">
        <v>1.4178E7</v>
      </c>
      <c r="F239" s="43">
        <v>43.4</v>
      </c>
      <c r="G239" s="57">
        <v>32.8</v>
      </c>
      <c r="H239" s="43">
        <v>52.39</v>
      </c>
      <c r="I239" s="57">
        <v>18.4</v>
      </c>
      <c r="J239" s="61">
        <v>98.33307692307692</v>
      </c>
      <c r="K239" s="61">
        <v>1.666923076923077</v>
      </c>
      <c r="L239" s="61">
        <v>0.0</v>
      </c>
      <c r="M239" s="61">
        <v>0.0</v>
      </c>
      <c r="N239" s="61">
        <v>0.0</v>
      </c>
      <c r="O239" s="61">
        <v>0.0</v>
      </c>
      <c r="P239" s="61">
        <v>1.6538461538461537</v>
      </c>
      <c r="Q239" s="22">
        <f t="array" ref="Q239">ROUND(IFERROR(INDEX(SPI!M:M,MATCH(1,IF(SPI!A:A='state(northeast)'!$A239,IF(SPI!B:B='state(northeast)'!$B239,1)),0))," "),2)</f>
        <v>0.36</v>
      </c>
      <c r="R239" s="22">
        <f t="array" ref="R239">ROUND(IFERROR(INDEX(SPI!N:N,MATCH(1,IF(SPI!A:A='state(northeast)'!$A239,IF(SPI!B:B='state(northeast)'!$B239,1)),0))," "),2)</f>
        <v>32.5</v>
      </c>
    </row>
    <row r="240" ht="12.75" customHeight="1">
      <c r="A240" s="60" t="s">
        <v>31</v>
      </c>
      <c r="B240" s="55">
        <v>2006.0</v>
      </c>
      <c r="C240" s="34">
        <v>50.0</v>
      </c>
      <c r="D240" s="54">
        <v>650000.0</v>
      </c>
      <c r="E240" s="54">
        <v>1.963E7</v>
      </c>
      <c r="F240" s="43">
        <v>45.1</v>
      </c>
      <c r="G240" s="57">
        <v>36.1</v>
      </c>
      <c r="H240" s="43">
        <v>54.28</v>
      </c>
      <c r="I240" s="57">
        <v>29.75</v>
      </c>
      <c r="J240" s="61">
        <v>99.8776923076923</v>
      </c>
      <c r="K240" s="61">
        <v>0.1223076923076923</v>
      </c>
      <c r="L240" s="61">
        <v>0.0</v>
      </c>
      <c r="M240" s="61">
        <v>0.0</v>
      </c>
      <c r="N240" s="61">
        <v>0.0</v>
      </c>
      <c r="O240" s="61">
        <v>0.0</v>
      </c>
      <c r="P240" s="61">
        <v>0.11538461538461539</v>
      </c>
      <c r="Q240" s="22">
        <f t="array" ref="Q240">ROUND(IFERROR(INDEX(SPI!M:M,MATCH(1,IF(SPI!A:A='state(northeast)'!$A240,IF(SPI!B:B='state(northeast)'!$B240,1)),0))," "),2)</f>
        <v>0</v>
      </c>
      <c r="R240" s="22">
        <f t="array" ref="R240">ROUND(IFERROR(INDEX(SPI!N:N,MATCH(1,IF(SPI!A:A='state(northeast)'!$A240,IF(SPI!B:B='state(northeast)'!$B240,1)),0))," "),2)</f>
        <v>85.13</v>
      </c>
    </row>
    <row r="241" ht="12.75" customHeight="1">
      <c r="A241" s="60" t="s">
        <v>31</v>
      </c>
      <c r="B241" s="55">
        <v>2007.0</v>
      </c>
      <c r="C241" s="34">
        <v>50.0</v>
      </c>
      <c r="D241" s="54">
        <v>640000.0</v>
      </c>
      <c r="E241" s="54">
        <v>1.8624E7</v>
      </c>
      <c r="F241" s="43">
        <v>42.2</v>
      </c>
      <c r="G241" s="57">
        <v>33.9</v>
      </c>
      <c r="H241" s="43">
        <v>48.83</v>
      </c>
      <c r="I241" s="57">
        <v>23.56</v>
      </c>
      <c r="J241" s="61">
        <v>95.97442307692306</v>
      </c>
      <c r="K241" s="61">
        <v>4.0255769230769225</v>
      </c>
      <c r="L241" s="61">
        <v>0.0</v>
      </c>
      <c r="M241" s="61">
        <v>0.0</v>
      </c>
      <c r="N241" s="61">
        <v>0.0</v>
      </c>
      <c r="O241" s="61">
        <v>0.0</v>
      </c>
      <c r="P241" s="61">
        <v>4.0</v>
      </c>
      <c r="Q241" s="22">
        <f t="array" ref="Q241">ROUND(IFERROR(INDEX(SPI!M:M,MATCH(1,IF(SPI!A:A='state(northeast)'!$A241,IF(SPI!B:B='state(northeast)'!$B241,1)),0))," "),2)</f>
        <v>0</v>
      </c>
      <c r="R241" s="22">
        <f t="array" ref="R241">ROUND(IFERROR(INDEX(SPI!N:N,MATCH(1,IF(SPI!A:A='state(northeast)'!$A241,IF(SPI!B:B='state(northeast)'!$B241,1)),0))," "),2)</f>
        <v>45.61</v>
      </c>
    </row>
    <row r="242" ht="12.75" customHeight="1">
      <c r="A242" s="60" t="s">
        <v>31</v>
      </c>
      <c r="B242" s="55">
        <v>2008.0</v>
      </c>
      <c r="C242" s="34">
        <v>50.0</v>
      </c>
      <c r="D242" s="54">
        <v>710000.0</v>
      </c>
      <c r="E242" s="54">
        <v>2.8045E7</v>
      </c>
      <c r="F242" s="43">
        <v>43.0</v>
      </c>
      <c r="G242" s="57">
        <v>34.6</v>
      </c>
      <c r="H242" s="43">
        <v>54.63</v>
      </c>
      <c r="I242" s="57">
        <v>27.01</v>
      </c>
      <c r="J242" s="61">
        <v>98.47132075471698</v>
      </c>
      <c r="K242" s="61">
        <v>1.5286792452830187</v>
      </c>
      <c r="L242" s="61">
        <v>0.0</v>
      </c>
      <c r="M242" s="61">
        <v>0.0</v>
      </c>
      <c r="N242" s="61">
        <v>0.0</v>
      </c>
      <c r="O242" s="61">
        <v>0.0</v>
      </c>
      <c r="P242" s="61">
        <v>1.528301886792453</v>
      </c>
      <c r="Q242" s="22">
        <f t="array" ref="Q242">ROUND(IFERROR(INDEX(SPI!M:M,MATCH(1,IF(SPI!A:A='state(northeast)'!$A242,IF(SPI!B:B='state(northeast)'!$B242,1)),0))," "),2)</f>
        <v>0.06</v>
      </c>
      <c r="R242" s="22">
        <f t="array" ref="R242">ROUND(IFERROR(INDEX(SPI!N:N,MATCH(1,IF(SPI!A:A='state(northeast)'!$A242,IF(SPI!B:B='state(northeast)'!$B242,1)),0))," "),2)</f>
        <v>71.64</v>
      </c>
    </row>
    <row r="243" ht="12.75" customHeight="1">
      <c r="A243" s="60" t="s">
        <v>31</v>
      </c>
      <c r="B243" s="55">
        <v>2009.0</v>
      </c>
      <c r="C243" s="34">
        <v>50.0</v>
      </c>
      <c r="D243" s="54">
        <v>920000.0</v>
      </c>
      <c r="E243" s="54">
        <v>3.2292E7</v>
      </c>
      <c r="F243" s="43">
        <v>42.3</v>
      </c>
      <c r="G243" s="57">
        <v>32.3</v>
      </c>
      <c r="H243" s="43">
        <v>47.43</v>
      </c>
      <c r="I243" s="57">
        <v>21.92</v>
      </c>
      <c r="J243" s="61">
        <v>99.93692307692308</v>
      </c>
      <c r="K243" s="61">
        <v>0.06307692307692307</v>
      </c>
      <c r="L243" s="61">
        <v>0.0</v>
      </c>
      <c r="M243" s="61">
        <v>0.0</v>
      </c>
      <c r="N243" s="61">
        <v>0.0</v>
      </c>
      <c r="O243" s="61">
        <v>0.0</v>
      </c>
      <c r="P243" s="61">
        <v>0.07692307692307693</v>
      </c>
      <c r="Q243" s="22">
        <f t="array" ref="Q243">ROUND(IFERROR(INDEX(SPI!M:M,MATCH(1,IF(SPI!A:A='state(northeast)'!$A243,IF(SPI!B:B='state(northeast)'!$B243,1)),0))," "),2)</f>
        <v>0.23</v>
      </c>
      <c r="R243" s="22">
        <f t="array" ref="R243">ROUND(IFERROR(INDEX(SPI!N:N,MATCH(1,IF(SPI!A:A='state(northeast)'!$A243,IF(SPI!B:B='state(northeast)'!$B243,1)),0))," "),2)</f>
        <v>42.58</v>
      </c>
    </row>
    <row r="244" ht="12.75" customHeight="1">
      <c r="A244" s="60" t="s">
        <v>31</v>
      </c>
      <c r="B244" s="55">
        <v>2010.0</v>
      </c>
      <c r="C244" s="34">
        <v>50.0</v>
      </c>
      <c r="D244" s="54">
        <v>920000.0</v>
      </c>
      <c r="E244" s="54">
        <v>3.128E7</v>
      </c>
      <c r="F244" s="43">
        <v>44.9</v>
      </c>
      <c r="G244" s="57">
        <v>34.2</v>
      </c>
      <c r="H244" s="43">
        <v>49.21</v>
      </c>
      <c r="I244" s="57">
        <v>21.02</v>
      </c>
      <c r="J244" s="61">
        <v>94.20846153846153</v>
      </c>
      <c r="K244" s="61">
        <v>4.810192307692309</v>
      </c>
      <c r="L244" s="61">
        <v>0.9813461538461539</v>
      </c>
      <c r="M244" s="61">
        <v>0.0</v>
      </c>
      <c r="N244" s="61">
        <v>0.0</v>
      </c>
      <c r="O244" s="61">
        <v>0.0</v>
      </c>
      <c r="P244" s="61">
        <v>6.769230769230769</v>
      </c>
      <c r="Q244" s="22">
        <f t="array" ref="Q244">ROUND(IFERROR(INDEX(SPI!M:M,MATCH(1,IF(SPI!A:A='state(northeast)'!$A244,IF(SPI!B:B='state(northeast)'!$B244,1)),0))," "),2)</f>
        <v>0.44</v>
      </c>
      <c r="R244" s="22">
        <f t="array" ref="R244">ROUND(IFERROR(INDEX(SPI!N:N,MATCH(1,IF(SPI!A:A='state(northeast)'!$A244,IF(SPI!B:B='state(northeast)'!$B244,1)),0))," "),2)</f>
        <v>33.43</v>
      </c>
    </row>
    <row r="245" ht="12.75" customHeight="1">
      <c r="A245" s="60" t="s">
        <v>31</v>
      </c>
      <c r="B245" s="55">
        <v>2011.0</v>
      </c>
      <c r="C245" s="34">
        <v>50.0</v>
      </c>
      <c r="D245" s="54">
        <v>1230000.0</v>
      </c>
      <c r="E245" s="54">
        <v>4.305E7</v>
      </c>
      <c r="F245" s="43">
        <v>44.3</v>
      </c>
      <c r="G245" s="57">
        <v>32.6</v>
      </c>
      <c r="H245" s="43">
        <v>58.22</v>
      </c>
      <c r="I245" s="57">
        <v>25.61</v>
      </c>
      <c r="J245" s="61">
        <v>93.41923076923074</v>
      </c>
      <c r="K245" s="61">
        <v>6.58076923076923</v>
      </c>
      <c r="L245" s="61">
        <v>0.0</v>
      </c>
      <c r="M245" s="61">
        <v>0.0</v>
      </c>
      <c r="N245" s="61">
        <v>0.0</v>
      </c>
      <c r="O245" s="61">
        <v>0.0</v>
      </c>
      <c r="P245" s="61">
        <v>6.576923076923077</v>
      </c>
      <c r="Q245" s="22">
        <f t="array" ref="Q245">ROUND(IFERROR(INDEX(SPI!M:M,MATCH(1,IF(SPI!A:A='state(northeast)'!$A245,IF(SPI!B:B='state(northeast)'!$B245,1)),0))," "),2)</f>
        <v>0</v>
      </c>
      <c r="R245" s="22">
        <f t="array" ref="R245">ROUND(IFERROR(INDEX(SPI!N:N,MATCH(1,IF(SPI!A:A='state(northeast)'!$A245,IF(SPI!B:B='state(northeast)'!$B245,1)),0))," "),2)</f>
        <v>85.24</v>
      </c>
    </row>
    <row r="246" ht="12.75" customHeight="1">
      <c r="A246" s="60" t="s">
        <v>31</v>
      </c>
      <c r="B246" s="55">
        <v>2012.0</v>
      </c>
      <c r="C246" s="34">
        <v>50.0</v>
      </c>
      <c r="D246" s="54">
        <v>999000.0</v>
      </c>
      <c r="E246" s="54">
        <v>3.5465E7</v>
      </c>
      <c r="F246" s="43">
        <v>45.8</v>
      </c>
      <c r="G246" s="57">
        <v>37.6</v>
      </c>
      <c r="H246" s="43">
        <v>42.35</v>
      </c>
      <c r="I246" s="57">
        <v>20.38</v>
      </c>
      <c r="J246" s="61">
        <v>61.05519230769233</v>
      </c>
      <c r="K246" s="61">
        <v>37.88903846153846</v>
      </c>
      <c r="L246" s="61">
        <v>1.056153846153846</v>
      </c>
      <c r="M246" s="61">
        <v>0.0</v>
      </c>
      <c r="N246" s="61">
        <v>0.0</v>
      </c>
      <c r="O246" s="61">
        <v>0.0</v>
      </c>
      <c r="P246" s="61">
        <v>40.01923076923077</v>
      </c>
      <c r="Q246" s="22">
        <f t="array" ref="Q246">ROUND(IFERROR(INDEX(SPI!M:M,MATCH(1,IF(SPI!A:A='state(northeast)'!$A246,IF(SPI!B:B='state(northeast)'!$B246,1)),0))," "),2)</f>
        <v>2.94</v>
      </c>
      <c r="R246" s="22">
        <f t="array" ref="R246">ROUND(IFERROR(INDEX(SPI!N:N,MATCH(1,IF(SPI!A:A='state(northeast)'!$A246,IF(SPI!B:B='state(northeast)'!$B246,1)),0))," "),2)</f>
        <v>20.46</v>
      </c>
    </row>
    <row r="247" ht="12.75" customHeight="1">
      <c r="A247" s="60" t="s">
        <v>31</v>
      </c>
      <c r="B247" s="55">
        <v>2013.0</v>
      </c>
      <c r="C247" s="34">
        <v>50.0</v>
      </c>
      <c r="D247" s="54">
        <v>1480000.0</v>
      </c>
      <c r="E247" s="54">
        <v>4.9432E7</v>
      </c>
      <c r="F247" s="43">
        <v>43.2</v>
      </c>
      <c r="G247" s="57">
        <v>34.7</v>
      </c>
      <c r="H247" s="43">
        <v>46.56</v>
      </c>
      <c r="I247" s="57">
        <v>20.64</v>
      </c>
      <c r="J247" s="61">
        <v>81.42679245283018</v>
      </c>
      <c r="K247" s="61">
        <v>17.83396226415093</v>
      </c>
      <c r="L247" s="61">
        <v>0.7392452830188679</v>
      </c>
      <c r="M247" s="61">
        <v>0.0</v>
      </c>
      <c r="N247" s="61">
        <v>0.0</v>
      </c>
      <c r="O247" s="61">
        <v>0.0</v>
      </c>
      <c r="P247" s="61">
        <v>19.264150943396228</v>
      </c>
      <c r="Q247" s="22">
        <f t="array" ref="Q247">ROUND(IFERROR(INDEX(SPI!M:M,MATCH(1,IF(SPI!A:A='state(northeast)'!$A247,IF(SPI!B:B='state(northeast)'!$B247,1)),0))," "),2)</f>
        <v>2.22</v>
      </c>
      <c r="R247" s="22">
        <f t="array" ref="R247">ROUND(IFERROR(INDEX(SPI!N:N,MATCH(1,IF(SPI!A:A='state(northeast)'!$A247,IF(SPI!B:B='state(northeast)'!$B247,1)),0))," "),2)</f>
        <v>28.55</v>
      </c>
    </row>
    <row r="248" ht="12.75" customHeight="1">
      <c r="A248" s="60" t="s">
        <v>31</v>
      </c>
      <c r="B248" s="55">
        <v>2014.0</v>
      </c>
      <c r="C248" s="34">
        <v>50.0</v>
      </c>
      <c r="D248" s="54">
        <v>1350000.0</v>
      </c>
      <c r="E248" s="54">
        <v>4.455E7</v>
      </c>
      <c r="F248" s="43">
        <v>42.0</v>
      </c>
      <c r="G248" s="57">
        <v>31.9</v>
      </c>
      <c r="H248" s="43">
        <v>46.08</v>
      </c>
      <c r="I248" s="57">
        <v>20.38</v>
      </c>
      <c r="J248" s="61">
        <v>93.3990384615385</v>
      </c>
      <c r="K248" s="61">
        <v>6.600961538461538</v>
      </c>
      <c r="L248" s="61">
        <v>0.0</v>
      </c>
      <c r="M248" s="61">
        <v>0.0</v>
      </c>
      <c r="N248" s="61">
        <v>0.0</v>
      </c>
      <c r="O248" s="61">
        <v>0.0</v>
      </c>
      <c r="P248" s="61">
        <v>6.519230769230769</v>
      </c>
      <c r="Q248" s="22">
        <f t="array" ref="Q248">ROUND(IFERROR(INDEX(SPI!M:M,MATCH(1,IF(SPI!A:A='state(northeast)'!$A248,IF(SPI!B:B='state(northeast)'!$B248,1)),0))," "),2)</f>
        <v>0.12</v>
      </c>
      <c r="R248" s="22">
        <f t="array" ref="R248">ROUND(IFERROR(INDEX(SPI!N:N,MATCH(1,IF(SPI!A:A='state(northeast)'!$A248,IF(SPI!B:B='state(northeast)'!$B248,1)),0))," "),2)</f>
        <v>24.73</v>
      </c>
    </row>
    <row r="249" ht="12.75" customHeight="1">
      <c r="A249" s="60" t="s">
        <v>31</v>
      </c>
      <c r="B249" s="55">
        <v>2015.0</v>
      </c>
      <c r="C249" s="34">
        <v>50.0</v>
      </c>
      <c r="D249" s="54">
        <v>1410000.0</v>
      </c>
      <c r="E249" s="54">
        <v>4.653E7</v>
      </c>
      <c r="F249" s="43">
        <v>42.6</v>
      </c>
      <c r="G249" s="57">
        <v>31.3</v>
      </c>
      <c r="H249" s="43">
        <v>42.44</v>
      </c>
      <c r="I249" s="57">
        <v>18.74</v>
      </c>
      <c r="J249" s="61">
        <v>66.91461538461539</v>
      </c>
      <c r="K249" s="61">
        <v>30.591923076923074</v>
      </c>
      <c r="L249" s="61">
        <v>2.4934615384615384</v>
      </c>
      <c r="M249" s="61">
        <v>0.0</v>
      </c>
      <c r="N249" s="61">
        <v>0.0</v>
      </c>
      <c r="O249" s="61">
        <v>0.0</v>
      </c>
      <c r="P249" s="61">
        <v>35.57692307692308</v>
      </c>
      <c r="Q249" s="22">
        <f t="array" ref="Q249">ROUND(IFERROR(INDEX(SPI!M:M,MATCH(1,IF(SPI!A:A='state(northeast)'!$A249,IF(SPI!B:B='state(northeast)'!$B249,1)),0))," "),2)</f>
        <v>7.87</v>
      </c>
      <c r="R249" s="22">
        <f t="array" ref="R249">ROUND(IFERROR(INDEX(SPI!N:N,MATCH(1,IF(SPI!A:A='state(northeast)'!$A249,IF(SPI!B:B='state(northeast)'!$B249,1)),0))," "),2)</f>
        <v>10.48</v>
      </c>
    </row>
    <row r="250" ht="12.75" customHeight="1">
      <c r="A250" s="60" t="s">
        <v>31</v>
      </c>
      <c r="B250" s="55">
        <v>2016.0</v>
      </c>
      <c r="C250" s="34">
        <v>50.0</v>
      </c>
      <c r="D250" s="54">
        <v>1900000.0</v>
      </c>
      <c r="E250" s="54">
        <v>5.7E7</v>
      </c>
      <c r="F250" s="43">
        <v>44.6</v>
      </c>
      <c r="G250" s="57">
        <v>38.0</v>
      </c>
      <c r="H250" s="43">
        <v>38.62</v>
      </c>
      <c r="I250" s="57">
        <v>21.42</v>
      </c>
      <c r="J250" s="61">
        <v>37.59384615384616</v>
      </c>
      <c r="K250" s="61">
        <v>39.731923076923096</v>
      </c>
      <c r="L250" s="61">
        <v>18.91384615384616</v>
      </c>
      <c r="M250" s="61">
        <v>3.7601923076923076</v>
      </c>
      <c r="N250" s="61">
        <v>0.0</v>
      </c>
      <c r="O250" s="61">
        <v>0.0</v>
      </c>
      <c r="P250" s="61">
        <v>88.76923076923077</v>
      </c>
      <c r="Q250" s="22">
        <f t="array" ref="Q250">ROUND(IFERROR(INDEX(SPI!M:M,MATCH(1,IF(SPI!A:A='state(northeast)'!$A250,IF(SPI!B:B='state(northeast)'!$B250,1)),0))," "),2)</f>
        <v>10.59</v>
      </c>
      <c r="R250" s="22">
        <f t="array" ref="R250">ROUND(IFERROR(INDEX(SPI!N:N,MATCH(1,IF(SPI!A:A='state(northeast)'!$A250,IF(SPI!B:B='state(northeast)'!$B250,1)),0))," "),2)</f>
        <v>6.87</v>
      </c>
    </row>
    <row r="251" ht="12.75" customHeight="1">
      <c r="A251" s="60" t="s">
        <v>31</v>
      </c>
      <c r="B251" s="55">
        <v>2017.0</v>
      </c>
      <c r="C251" s="34">
        <v>50.0</v>
      </c>
      <c r="D251" s="54">
        <v>2000000.0</v>
      </c>
      <c r="E251" s="54">
        <v>5.4E7</v>
      </c>
      <c r="F251" s="43">
        <v>43.8</v>
      </c>
      <c r="G251" s="57">
        <v>37.0</v>
      </c>
      <c r="H251" s="43">
        <v>46.3</v>
      </c>
      <c r="I251" s="57">
        <v>17.42</v>
      </c>
      <c r="J251" s="61">
        <v>68.35038461538464</v>
      </c>
      <c r="K251" s="61">
        <v>19.874423076923083</v>
      </c>
      <c r="L251" s="61">
        <v>11.093269230769234</v>
      </c>
      <c r="M251" s="61">
        <v>0.6823076923076921</v>
      </c>
      <c r="N251" s="61">
        <v>0.0</v>
      </c>
      <c r="O251" s="61">
        <v>0.0</v>
      </c>
      <c r="P251" s="61">
        <v>44.17307692307692</v>
      </c>
      <c r="Q251" s="22">
        <f t="array" ref="Q251">ROUND(IFERROR(INDEX(SPI!M:M,MATCH(1,IF(SPI!A:A='state(northeast)'!$A251,IF(SPI!B:B='state(northeast)'!$B251,1)),0))," "),2)</f>
        <v>5.08</v>
      </c>
      <c r="R251" s="22">
        <f t="array" ref="R251">ROUND(IFERROR(INDEX(SPI!N:N,MATCH(1,IF(SPI!A:A='state(northeast)'!$A251,IF(SPI!B:B='state(northeast)'!$B251,1)),0))," "),2)</f>
        <v>23.52</v>
      </c>
    </row>
    <row r="252" ht="12.75" customHeight="1">
      <c r="A252" s="60" t="s">
        <v>31</v>
      </c>
      <c r="B252" s="55">
        <v>2018.0</v>
      </c>
      <c r="C252" s="34">
        <v>50.0</v>
      </c>
      <c r="D252" s="54">
        <v>1940000.0</v>
      </c>
      <c r="E252" s="54">
        <v>5.432E7</v>
      </c>
      <c r="F252" s="43">
        <v>43.2</v>
      </c>
      <c r="G252" s="57">
        <v>35.1</v>
      </c>
      <c r="H252" s="43">
        <v>47.07</v>
      </c>
      <c r="I252" s="57">
        <v>19.92</v>
      </c>
      <c r="J252" s="61">
        <v>64.56096153846153</v>
      </c>
      <c r="K252" s="61">
        <v>21.056538461538462</v>
      </c>
      <c r="L252" s="61">
        <v>12.97653846153846</v>
      </c>
      <c r="M252" s="61">
        <v>1.4059615384615385</v>
      </c>
      <c r="N252" s="61">
        <v>0.0</v>
      </c>
      <c r="O252" s="61">
        <v>0.0</v>
      </c>
      <c r="P252" s="61">
        <v>51.28846153846154</v>
      </c>
      <c r="Q252" s="22">
        <f t="array" ref="Q252">ROUND(IFERROR(INDEX(SPI!M:M,MATCH(1,IF(SPI!A:A='state(northeast)'!$A252,IF(SPI!B:B='state(northeast)'!$B252,1)),0))," "),2)</f>
        <v>1.03</v>
      </c>
      <c r="R252" s="22">
        <f t="array" ref="R252">ROUND(IFERROR(INDEX(SPI!N:N,MATCH(1,IF(SPI!A:A='state(northeast)'!$A252,IF(SPI!B:B='state(northeast)'!$B252,1)),0))," "),2)</f>
        <v>11.38</v>
      </c>
    </row>
    <row r="253" ht="12.75" customHeight="1">
      <c r="A253" s="60" t="s">
        <v>31</v>
      </c>
      <c r="B253" s="55">
        <v>2019.0</v>
      </c>
      <c r="C253" s="34">
        <v>50.0</v>
      </c>
      <c r="D253" s="54">
        <v>2070000.0</v>
      </c>
      <c r="E253" s="54">
        <v>5.796E7</v>
      </c>
      <c r="F253" s="43">
        <v>41.9</v>
      </c>
      <c r="G253" s="57">
        <v>31.8</v>
      </c>
      <c r="H253" s="43">
        <v>51.4</v>
      </c>
      <c r="I253" s="57">
        <v>26.27</v>
      </c>
      <c r="J253" s="61">
        <v>90.53377358490565</v>
      </c>
      <c r="K253" s="61">
        <v>9.46622641509434</v>
      </c>
      <c r="L253" s="61">
        <v>0.0</v>
      </c>
      <c r="M253" s="61">
        <v>0.0</v>
      </c>
      <c r="N253" s="61">
        <v>0.0</v>
      </c>
      <c r="O253" s="61">
        <v>0.0</v>
      </c>
      <c r="P253" s="61">
        <v>9.50943396226415</v>
      </c>
      <c r="Q253" s="22">
        <f t="array" ref="Q253">ROUND(IFERROR(INDEX(SPI!M:M,MATCH(1,IF(SPI!A:A='state(northeast)'!$A253,IF(SPI!B:B='state(northeast)'!$B253,1)),0))," "),2)</f>
        <v>0</v>
      </c>
      <c r="R253" s="22">
        <f t="array" ref="R253">ROUND(IFERROR(INDEX(SPI!N:N,MATCH(1,IF(SPI!A:A='state(northeast)'!$A253,IF(SPI!B:B='state(northeast)'!$B253,1)),0))," "),2)</f>
        <v>60.63</v>
      </c>
    </row>
    <row r="254" ht="12.75" customHeight="1">
      <c r="A254" s="60" t="s">
        <v>31</v>
      </c>
      <c r="B254" s="55">
        <v>2020.0</v>
      </c>
      <c r="C254" s="34">
        <v>50.0</v>
      </c>
      <c r="D254" s="54">
        <v>1950000.0</v>
      </c>
      <c r="E254" s="59">
        <v>5.265E7</v>
      </c>
      <c r="F254" s="43">
        <v>44.8</v>
      </c>
      <c r="G254" s="57">
        <v>34.2</v>
      </c>
      <c r="H254" s="43">
        <v>40.21</v>
      </c>
      <c r="I254" s="57">
        <v>23.59</v>
      </c>
      <c r="J254" s="61">
        <v>47.144999999999996</v>
      </c>
      <c r="K254" s="61">
        <v>27.96846153846154</v>
      </c>
      <c r="L254" s="61">
        <v>23.428653846153846</v>
      </c>
      <c r="M254" s="61">
        <v>1.4578846153846152</v>
      </c>
      <c r="N254" s="61">
        <v>0.0</v>
      </c>
      <c r="O254" s="61">
        <v>0.0</v>
      </c>
      <c r="P254" s="61">
        <v>79.17307692307692</v>
      </c>
      <c r="Q254" s="22">
        <f t="array" ref="Q254">ROUND(IFERROR(INDEX(SPI!M:M,MATCH(1,IF(SPI!A:A='state(northeast)'!$A254,IF(SPI!B:B='state(northeast)'!$B254,1)),0))," "),2)</f>
        <v>5.32</v>
      </c>
      <c r="R254" s="22">
        <f t="array" ref="R254">ROUND(IFERROR(INDEX(SPI!N:N,MATCH(1,IF(SPI!A:A='state(northeast)'!$A254,IF(SPI!B:B='state(northeast)'!$B254,1)),0))," "),2)</f>
        <v>14.69</v>
      </c>
    </row>
    <row r="255" ht="12.75" customHeight="1">
      <c r="A255" s="60" t="s">
        <v>31</v>
      </c>
      <c r="B255" s="55">
        <v>2021.0</v>
      </c>
      <c r="C255" s="34">
        <v>50.0</v>
      </c>
      <c r="D255" s="54">
        <v>1540000.0</v>
      </c>
      <c r="E255" s="54" t="s">
        <v>71</v>
      </c>
      <c r="F255" s="43">
        <v>45.0</v>
      </c>
      <c r="G255" s="57">
        <v>35.5</v>
      </c>
      <c r="H255" s="43">
        <v>41.75</v>
      </c>
      <c r="I255" s="57">
        <v>17.9</v>
      </c>
      <c r="J255" s="61">
        <v>31.7578846153846</v>
      </c>
      <c r="K255" s="61">
        <v>35.219230769230776</v>
      </c>
      <c r="L255" s="61">
        <v>33.022115384615375</v>
      </c>
      <c r="M255" s="61">
        <v>0.0</v>
      </c>
      <c r="N255" s="61">
        <v>0.0</v>
      </c>
      <c r="O255" s="61">
        <v>0.0</v>
      </c>
      <c r="P255" s="61">
        <v>101.28846153846153</v>
      </c>
      <c r="Q255" s="22">
        <f t="array" ref="Q255">ROUND(IFERROR(INDEX(SPI!M:M,MATCH(1,IF(SPI!A:A='state(northeast)'!$A255,IF(SPI!B:B='state(northeast)'!$B255,1)),0))," "),2)</f>
        <v>23.6</v>
      </c>
      <c r="R255" s="22">
        <f t="array" ref="R255">ROUND(IFERROR(INDEX(SPI!N:N,MATCH(1,IF(SPI!A:A='state(northeast)'!$A255,IF(SPI!B:B='state(northeast)'!$B255,1)),0))," "),2)</f>
        <v>7.74</v>
      </c>
    </row>
    <row r="256" ht="12.75" hidden="1" customHeight="1">
      <c r="A256" s="60" t="s">
        <v>26</v>
      </c>
      <c r="B256" s="55">
        <v>1895.0</v>
      </c>
      <c r="D256" s="54"/>
      <c r="E256" s="54"/>
      <c r="F256" s="43">
        <v>41.5</v>
      </c>
      <c r="G256" s="43"/>
      <c r="H256" s="43">
        <v>41.56</v>
      </c>
      <c r="I256" s="43"/>
      <c r="J256" s="43"/>
      <c r="K256" s="43"/>
      <c r="L256" s="43"/>
      <c r="M256" s="43"/>
      <c r="N256" s="43"/>
      <c r="O256" s="43"/>
      <c r="P256" s="43"/>
      <c r="Q256" s="22">
        <f t="array" ref="Q256">ROUND(IFERROR(INDEX(SPI!M:M,MATCH(1,IF(SPI!A:A='state(northeast)'!$A256,IF(SPI!B:B='state(northeast)'!$B256,1)),0))," "),2)</f>
        <v>7.83</v>
      </c>
      <c r="R256" s="22">
        <f t="array" ref="R256">ROUND(IFERROR(INDEX(SPI!N:N,MATCH(1,IF(SPI!A:A='state(northeast)'!$A256,IF(SPI!B:B='state(northeast)'!$B256,1)),0))," "),2)</f>
        <v>0.59</v>
      </c>
    </row>
    <row r="257" ht="12.75" hidden="1" customHeight="1">
      <c r="A257" s="60" t="s">
        <v>26</v>
      </c>
      <c r="B257" s="55">
        <v>1896.0</v>
      </c>
      <c r="D257" s="54"/>
      <c r="E257" s="54"/>
      <c r="F257" s="43">
        <v>41.6</v>
      </c>
      <c r="G257" s="43"/>
      <c r="H257" s="43">
        <v>41.12</v>
      </c>
      <c r="I257" s="43"/>
      <c r="J257" s="43"/>
      <c r="K257" s="43"/>
      <c r="L257" s="43"/>
      <c r="M257" s="43"/>
      <c r="N257" s="43"/>
      <c r="O257" s="43"/>
      <c r="P257" s="43"/>
      <c r="Q257" s="22">
        <f t="array" ref="Q257">ROUND(IFERROR(INDEX(SPI!M:M,MATCH(1,IF(SPI!A:A='state(northeast)'!$A257,IF(SPI!B:B='state(northeast)'!$B257,1)),0))," "),2)</f>
        <v>6.28</v>
      </c>
      <c r="R257" s="22">
        <f t="array" ref="R257">ROUND(IFERROR(INDEX(SPI!N:N,MATCH(1,IF(SPI!A:A='state(northeast)'!$A257,IF(SPI!B:B='state(northeast)'!$B257,1)),0))," "),2)</f>
        <v>7.42</v>
      </c>
    </row>
    <row r="258" ht="12.75" hidden="1" customHeight="1">
      <c r="A258" s="60" t="s">
        <v>26</v>
      </c>
      <c r="B258" s="55">
        <v>1897.0</v>
      </c>
      <c r="D258" s="54"/>
      <c r="E258" s="54"/>
      <c r="F258" s="43">
        <v>41.9</v>
      </c>
      <c r="G258" s="43"/>
      <c r="H258" s="43">
        <v>50.93</v>
      </c>
      <c r="I258" s="43"/>
      <c r="J258" s="43"/>
      <c r="K258" s="43"/>
      <c r="L258" s="43"/>
      <c r="M258" s="43"/>
      <c r="N258" s="43"/>
      <c r="O258" s="43"/>
      <c r="P258" s="43"/>
      <c r="Q258" s="22">
        <f t="array" ref="Q258">ROUND(IFERROR(INDEX(SPI!M:M,MATCH(1,IF(SPI!A:A='state(northeast)'!$A258,IF(SPI!B:B='state(northeast)'!$B258,1)),0))," "),2)</f>
        <v>3.14</v>
      </c>
      <c r="R258" s="22">
        <f t="array" ref="R258">ROUND(IFERROR(INDEX(SPI!N:N,MATCH(1,IF(SPI!A:A='state(northeast)'!$A258,IF(SPI!B:B='state(northeast)'!$B258,1)),0))," "),2)</f>
        <v>19</v>
      </c>
    </row>
    <row r="259" ht="12.75" hidden="1" customHeight="1">
      <c r="A259" s="60" t="s">
        <v>26</v>
      </c>
      <c r="B259" s="55">
        <v>1898.0</v>
      </c>
      <c r="D259" s="54"/>
      <c r="E259" s="54"/>
      <c r="F259" s="43">
        <v>42.8</v>
      </c>
      <c r="G259" s="43"/>
      <c r="H259" s="43">
        <v>46.64</v>
      </c>
      <c r="I259" s="43"/>
      <c r="J259" s="43"/>
      <c r="K259" s="43"/>
      <c r="L259" s="43"/>
      <c r="M259" s="43"/>
      <c r="N259" s="43"/>
      <c r="O259" s="43"/>
      <c r="P259" s="43"/>
      <c r="Q259" s="22">
        <f t="array" ref="Q259">ROUND(IFERROR(INDEX(SPI!M:M,MATCH(1,IF(SPI!A:A='state(northeast)'!$A259,IF(SPI!B:B='state(northeast)'!$B259,1)),0))," "),2)</f>
        <v>1.21</v>
      </c>
      <c r="R259" s="22">
        <f t="array" ref="R259">ROUND(IFERROR(INDEX(SPI!N:N,MATCH(1,IF(SPI!A:A='state(northeast)'!$A259,IF(SPI!B:B='state(northeast)'!$B259,1)),0))," "),2)</f>
        <v>24.76</v>
      </c>
    </row>
    <row r="260" ht="12.75" hidden="1" customHeight="1">
      <c r="A260" s="60" t="s">
        <v>26</v>
      </c>
      <c r="B260" s="55">
        <v>1899.0</v>
      </c>
      <c r="D260" s="54"/>
      <c r="E260" s="54"/>
      <c r="F260" s="43">
        <v>41.6</v>
      </c>
      <c r="G260" s="43"/>
      <c r="H260" s="43">
        <v>35.71</v>
      </c>
      <c r="I260" s="43"/>
      <c r="J260" s="43"/>
      <c r="K260" s="43"/>
      <c r="L260" s="43"/>
      <c r="M260" s="43"/>
      <c r="N260" s="43"/>
      <c r="O260" s="43"/>
      <c r="P260" s="43"/>
      <c r="Q260" s="22">
        <f t="array" ref="Q260">ROUND(IFERROR(INDEX(SPI!M:M,MATCH(1,IF(SPI!A:A='state(northeast)'!$A260,IF(SPI!B:B='state(northeast)'!$B260,1)),0))," "),2)</f>
        <v>23.23</v>
      </c>
      <c r="R260" s="22">
        <f t="array" ref="R260">ROUND(IFERROR(INDEX(SPI!N:N,MATCH(1,IF(SPI!A:A='state(northeast)'!$A260,IF(SPI!B:B='state(northeast)'!$B260,1)),0))," "),2)</f>
        <v>6.89</v>
      </c>
    </row>
    <row r="261" ht="12.75" hidden="1" customHeight="1">
      <c r="A261" s="60" t="s">
        <v>26</v>
      </c>
      <c r="B261" s="55">
        <v>1900.0</v>
      </c>
      <c r="D261" s="54"/>
      <c r="E261" s="54"/>
      <c r="F261" s="43">
        <v>42.0</v>
      </c>
      <c r="G261" s="43"/>
      <c r="H261" s="43">
        <v>48.16</v>
      </c>
      <c r="I261" s="43"/>
      <c r="J261" s="43"/>
      <c r="K261" s="43"/>
      <c r="L261" s="43"/>
      <c r="M261" s="43"/>
      <c r="N261" s="43"/>
      <c r="O261" s="43"/>
      <c r="P261" s="43"/>
      <c r="Q261" s="22">
        <f t="array" ref="Q261">ROUND(IFERROR(INDEX(SPI!M:M,MATCH(1,IF(SPI!A:A='state(northeast)'!$A261,IF(SPI!B:B='state(northeast)'!$B261,1)),0))," "),2)</f>
        <v>7.12</v>
      </c>
      <c r="R261" s="22">
        <f t="array" ref="R261">ROUND(IFERROR(INDEX(SPI!N:N,MATCH(1,IF(SPI!A:A='state(northeast)'!$A261,IF(SPI!B:B='state(northeast)'!$B261,1)),0))," "),2)</f>
        <v>7.94</v>
      </c>
    </row>
    <row r="262" ht="12.75" hidden="1" customHeight="1">
      <c r="A262" s="60" t="s">
        <v>26</v>
      </c>
      <c r="B262" s="55">
        <v>1901.0</v>
      </c>
      <c r="D262" s="54"/>
      <c r="E262" s="54"/>
      <c r="F262" s="43">
        <v>41.6</v>
      </c>
      <c r="G262" s="43"/>
      <c r="H262" s="43">
        <v>45.92</v>
      </c>
      <c r="I262" s="43"/>
      <c r="J262" s="43"/>
      <c r="K262" s="43"/>
      <c r="L262" s="43"/>
      <c r="M262" s="43"/>
      <c r="N262" s="43"/>
      <c r="O262" s="43"/>
      <c r="P262" s="43"/>
      <c r="Q262" s="22">
        <f t="array" ref="Q262">ROUND(IFERROR(INDEX(SPI!M:M,MATCH(1,IF(SPI!A:A='state(northeast)'!$A262,IF(SPI!B:B='state(northeast)'!$B262,1)),0))," "),2)</f>
        <v>6.19</v>
      </c>
      <c r="R262" s="22">
        <f t="array" ref="R262">ROUND(IFERROR(INDEX(SPI!N:N,MATCH(1,IF(SPI!A:A='state(northeast)'!$A262,IF(SPI!B:B='state(northeast)'!$B262,1)),0))," "),2)</f>
        <v>6.39</v>
      </c>
    </row>
    <row r="263" ht="12.75" hidden="1" customHeight="1">
      <c r="A263" s="60" t="s">
        <v>26</v>
      </c>
      <c r="B263" s="55">
        <v>1902.0</v>
      </c>
      <c r="D263" s="54"/>
      <c r="E263" s="54"/>
      <c r="F263" s="43">
        <v>41.7</v>
      </c>
      <c r="G263" s="43"/>
      <c r="H263" s="43">
        <v>49.98</v>
      </c>
      <c r="I263" s="43"/>
      <c r="J263" s="43"/>
      <c r="K263" s="43"/>
      <c r="L263" s="43"/>
      <c r="M263" s="43"/>
      <c r="N263" s="43"/>
      <c r="O263" s="43"/>
      <c r="P263" s="43"/>
      <c r="Q263" s="22">
        <f t="array" ref="Q263">ROUND(IFERROR(INDEX(SPI!M:M,MATCH(1,IF(SPI!A:A='state(northeast)'!$A263,IF(SPI!B:B='state(northeast)'!$B263,1)),0))," "),2)</f>
        <v>0.39</v>
      </c>
      <c r="R263" s="22">
        <f t="array" ref="R263">ROUND(IFERROR(INDEX(SPI!N:N,MATCH(1,IF(SPI!A:A='state(northeast)'!$A263,IF(SPI!B:B='state(northeast)'!$B263,1)),0))," "),2)</f>
        <v>31.23</v>
      </c>
    </row>
    <row r="264" ht="12.75" hidden="1" customHeight="1">
      <c r="A264" s="60" t="s">
        <v>26</v>
      </c>
      <c r="B264" s="55">
        <v>1903.0</v>
      </c>
      <c r="D264" s="54"/>
      <c r="E264" s="54"/>
      <c r="F264" s="43">
        <v>41.5</v>
      </c>
      <c r="G264" s="43"/>
      <c r="H264" s="43">
        <v>40.46</v>
      </c>
      <c r="I264" s="43"/>
      <c r="J264" s="43"/>
      <c r="K264" s="43"/>
      <c r="L264" s="43"/>
      <c r="M264" s="43"/>
      <c r="N264" s="43"/>
      <c r="O264" s="43"/>
      <c r="P264" s="43"/>
      <c r="Q264" s="22">
        <f t="array" ref="Q264">ROUND(IFERROR(INDEX(SPI!M:M,MATCH(1,IF(SPI!A:A='state(northeast)'!$A264,IF(SPI!B:B='state(northeast)'!$B264,1)),0))," "),2)</f>
        <v>11.02</v>
      </c>
      <c r="R264" s="22">
        <f t="array" ref="R264">ROUND(IFERROR(INDEX(SPI!N:N,MATCH(1,IF(SPI!A:A='state(northeast)'!$A264,IF(SPI!B:B='state(northeast)'!$B264,1)),0))," "),2)</f>
        <v>19.8</v>
      </c>
    </row>
    <row r="265" ht="12.75" hidden="1" customHeight="1">
      <c r="A265" s="60" t="s">
        <v>26</v>
      </c>
      <c r="B265" s="55">
        <v>1904.0</v>
      </c>
      <c r="D265" s="54"/>
      <c r="E265" s="54"/>
      <c r="F265" s="43">
        <v>38.8</v>
      </c>
      <c r="G265" s="43"/>
      <c r="H265" s="43">
        <v>39.11</v>
      </c>
      <c r="I265" s="43"/>
      <c r="J265" s="43"/>
      <c r="K265" s="43"/>
      <c r="L265" s="43"/>
      <c r="M265" s="43"/>
      <c r="N265" s="43"/>
      <c r="O265" s="43"/>
      <c r="P265" s="43"/>
      <c r="Q265" s="22">
        <f t="array" ref="Q265">ROUND(IFERROR(INDEX(SPI!M:M,MATCH(1,IF(SPI!A:A='state(northeast)'!$A265,IF(SPI!B:B='state(northeast)'!$B265,1)),0))," "),2)</f>
        <v>25.51</v>
      </c>
      <c r="R265" s="22">
        <f t="array" ref="R265">ROUND(IFERROR(INDEX(SPI!N:N,MATCH(1,IF(SPI!A:A='state(northeast)'!$A265,IF(SPI!B:B='state(northeast)'!$B265,1)),0))," "),2)</f>
        <v>0.33</v>
      </c>
    </row>
    <row r="266" ht="12.75" hidden="1" customHeight="1">
      <c r="A266" s="60" t="s">
        <v>26</v>
      </c>
      <c r="B266" s="55">
        <v>1905.0</v>
      </c>
      <c r="D266" s="54"/>
      <c r="E266" s="54"/>
      <c r="F266" s="43">
        <v>40.4</v>
      </c>
      <c r="G266" s="43"/>
      <c r="H266" s="43">
        <v>40.44</v>
      </c>
      <c r="I266" s="43"/>
      <c r="J266" s="43"/>
      <c r="K266" s="43"/>
      <c r="L266" s="43"/>
      <c r="M266" s="43"/>
      <c r="N266" s="43"/>
      <c r="O266" s="43"/>
      <c r="P266" s="43"/>
      <c r="Q266" s="22">
        <f t="array" ref="Q266">ROUND(IFERROR(INDEX(SPI!M:M,MATCH(1,IF(SPI!A:A='state(northeast)'!$A266,IF(SPI!B:B='state(northeast)'!$B266,1)),0))," "),2)</f>
        <v>40.95</v>
      </c>
      <c r="R266" s="22">
        <f t="array" ref="R266">ROUND(IFERROR(INDEX(SPI!N:N,MATCH(1,IF(SPI!A:A='state(northeast)'!$A266,IF(SPI!B:B='state(northeast)'!$B266,1)),0))," "),2)</f>
        <v>0.18</v>
      </c>
    </row>
    <row r="267" ht="12.75" hidden="1" customHeight="1">
      <c r="A267" s="60" t="s">
        <v>26</v>
      </c>
      <c r="B267" s="55">
        <v>1906.0</v>
      </c>
      <c r="D267" s="54"/>
      <c r="E267" s="54"/>
      <c r="F267" s="43">
        <v>41.6</v>
      </c>
      <c r="G267" s="43"/>
      <c r="H267" s="43">
        <v>41.42</v>
      </c>
      <c r="I267" s="43"/>
      <c r="J267" s="43"/>
      <c r="K267" s="43"/>
      <c r="L267" s="43"/>
      <c r="M267" s="43"/>
      <c r="N267" s="43"/>
      <c r="O267" s="43"/>
      <c r="P267" s="43"/>
      <c r="Q267" s="22">
        <f t="array" ref="Q267">ROUND(IFERROR(INDEX(SPI!M:M,MATCH(1,IF(SPI!A:A='state(northeast)'!$A267,IF(SPI!B:B='state(northeast)'!$B267,1)),0))," "),2)</f>
        <v>4.53</v>
      </c>
      <c r="R267" s="22">
        <f t="array" ref="R267">ROUND(IFERROR(INDEX(SPI!N:N,MATCH(1,IF(SPI!A:A='state(northeast)'!$A267,IF(SPI!B:B='state(northeast)'!$B267,1)),0))," "),2)</f>
        <v>2.49</v>
      </c>
    </row>
    <row r="268" ht="12.75" hidden="1" customHeight="1">
      <c r="A268" s="60" t="s">
        <v>26</v>
      </c>
      <c r="B268" s="55">
        <v>1907.0</v>
      </c>
      <c r="D268" s="54"/>
      <c r="E268" s="54"/>
      <c r="F268" s="43">
        <v>39.8</v>
      </c>
      <c r="G268" s="43"/>
      <c r="H268" s="43">
        <v>43.4</v>
      </c>
      <c r="I268" s="43"/>
      <c r="J268" s="43"/>
      <c r="K268" s="43"/>
      <c r="L268" s="43"/>
      <c r="M268" s="43"/>
      <c r="N268" s="43"/>
      <c r="O268" s="43"/>
      <c r="P268" s="43"/>
      <c r="Q268" s="22">
        <f t="array" ref="Q268">ROUND(IFERROR(INDEX(SPI!M:M,MATCH(1,IF(SPI!A:A='state(northeast)'!$A268,IF(SPI!B:B='state(northeast)'!$B268,1)),0))," "),2)</f>
        <v>33.19</v>
      </c>
      <c r="R268" s="22">
        <f t="array" ref="R268">ROUND(IFERROR(INDEX(SPI!N:N,MATCH(1,IF(SPI!A:A='state(northeast)'!$A268,IF(SPI!B:B='state(northeast)'!$B268,1)),0))," "),2)</f>
        <v>1.06</v>
      </c>
    </row>
    <row r="269" ht="12.75" hidden="1" customHeight="1">
      <c r="A269" s="60" t="s">
        <v>26</v>
      </c>
      <c r="B269" s="55">
        <v>1908.0</v>
      </c>
      <c r="D269" s="54"/>
      <c r="E269" s="54"/>
      <c r="F269" s="43">
        <v>42.3</v>
      </c>
      <c r="G269" s="43"/>
      <c r="H269" s="43">
        <v>34.54</v>
      </c>
      <c r="I269" s="43"/>
      <c r="J269" s="43"/>
      <c r="K269" s="43"/>
      <c r="L269" s="43"/>
      <c r="M269" s="43"/>
      <c r="N269" s="43"/>
      <c r="O269" s="43"/>
      <c r="P269" s="43"/>
      <c r="Q269" s="22">
        <f t="array" ref="Q269">ROUND(IFERROR(INDEX(SPI!M:M,MATCH(1,IF(SPI!A:A='state(northeast)'!$A269,IF(SPI!B:B='state(northeast)'!$B269,1)),0))," "),2)</f>
        <v>22.15</v>
      </c>
      <c r="R269" s="22">
        <f t="array" ref="R269">ROUND(IFERROR(INDEX(SPI!N:N,MATCH(1,IF(SPI!A:A='state(northeast)'!$A269,IF(SPI!B:B='state(northeast)'!$B269,1)),0))," "),2)</f>
        <v>10.63</v>
      </c>
    </row>
    <row r="270" ht="12.75" hidden="1" customHeight="1">
      <c r="A270" s="60" t="s">
        <v>26</v>
      </c>
      <c r="B270" s="55">
        <v>1909.0</v>
      </c>
      <c r="D270" s="54"/>
      <c r="E270" s="54"/>
      <c r="F270" s="43">
        <v>41.6</v>
      </c>
      <c r="G270" s="43"/>
      <c r="H270" s="43">
        <v>38.82</v>
      </c>
      <c r="I270" s="43"/>
      <c r="J270" s="43"/>
      <c r="K270" s="43"/>
      <c r="L270" s="43"/>
      <c r="M270" s="43"/>
      <c r="N270" s="43"/>
      <c r="O270" s="43"/>
      <c r="P270" s="43"/>
      <c r="Q270" s="22">
        <f t="array" ref="Q270">ROUND(IFERROR(INDEX(SPI!M:M,MATCH(1,IF(SPI!A:A='state(northeast)'!$A270,IF(SPI!B:B='state(northeast)'!$B270,1)),0))," "),2)</f>
        <v>31.71</v>
      </c>
      <c r="R270" s="22">
        <f t="array" ref="R270">ROUND(IFERROR(INDEX(SPI!N:N,MATCH(1,IF(SPI!A:A='state(northeast)'!$A270,IF(SPI!B:B='state(northeast)'!$B270,1)),0))," "),2)</f>
        <v>0.48</v>
      </c>
    </row>
    <row r="271" ht="12.75" hidden="1" customHeight="1">
      <c r="A271" s="60" t="s">
        <v>26</v>
      </c>
      <c r="B271" s="55">
        <v>1910.0</v>
      </c>
      <c r="D271" s="54"/>
      <c r="E271" s="54"/>
      <c r="F271" s="43">
        <v>42.1</v>
      </c>
      <c r="G271" s="43"/>
      <c r="H271" s="43">
        <v>36.26</v>
      </c>
      <c r="I271" s="43"/>
      <c r="J271" s="43"/>
      <c r="K271" s="43"/>
      <c r="L271" s="43"/>
      <c r="M271" s="43"/>
      <c r="N271" s="43"/>
      <c r="O271" s="43"/>
      <c r="P271" s="43"/>
      <c r="Q271" s="22">
        <f t="array" ref="Q271">ROUND(IFERROR(INDEX(SPI!M:M,MATCH(1,IF(SPI!A:A='state(northeast)'!$A271,IF(SPI!B:B='state(northeast)'!$B271,1)),0))," "),2)</f>
        <v>44.75</v>
      </c>
      <c r="R271" s="22">
        <f t="array" ref="R271">ROUND(IFERROR(INDEX(SPI!N:N,MATCH(1,IF(SPI!A:A='state(northeast)'!$A271,IF(SPI!B:B='state(northeast)'!$B271,1)),0))," "),2)</f>
        <v>0</v>
      </c>
    </row>
    <row r="272" ht="12.75" hidden="1" customHeight="1">
      <c r="A272" s="60" t="s">
        <v>26</v>
      </c>
      <c r="B272" s="55">
        <v>1911.0</v>
      </c>
      <c r="D272" s="54"/>
      <c r="E272" s="54"/>
      <c r="F272" s="43">
        <v>42.0</v>
      </c>
      <c r="G272" s="43"/>
      <c r="H272" s="43">
        <v>38.09</v>
      </c>
      <c r="I272" s="43"/>
      <c r="J272" s="43"/>
      <c r="K272" s="43"/>
      <c r="L272" s="43"/>
      <c r="M272" s="43"/>
      <c r="N272" s="43"/>
      <c r="O272" s="43"/>
      <c r="P272" s="43"/>
      <c r="Q272" s="22">
        <f t="array" ref="Q272">ROUND(IFERROR(INDEX(SPI!M:M,MATCH(1,IF(SPI!A:A='state(northeast)'!$A272,IF(SPI!B:B='state(northeast)'!$B272,1)),0))," "),2)</f>
        <v>60.85</v>
      </c>
      <c r="R272" s="22">
        <f t="array" ref="R272">ROUND(IFERROR(INDEX(SPI!N:N,MATCH(1,IF(SPI!A:A='state(northeast)'!$A272,IF(SPI!B:B='state(northeast)'!$B272,1)),0))," "),2)</f>
        <v>0</v>
      </c>
    </row>
    <row r="273" ht="12.75" hidden="1" customHeight="1">
      <c r="A273" s="60" t="s">
        <v>26</v>
      </c>
      <c r="B273" s="55">
        <v>1912.0</v>
      </c>
      <c r="D273" s="54"/>
      <c r="E273" s="54"/>
      <c r="F273" s="43">
        <v>40.8</v>
      </c>
      <c r="G273" s="43"/>
      <c r="H273" s="43">
        <v>42.25</v>
      </c>
      <c r="I273" s="43"/>
      <c r="J273" s="43"/>
      <c r="K273" s="43"/>
      <c r="L273" s="43"/>
      <c r="M273" s="43"/>
      <c r="N273" s="43"/>
      <c r="O273" s="43"/>
      <c r="P273" s="43"/>
      <c r="Q273" s="22">
        <f t="array" ref="Q273">ROUND(IFERROR(INDEX(SPI!M:M,MATCH(1,IF(SPI!A:A='state(northeast)'!$A273,IF(SPI!B:B='state(northeast)'!$B273,1)),0))," "),2)</f>
        <v>4.7</v>
      </c>
      <c r="R273" s="22">
        <f t="array" ref="R273">ROUND(IFERROR(INDEX(SPI!N:N,MATCH(1,IF(SPI!A:A='state(northeast)'!$A273,IF(SPI!B:B='state(northeast)'!$B273,1)),0))," "),2)</f>
        <v>0.81</v>
      </c>
    </row>
    <row r="274" ht="12.75" hidden="1" customHeight="1">
      <c r="A274" s="60" t="s">
        <v>26</v>
      </c>
      <c r="B274" s="55">
        <v>1913.0</v>
      </c>
      <c r="D274" s="54"/>
      <c r="E274" s="54"/>
      <c r="F274" s="43">
        <v>43.6</v>
      </c>
      <c r="G274" s="43"/>
      <c r="H274" s="43">
        <v>39.64</v>
      </c>
      <c r="I274" s="43"/>
      <c r="J274" s="43"/>
      <c r="K274" s="43"/>
      <c r="L274" s="43"/>
      <c r="M274" s="43"/>
      <c r="N274" s="43"/>
      <c r="O274" s="43"/>
      <c r="P274" s="43"/>
      <c r="Q274" s="22">
        <f t="array" ref="Q274">ROUND(IFERROR(INDEX(SPI!M:M,MATCH(1,IF(SPI!A:A='state(northeast)'!$A274,IF(SPI!B:B='state(northeast)'!$B274,1)),0))," "),2)</f>
        <v>16.09</v>
      </c>
      <c r="R274" s="22">
        <f t="array" ref="R274">ROUND(IFERROR(INDEX(SPI!N:N,MATCH(1,IF(SPI!A:A='state(northeast)'!$A274,IF(SPI!B:B='state(northeast)'!$B274,1)),0))," "),2)</f>
        <v>2.88</v>
      </c>
    </row>
    <row r="275" ht="12.75" hidden="1" customHeight="1">
      <c r="A275" s="60" t="s">
        <v>26</v>
      </c>
      <c r="B275" s="55">
        <v>1914.0</v>
      </c>
      <c r="D275" s="54"/>
      <c r="E275" s="54"/>
      <c r="F275" s="43">
        <v>40.4</v>
      </c>
      <c r="G275" s="43"/>
      <c r="H275" s="43">
        <v>34.58</v>
      </c>
      <c r="I275" s="43"/>
      <c r="J275" s="43"/>
      <c r="K275" s="43"/>
      <c r="L275" s="43"/>
      <c r="M275" s="43"/>
      <c r="N275" s="43"/>
      <c r="O275" s="43"/>
      <c r="P275" s="43"/>
      <c r="Q275" s="22">
        <f t="array" ref="Q275">ROUND(IFERROR(INDEX(SPI!M:M,MATCH(1,IF(SPI!A:A='state(northeast)'!$A275,IF(SPI!B:B='state(northeast)'!$B275,1)),0))," "),2)</f>
        <v>33.77</v>
      </c>
      <c r="R275" s="22">
        <f t="array" ref="R275">ROUND(IFERROR(INDEX(SPI!N:N,MATCH(1,IF(SPI!A:A='state(northeast)'!$A275,IF(SPI!B:B='state(northeast)'!$B275,1)),0))," "),2)</f>
        <v>0</v>
      </c>
    </row>
    <row r="276" ht="12.75" hidden="1" customHeight="1">
      <c r="A276" s="60" t="s">
        <v>26</v>
      </c>
      <c r="B276" s="55">
        <v>1915.0</v>
      </c>
      <c r="D276" s="54"/>
      <c r="E276" s="54"/>
      <c r="F276" s="43">
        <v>42.8</v>
      </c>
      <c r="G276" s="43"/>
      <c r="H276" s="43">
        <v>42.75</v>
      </c>
      <c r="I276" s="43"/>
      <c r="J276" s="43"/>
      <c r="K276" s="43"/>
      <c r="L276" s="43"/>
      <c r="M276" s="43"/>
      <c r="N276" s="43"/>
      <c r="O276" s="43"/>
      <c r="P276" s="43"/>
      <c r="Q276" s="22">
        <f t="array" ref="Q276">ROUND(IFERROR(INDEX(SPI!M:M,MATCH(1,IF(SPI!A:A='state(northeast)'!$A276,IF(SPI!B:B='state(northeast)'!$B276,1)),0))," "),2)</f>
        <v>45.77</v>
      </c>
      <c r="R276" s="22">
        <f t="array" ref="R276">ROUND(IFERROR(INDEX(SPI!N:N,MATCH(1,IF(SPI!A:A='state(northeast)'!$A276,IF(SPI!B:B='state(northeast)'!$B276,1)),0))," "),2)</f>
        <v>0.95</v>
      </c>
    </row>
    <row r="277" ht="12.75" hidden="1" customHeight="1">
      <c r="A277" s="60" t="s">
        <v>26</v>
      </c>
      <c r="B277" s="55">
        <v>1916.0</v>
      </c>
      <c r="D277" s="54"/>
      <c r="E277" s="54"/>
      <c r="F277" s="43">
        <v>41.1</v>
      </c>
      <c r="G277" s="43"/>
      <c r="H277" s="43">
        <v>43.82</v>
      </c>
      <c r="I277" s="43"/>
      <c r="J277" s="43"/>
      <c r="K277" s="43"/>
      <c r="L277" s="43"/>
      <c r="M277" s="43"/>
      <c r="N277" s="43"/>
      <c r="O277" s="43"/>
      <c r="P277" s="43"/>
      <c r="Q277" s="22">
        <f t="array" ref="Q277">ROUND(IFERROR(INDEX(SPI!M:M,MATCH(1,IF(SPI!A:A='state(northeast)'!$A277,IF(SPI!B:B='state(northeast)'!$B277,1)),0))," "),2)</f>
        <v>3.61</v>
      </c>
      <c r="R277" s="22">
        <f t="array" ref="R277">ROUND(IFERROR(INDEX(SPI!N:N,MATCH(1,IF(SPI!A:A='state(northeast)'!$A277,IF(SPI!B:B='state(northeast)'!$B277,1)),0))," "),2)</f>
        <v>9.86</v>
      </c>
    </row>
    <row r="278" ht="12.75" hidden="1" customHeight="1">
      <c r="A278" s="60" t="s">
        <v>26</v>
      </c>
      <c r="B278" s="55">
        <v>1917.0</v>
      </c>
      <c r="D278" s="54"/>
      <c r="E278" s="54"/>
      <c r="F278" s="43">
        <v>38.9</v>
      </c>
      <c r="G278" s="43"/>
      <c r="H278" s="43">
        <v>40.14</v>
      </c>
      <c r="I278" s="43"/>
      <c r="J278" s="43"/>
      <c r="K278" s="43"/>
      <c r="L278" s="43"/>
      <c r="M278" s="43"/>
      <c r="N278" s="43"/>
      <c r="O278" s="43"/>
      <c r="P278" s="43"/>
      <c r="Q278" s="22">
        <f t="array" ref="Q278">ROUND(IFERROR(INDEX(SPI!M:M,MATCH(1,IF(SPI!A:A='state(northeast)'!$A278,IF(SPI!B:B='state(northeast)'!$B278,1)),0))," "),2)</f>
        <v>15.19</v>
      </c>
      <c r="R278" s="22">
        <f t="array" ref="R278">ROUND(IFERROR(INDEX(SPI!N:N,MATCH(1,IF(SPI!A:A='state(northeast)'!$A278,IF(SPI!B:B='state(northeast)'!$B278,1)),0))," "),2)</f>
        <v>1.38</v>
      </c>
    </row>
    <row r="279" ht="12.75" hidden="1" customHeight="1">
      <c r="A279" s="60" t="s">
        <v>26</v>
      </c>
      <c r="B279" s="55">
        <v>1918.0</v>
      </c>
      <c r="D279" s="54"/>
      <c r="E279" s="54"/>
      <c r="F279" s="43">
        <v>41.0</v>
      </c>
      <c r="G279" s="43"/>
      <c r="H279" s="43">
        <v>40.3</v>
      </c>
      <c r="I279" s="43"/>
      <c r="J279" s="43"/>
      <c r="K279" s="43"/>
      <c r="L279" s="43"/>
      <c r="M279" s="43"/>
      <c r="N279" s="43"/>
      <c r="O279" s="43"/>
      <c r="P279" s="43"/>
      <c r="Q279" s="22">
        <f t="array" ref="Q279">ROUND(IFERROR(INDEX(SPI!M:M,MATCH(1,IF(SPI!A:A='state(northeast)'!$A279,IF(SPI!B:B='state(northeast)'!$B279,1)),0))," "),2)</f>
        <v>29.98</v>
      </c>
      <c r="R279" s="22">
        <f t="array" ref="R279">ROUND(IFERROR(INDEX(SPI!N:N,MATCH(1,IF(SPI!A:A='state(northeast)'!$A279,IF(SPI!B:B='state(northeast)'!$B279,1)),0))," "),2)</f>
        <v>0.63</v>
      </c>
    </row>
    <row r="280" ht="12.75" hidden="1" customHeight="1">
      <c r="A280" s="60" t="s">
        <v>26</v>
      </c>
      <c r="B280" s="55">
        <v>1919.0</v>
      </c>
      <c r="D280" s="54"/>
      <c r="E280" s="54"/>
      <c r="F280" s="43">
        <v>42.7</v>
      </c>
      <c r="G280" s="43"/>
      <c r="H280" s="43">
        <v>40.67</v>
      </c>
      <c r="I280" s="43"/>
      <c r="J280" s="43"/>
      <c r="K280" s="43"/>
      <c r="L280" s="43"/>
      <c r="M280" s="43"/>
      <c r="N280" s="43"/>
      <c r="O280" s="43"/>
      <c r="P280" s="43"/>
      <c r="Q280" s="22">
        <f t="array" ref="Q280">ROUND(IFERROR(INDEX(SPI!M:M,MATCH(1,IF(SPI!A:A='state(northeast)'!$A280,IF(SPI!B:B='state(northeast)'!$B280,1)),0))," "),2)</f>
        <v>11.52</v>
      </c>
      <c r="R280" s="22">
        <f t="array" ref="R280">ROUND(IFERROR(INDEX(SPI!N:N,MATCH(1,IF(SPI!A:A='state(northeast)'!$A280,IF(SPI!B:B='state(northeast)'!$B280,1)),0))," "),2)</f>
        <v>2.92</v>
      </c>
    </row>
    <row r="281" ht="12.75" hidden="1" customHeight="1">
      <c r="A281" s="60" t="s">
        <v>26</v>
      </c>
      <c r="B281" s="55">
        <v>1920.0</v>
      </c>
      <c r="D281" s="54"/>
      <c r="E281" s="54"/>
      <c r="F281" s="43">
        <v>41.4</v>
      </c>
      <c r="G281" s="43"/>
      <c r="H281" s="43">
        <v>50.13</v>
      </c>
      <c r="I281" s="43"/>
      <c r="J281" s="43"/>
      <c r="K281" s="43"/>
      <c r="L281" s="43"/>
      <c r="M281" s="43"/>
      <c r="N281" s="43"/>
      <c r="O281" s="43"/>
      <c r="P281" s="43"/>
      <c r="Q281" s="22">
        <f t="array" ref="Q281">ROUND(IFERROR(INDEX(SPI!M:M,MATCH(1,IF(SPI!A:A='state(northeast)'!$A281,IF(SPI!B:B='state(northeast)'!$B281,1)),0))," "),2)</f>
        <v>3.25</v>
      </c>
      <c r="R281" s="22">
        <f t="array" ref="R281">ROUND(IFERROR(INDEX(SPI!N:N,MATCH(1,IF(SPI!A:A='state(northeast)'!$A281,IF(SPI!B:B='state(northeast)'!$B281,1)),0))," "),2)</f>
        <v>14.19</v>
      </c>
    </row>
    <row r="282" ht="12.75" hidden="1" customHeight="1">
      <c r="A282" s="60" t="s">
        <v>26</v>
      </c>
      <c r="B282" s="55">
        <v>1921.0</v>
      </c>
      <c r="D282" s="54"/>
      <c r="E282" s="54"/>
      <c r="F282" s="43">
        <v>43.7</v>
      </c>
      <c r="G282" s="43"/>
      <c r="H282" s="43">
        <v>38.24</v>
      </c>
      <c r="I282" s="43"/>
      <c r="J282" s="43"/>
      <c r="K282" s="43"/>
      <c r="L282" s="43"/>
      <c r="M282" s="43"/>
      <c r="N282" s="43"/>
      <c r="O282" s="43"/>
      <c r="P282" s="43"/>
      <c r="Q282" s="22">
        <f t="array" ref="Q282">ROUND(IFERROR(INDEX(SPI!M:M,MATCH(1,IF(SPI!A:A='state(northeast)'!$A282,IF(SPI!B:B='state(northeast)'!$B282,1)),0))," "),2)</f>
        <v>15.35</v>
      </c>
      <c r="R282" s="22">
        <f t="array" ref="R282">ROUND(IFERROR(INDEX(SPI!N:N,MATCH(1,IF(SPI!A:A='state(northeast)'!$A282,IF(SPI!B:B='state(northeast)'!$B282,1)),0))," "),2)</f>
        <v>4.83</v>
      </c>
    </row>
    <row r="283" ht="12.75" hidden="1" customHeight="1">
      <c r="A283" s="60" t="s">
        <v>26</v>
      </c>
      <c r="B283" s="55">
        <v>1922.0</v>
      </c>
      <c r="D283" s="54"/>
      <c r="E283" s="54"/>
      <c r="F283" s="43">
        <v>42.0</v>
      </c>
      <c r="G283" s="43"/>
      <c r="H283" s="43">
        <v>45.32</v>
      </c>
      <c r="I283" s="43"/>
      <c r="J283" s="43"/>
      <c r="K283" s="43"/>
      <c r="L283" s="43"/>
      <c r="M283" s="43"/>
      <c r="N283" s="43"/>
      <c r="O283" s="43"/>
      <c r="P283" s="43"/>
      <c r="Q283" s="22">
        <f t="array" ref="Q283">ROUND(IFERROR(INDEX(SPI!M:M,MATCH(1,IF(SPI!A:A='state(northeast)'!$A283,IF(SPI!B:B='state(northeast)'!$B283,1)),0))," "),2)</f>
        <v>5.15</v>
      </c>
      <c r="R283" s="22">
        <f t="array" ref="R283">ROUND(IFERROR(INDEX(SPI!N:N,MATCH(1,IF(SPI!A:A='state(northeast)'!$A283,IF(SPI!B:B='state(northeast)'!$B283,1)),0))," "),2)</f>
        <v>23.14</v>
      </c>
    </row>
    <row r="284" ht="12.75" hidden="1" customHeight="1">
      <c r="A284" s="60" t="s">
        <v>26</v>
      </c>
      <c r="B284" s="55">
        <v>1923.0</v>
      </c>
      <c r="D284" s="54"/>
      <c r="E284" s="54"/>
      <c r="F284" s="43">
        <v>40.8</v>
      </c>
      <c r="G284" s="43"/>
      <c r="H284" s="43">
        <v>41.1</v>
      </c>
      <c r="I284" s="43"/>
      <c r="J284" s="43"/>
      <c r="K284" s="43"/>
      <c r="L284" s="43"/>
      <c r="M284" s="43"/>
      <c r="N284" s="43"/>
      <c r="O284" s="43"/>
      <c r="P284" s="43"/>
      <c r="Q284" s="22">
        <f t="array" ref="Q284">ROUND(IFERROR(INDEX(SPI!M:M,MATCH(1,IF(SPI!A:A='state(northeast)'!$A284,IF(SPI!B:B='state(northeast)'!$B284,1)),0))," "),2)</f>
        <v>31.3</v>
      </c>
      <c r="R284" s="22">
        <f t="array" ref="R284">ROUND(IFERROR(INDEX(SPI!N:N,MATCH(1,IF(SPI!A:A='state(northeast)'!$A284,IF(SPI!B:B='state(northeast)'!$B284,1)),0))," "),2)</f>
        <v>2.13</v>
      </c>
    </row>
    <row r="285" ht="12.75" hidden="1" customHeight="1">
      <c r="A285" s="60" t="s">
        <v>26</v>
      </c>
      <c r="B285" s="55">
        <v>1924.0</v>
      </c>
      <c r="D285" s="54"/>
      <c r="E285" s="54"/>
      <c r="F285" s="43">
        <v>40.7</v>
      </c>
      <c r="G285" s="43"/>
      <c r="H285" s="43">
        <v>38.99</v>
      </c>
      <c r="I285" s="43"/>
      <c r="J285" s="43"/>
      <c r="K285" s="43"/>
      <c r="L285" s="43"/>
      <c r="M285" s="43"/>
      <c r="N285" s="43"/>
      <c r="O285" s="43"/>
      <c r="P285" s="43"/>
      <c r="Q285" s="22">
        <f t="array" ref="Q285">ROUND(IFERROR(INDEX(SPI!M:M,MATCH(1,IF(SPI!A:A='state(northeast)'!$A285,IF(SPI!B:B='state(northeast)'!$B285,1)),0))," "),2)</f>
        <v>11.24</v>
      </c>
      <c r="R285" s="22">
        <f t="array" ref="R285">ROUND(IFERROR(INDEX(SPI!N:N,MATCH(1,IF(SPI!A:A='state(northeast)'!$A285,IF(SPI!B:B='state(northeast)'!$B285,1)),0))," "),2)</f>
        <v>0.61</v>
      </c>
    </row>
    <row r="286" ht="12.75" hidden="1" customHeight="1">
      <c r="A286" s="60" t="s">
        <v>26</v>
      </c>
      <c r="B286" s="55">
        <v>1925.0</v>
      </c>
      <c r="D286" s="54"/>
      <c r="E286" s="54"/>
      <c r="F286" s="43">
        <v>41.6</v>
      </c>
      <c r="G286" s="43"/>
      <c r="H286" s="43">
        <v>43.61</v>
      </c>
      <c r="I286" s="43"/>
      <c r="J286" s="43"/>
      <c r="K286" s="43"/>
      <c r="L286" s="43"/>
      <c r="M286" s="43"/>
      <c r="N286" s="43"/>
      <c r="O286" s="43"/>
      <c r="P286" s="43"/>
      <c r="Q286" s="22">
        <f t="array" ref="Q286">ROUND(IFERROR(INDEX(SPI!M:M,MATCH(1,IF(SPI!A:A='state(northeast)'!$A286,IF(SPI!B:B='state(northeast)'!$B286,1)),0))," "),2)</f>
        <v>12.82</v>
      </c>
      <c r="R286" s="22">
        <f t="array" ref="R286">ROUND(IFERROR(INDEX(SPI!N:N,MATCH(1,IF(SPI!A:A='state(northeast)'!$A286,IF(SPI!B:B='state(northeast)'!$B286,1)),0))," "),2)</f>
        <v>1.91</v>
      </c>
    </row>
    <row r="287" ht="12.75" hidden="1" customHeight="1">
      <c r="A287" s="60" t="s">
        <v>26</v>
      </c>
      <c r="B287" s="55">
        <v>1926.0</v>
      </c>
      <c r="D287" s="54"/>
      <c r="E287" s="54"/>
      <c r="F287" s="43">
        <v>39.3</v>
      </c>
      <c r="G287" s="43"/>
      <c r="H287" s="43">
        <v>38.77</v>
      </c>
      <c r="I287" s="43"/>
      <c r="J287" s="43"/>
      <c r="K287" s="43"/>
      <c r="L287" s="43"/>
      <c r="M287" s="43"/>
      <c r="N287" s="43"/>
      <c r="O287" s="43"/>
      <c r="P287" s="43"/>
      <c r="Q287" s="22">
        <f t="array" ref="Q287">ROUND(IFERROR(INDEX(SPI!M:M,MATCH(1,IF(SPI!A:A='state(northeast)'!$A287,IF(SPI!B:B='state(northeast)'!$B287,1)),0))," "),2)</f>
        <v>26.86</v>
      </c>
      <c r="R287" s="22">
        <f t="array" ref="R287">ROUND(IFERROR(INDEX(SPI!N:N,MATCH(1,IF(SPI!A:A='state(northeast)'!$A287,IF(SPI!B:B='state(northeast)'!$B287,1)),0))," "),2)</f>
        <v>1.22</v>
      </c>
    </row>
    <row r="288" ht="12.75" hidden="1" customHeight="1">
      <c r="A288" s="60" t="s">
        <v>26</v>
      </c>
      <c r="B288" s="55">
        <v>1927.0</v>
      </c>
      <c r="D288" s="54"/>
      <c r="E288" s="54"/>
      <c r="F288" s="43">
        <v>42.6</v>
      </c>
      <c r="G288" s="43"/>
      <c r="H288" s="43">
        <v>46.81</v>
      </c>
      <c r="I288" s="43"/>
      <c r="J288" s="43"/>
      <c r="K288" s="43"/>
      <c r="L288" s="43"/>
      <c r="M288" s="43"/>
      <c r="N288" s="43"/>
      <c r="O288" s="43"/>
      <c r="P288" s="43"/>
      <c r="Q288" s="22">
        <f t="array" ref="Q288">ROUND(IFERROR(INDEX(SPI!M:M,MATCH(1,IF(SPI!A:A='state(northeast)'!$A288,IF(SPI!B:B='state(northeast)'!$B288,1)),0))," "),2)</f>
        <v>19.94</v>
      </c>
      <c r="R288" s="22">
        <f t="array" ref="R288">ROUND(IFERROR(INDEX(SPI!N:N,MATCH(1,IF(SPI!A:A='state(northeast)'!$A288,IF(SPI!B:B='state(northeast)'!$B288,1)),0))," "),2)</f>
        <v>2.72</v>
      </c>
    </row>
    <row r="289" ht="12.75" hidden="1" customHeight="1">
      <c r="A289" s="60" t="s">
        <v>26</v>
      </c>
      <c r="B289" s="55">
        <v>1928.0</v>
      </c>
      <c r="D289" s="54"/>
      <c r="E289" s="54"/>
      <c r="F289" s="43">
        <v>42.3</v>
      </c>
      <c r="G289" s="43"/>
      <c r="H289" s="43">
        <v>40.86</v>
      </c>
      <c r="I289" s="43"/>
      <c r="J289" s="43"/>
      <c r="K289" s="43"/>
      <c r="L289" s="43"/>
      <c r="M289" s="43"/>
      <c r="N289" s="43"/>
      <c r="O289" s="43"/>
      <c r="P289" s="43"/>
      <c r="Q289" s="22">
        <f t="array" ref="Q289">ROUND(IFERROR(INDEX(SPI!M:M,MATCH(1,IF(SPI!A:A='state(northeast)'!$A289,IF(SPI!B:B='state(northeast)'!$B289,1)),0))," "),2)</f>
        <v>1.79</v>
      </c>
      <c r="R289" s="22">
        <f t="array" ref="R289">ROUND(IFERROR(INDEX(SPI!N:N,MATCH(1,IF(SPI!A:A='state(northeast)'!$A289,IF(SPI!B:B='state(northeast)'!$B289,1)),0))," "),2)</f>
        <v>31.66</v>
      </c>
    </row>
    <row r="290" ht="12.75" hidden="1" customHeight="1">
      <c r="A290" s="60" t="s">
        <v>26</v>
      </c>
      <c r="B290" s="55">
        <v>1929.0</v>
      </c>
      <c r="D290" s="54"/>
      <c r="E290" s="54"/>
      <c r="F290" s="43">
        <v>42.0</v>
      </c>
      <c r="G290" s="43"/>
      <c r="H290" s="43">
        <v>41.17</v>
      </c>
      <c r="I290" s="43"/>
      <c r="J290" s="43"/>
      <c r="K290" s="43"/>
      <c r="L290" s="43"/>
      <c r="M290" s="43"/>
      <c r="N290" s="43"/>
      <c r="O290" s="43"/>
      <c r="P290" s="43"/>
      <c r="Q290" s="22">
        <f t="array" ref="Q290">ROUND(IFERROR(INDEX(SPI!M:M,MATCH(1,IF(SPI!A:A='state(northeast)'!$A290,IF(SPI!B:B='state(northeast)'!$B290,1)),0))," "),2)</f>
        <v>7.99</v>
      </c>
      <c r="R290" s="22">
        <f t="array" ref="R290">ROUND(IFERROR(INDEX(SPI!N:N,MATCH(1,IF(SPI!A:A='state(northeast)'!$A290,IF(SPI!B:B='state(northeast)'!$B290,1)),0))," "),2)</f>
        <v>1.26</v>
      </c>
    </row>
    <row r="291" ht="12.75" hidden="1" customHeight="1">
      <c r="A291" s="60" t="s">
        <v>26</v>
      </c>
      <c r="B291" s="55">
        <v>1930.0</v>
      </c>
      <c r="D291" s="54"/>
      <c r="E291" s="54"/>
      <c r="F291" s="43">
        <v>43.0</v>
      </c>
      <c r="G291" s="43"/>
      <c r="H291" s="43">
        <v>36.38</v>
      </c>
      <c r="I291" s="43"/>
      <c r="J291" s="43"/>
      <c r="K291" s="43"/>
      <c r="L291" s="43"/>
      <c r="M291" s="43"/>
      <c r="N291" s="43"/>
      <c r="O291" s="43"/>
      <c r="P291" s="43"/>
      <c r="Q291" s="22">
        <f t="array" ref="Q291">ROUND(IFERROR(INDEX(SPI!M:M,MATCH(1,IF(SPI!A:A='state(northeast)'!$A291,IF(SPI!B:B='state(northeast)'!$B291,1)),0))," "),2)</f>
        <v>39.53</v>
      </c>
      <c r="R291" s="22">
        <f t="array" ref="R291">ROUND(IFERROR(INDEX(SPI!N:N,MATCH(1,IF(SPI!A:A='state(northeast)'!$A291,IF(SPI!B:B='state(northeast)'!$B291,1)),0))," "),2)</f>
        <v>0.56</v>
      </c>
    </row>
    <row r="292" ht="12.75" hidden="1" customHeight="1">
      <c r="A292" s="60" t="s">
        <v>26</v>
      </c>
      <c r="B292" s="55">
        <v>1931.0</v>
      </c>
      <c r="D292" s="54"/>
      <c r="E292" s="54"/>
      <c r="F292" s="43">
        <v>44.1</v>
      </c>
      <c r="G292" s="43"/>
      <c r="H292" s="43">
        <v>41.56</v>
      </c>
      <c r="I292" s="43"/>
      <c r="J292" s="43"/>
      <c r="K292" s="43"/>
      <c r="L292" s="43"/>
      <c r="M292" s="43"/>
      <c r="N292" s="43"/>
      <c r="O292" s="43"/>
      <c r="P292" s="43"/>
      <c r="Q292" s="22">
        <f t="array" ref="Q292">ROUND(IFERROR(INDEX(SPI!M:M,MATCH(1,IF(SPI!A:A='state(northeast)'!$A292,IF(SPI!B:B='state(northeast)'!$B292,1)),0))," "),2)</f>
        <v>33.22</v>
      </c>
      <c r="R292" s="22">
        <f t="array" ref="R292">ROUND(IFERROR(INDEX(SPI!N:N,MATCH(1,IF(SPI!A:A='state(northeast)'!$A292,IF(SPI!B:B='state(northeast)'!$B292,1)),0))," "),2)</f>
        <v>0.94</v>
      </c>
    </row>
    <row r="293" ht="12.75" hidden="1" customHeight="1">
      <c r="A293" s="60" t="s">
        <v>26</v>
      </c>
      <c r="B293" s="55">
        <v>1932.0</v>
      </c>
      <c r="D293" s="54"/>
      <c r="E293" s="54"/>
      <c r="F293" s="43">
        <v>43.2</v>
      </c>
      <c r="G293" s="43"/>
      <c r="H293" s="43">
        <v>44.03</v>
      </c>
      <c r="I293" s="43"/>
      <c r="J293" s="43"/>
      <c r="K293" s="43"/>
      <c r="L293" s="43"/>
      <c r="M293" s="43"/>
      <c r="N293" s="43"/>
      <c r="O293" s="43"/>
      <c r="P293" s="43"/>
      <c r="Q293" s="22">
        <f t="array" ref="Q293">ROUND(IFERROR(INDEX(SPI!M:M,MATCH(1,IF(SPI!A:A='state(northeast)'!$A293,IF(SPI!B:B='state(northeast)'!$B293,1)),0))," "),2)</f>
        <v>11.04</v>
      </c>
      <c r="R293" s="22">
        <f t="array" ref="R293">ROUND(IFERROR(INDEX(SPI!N:N,MATCH(1,IF(SPI!A:A='state(northeast)'!$A293,IF(SPI!B:B='state(northeast)'!$B293,1)),0))," "),2)</f>
        <v>3.16</v>
      </c>
    </row>
    <row r="294" ht="12.75" hidden="1" customHeight="1">
      <c r="A294" s="60" t="s">
        <v>26</v>
      </c>
      <c r="B294" s="55">
        <v>1933.0</v>
      </c>
      <c r="D294" s="54"/>
      <c r="E294" s="54"/>
      <c r="F294" s="43">
        <v>42.3</v>
      </c>
      <c r="G294" s="43"/>
      <c r="H294" s="43">
        <v>46.48</v>
      </c>
      <c r="I294" s="43"/>
      <c r="J294" s="43"/>
      <c r="K294" s="43"/>
      <c r="L294" s="43"/>
      <c r="M294" s="43"/>
      <c r="N294" s="43"/>
      <c r="O294" s="43"/>
      <c r="P294" s="43"/>
      <c r="Q294" s="22">
        <f t="array" ref="Q294">ROUND(IFERROR(INDEX(SPI!M:M,MATCH(1,IF(SPI!A:A='state(northeast)'!$A294,IF(SPI!B:B='state(northeast)'!$B294,1)),0))," "),2)</f>
        <v>0.32</v>
      </c>
      <c r="R294" s="22">
        <f t="array" ref="R294">ROUND(IFERROR(INDEX(SPI!N:N,MATCH(1,IF(SPI!A:A='state(northeast)'!$A294,IF(SPI!B:B='state(northeast)'!$B294,1)),0))," "),2)</f>
        <v>19.43</v>
      </c>
    </row>
    <row r="295" ht="12.75" hidden="1" customHeight="1">
      <c r="A295" s="60" t="s">
        <v>26</v>
      </c>
      <c r="B295" s="55">
        <v>1934.0</v>
      </c>
      <c r="D295" s="54"/>
      <c r="E295" s="54"/>
      <c r="F295" s="43">
        <v>41.3</v>
      </c>
      <c r="G295" s="43"/>
      <c r="H295" s="43">
        <v>43.73</v>
      </c>
      <c r="I295" s="43"/>
      <c r="J295" s="43"/>
      <c r="K295" s="43"/>
      <c r="L295" s="43"/>
      <c r="M295" s="43"/>
      <c r="N295" s="43"/>
      <c r="O295" s="43"/>
      <c r="P295" s="43"/>
      <c r="Q295" s="22">
        <f t="array" ref="Q295">ROUND(IFERROR(INDEX(SPI!M:M,MATCH(1,IF(SPI!A:A='state(northeast)'!$A295,IF(SPI!B:B='state(northeast)'!$B295,1)),0))," "),2)</f>
        <v>2.66</v>
      </c>
      <c r="R295" s="22">
        <f t="array" ref="R295">ROUND(IFERROR(INDEX(SPI!N:N,MATCH(1,IF(SPI!A:A='state(northeast)'!$A295,IF(SPI!B:B='state(northeast)'!$B295,1)),0))," "),2)</f>
        <v>1.78</v>
      </c>
    </row>
    <row r="296" ht="12.75" hidden="1" customHeight="1">
      <c r="A296" s="60" t="s">
        <v>26</v>
      </c>
      <c r="B296" s="55">
        <v>1935.0</v>
      </c>
      <c r="D296" s="54"/>
      <c r="E296" s="54"/>
      <c r="F296" s="43">
        <v>41.5</v>
      </c>
      <c r="G296" s="43"/>
      <c r="H296" s="43">
        <v>41.95</v>
      </c>
      <c r="I296" s="43"/>
      <c r="J296" s="43"/>
      <c r="K296" s="43"/>
      <c r="L296" s="43"/>
      <c r="M296" s="43"/>
      <c r="N296" s="43"/>
      <c r="O296" s="43"/>
      <c r="P296" s="43"/>
      <c r="Q296" s="22">
        <f t="array" ref="Q296">ROUND(IFERROR(INDEX(SPI!M:M,MATCH(1,IF(SPI!A:A='state(northeast)'!$A296,IF(SPI!B:B='state(northeast)'!$B296,1)),0))," "),2)</f>
        <v>4.54</v>
      </c>
      <c r="R296" s="22">
        <f t="array" ref="R296">ROUND(IFERROR(INDEX(SPI!N:N,MATCH(1,IF(SPI!A:A='state(northeast)'!$A296,IF(SPI!B:B='state(northeast)'!$B296,1)),0))," "),2)</f>
        <v>4.56</v>
      </c>
    </row>
    <row r="297" ht="12.75" hidden="1" customHeight="1">
      <c r="A297" s="60" t="s">
        <v>26</v>
      </c>
      <c r="B297" s="55">
        <v>1936.0</v>
      </c>
      <c r="D297" s="54"/>
      <c r="E297" s="54"/>
      <c r="F297" s="43">
        <v>41.9</v>
      </c>
      <c r="G297" s="43"/>
      <c r="H297" s="43">
        <v>52.21</v>
      </c>
      <c r="I297" s="43"/>
      <c r="J297" s="43"/>
      <c r="K297" s="43"/>
      <c r="L297" s="43"/>
      <c r="M297" s="43"/>
      <c r="N297" s="43"/>
      <c r="O297" s="43"/>
      <c r="P297" s="43"/>
      <c r="Q297" s="22">
        <f t="array" ref="Q297">ROUND(IFERROR(INDEX(SPI!M:M,MATCH(1,IF(SPI!A:A='state(northeast)'!$A297,IF(SPI!B:B='state(northeast)'!$B297,1)),0))," "),2)</f>
        <v>0.06</v>
      </c>
      <c r="R297" s="22">
        <f t="array" ref="R297">ROUND(IFERROR(INDEX(SPI!N:N,MATCH(1,IF(SPI!A:A='state(northeast)'!$A297,IF(SPI!B:B='state(northeast)'!$B297,1)),0))," "),2)</f>
        <v>27.56</v>
      </c>
    </row>
    <row r="298" ht="12.75" hidden="1" customHeight="1">
      <c r="A298" s="60" t="s">
        <v>26</v>
      </c>
      <c r="B298" s="55">
        <v>1937.0</v>
      </c>
      <c r="D298" s="54"/>
      <c r="E298" s="54"/>
      <c r="F298" s="43">
        <v>43.4</v>
      </c>
      <c r="G298" s="43"/>
      <c r="H298" s="43">
        <v>50.21</v>
      </c>
      <c r="I298" s="43"/>
      <c r="J298" s="43"/>
      <c r="K298" s="43"/>
      <c r="L298" s="43"/>
      <c r="M298" s="43"/>
      <c r="N298" s="43"/>
      <c r="O298" s="43"/>
      <c r="P298" s="43"/>
      <c r="Q298" s="22">
        <f t="array" ref="Q298">ROUND(IFERROR(INDEX(SPI!M:M,MATCH(1,IF(SPI!A:A='state(northeast)'!$A298,IF(SPI!B:B='state(northeast)'!$B298,1)),0))," "),2)</f>
        <v>0</v>
      </c>
      <c r="R298" s="22">
        <f t="array" ref="R298">ROUND(IFERROR(INDEX(SPI!N:N,MATCH(1,IF(SPI!A:A='state(northeast)'!$A298,IF(SPI!B:B='state(northeast)'!$B298,1)),0))," "),2)</f>
        <v>31.75</v>
      </c>
    </row>
    <row r="299" ht="12.75" hidden="1" customHeight="1">
      <c r="A299" s="60" t="s">
        <v>26</v>
      </c>
      <c r="B299" s="55">
        <v>1938.0</v>
      </c>
      <c r="D299" s="54"/>
      <c r="E299" s="54"/>
      <c r="F299" s="43">
        <v>43.5</v>
      </c>
      <c r="G299" s="43"/>
      <c r="H299" s="43">
        <v>50.88</v>
      </c>
      <c r="I299" s="43"/>
      <c r="J299" s="43"/>
      <c r="K299" s="43"/>
      <c r="L299" s="43"/>
      <c r="M299" s="43"/>
      <c r="N299" s="43"/>
      <c r="O299" s="43"/>
      <c r="P299" s="43"/>
      <c r="Q299" s="22">
        <f t="array" ref="Q299">ROUND(IFERROR(INDEX(SPI!M:M,MATCH(1,IF(SPI!A:A='state(northeast)'!$A299,IF(SPI!B:B='state(northeast)'!$B299,1)),0))," "),2)</f>
        <v>0.3</v>
      </c>
      <c r="R299" s="22">
        <f t="array" ref="R299">ROUND(IFERROR(INDEX(SPI!N:N,MATCH(1,IF(SPI!A:A='state(northeast)'!$A299,IF(SPI!B:B='state(northeast)'!$B299,1)),0))," "),2)</f>
        <v>25.55</v>
      </c>
    </row>
    <row r="300" ht="12.75" hidden="1" customHeight="1">
      <c r="A300" s="60" t="s">
        <v>26</v>
      </c>
      <c r="B300" s="55">
        <v>1939.0</v>
      </c>
      <c r="D300" s="54"/>
      <c r="E300" s="54"/>
      <c r="F300" s="43">
        <v>41.6</v>
      </c>
      <c r="G300" s="43"/>
      <c r="H300" s="43">
        <v>39.21</v>
      </c>
      <c r="I300" s="43"/>
      <c r="J300" s="43"/>
      <c r="K300" s="43"/>
      <c r="L300" s="43"/>
      <c r="M300" s="43"/>
      <c r="N300" s="43"/>
      <c r="O300" s="43"/>
      <c r="P300" s="43"/>
      <c r="Q300" s="22">
        <f t="array" ref="Q300">ROUND(IFERROR(INDEX(SPI!M:M,MATCH(1,IF(SPI!A:A='state(northeast)'!$A300,IF(SPI!B:B='state(northeast)'!$B300,1)),0))," "),2)</f>
        <v>9.08</v>
      </c>
      <c r="R300" s="22">
        <f t="array" ref="R300">ROUND(IFERROR(INDEX(SPI!N:N,MATCH(1,IF(SPI!A:A='state(northeast)'!$A300,IF(SPI!B:B='state(northeast)'!$B300,1)),0))," "),2)</f>
        <v>24.1</v>
      </c>
    </row>
    <row r="301" ht="12.75" hidden="1" customHeight="1">
      <c r="A301" s="60" t="s">
        <v>26</v>
      </c>
      <c r="B301" s="55">
        <v>1940.0</v>
      </c>
      <c r="D301" s="54"/>
      <c r="E301" s="54"/>
      <c r="F301" s="43">
        <v>40.6</v>
      </c>
      <c r="G301" s="43"/>
      <c r="H301" s="43">
        <v>44.54</v>
      </c>
      <c r="I301" s="43"/>
      <c r="J301" s="43"/>
      <c r="K301" s="43"/>
      <c r="L301" s="43"/>
      <c r="M301" s="43"/>
      <c r="N301" s="43"/>
      <c r="O301" s="43"/>
      <c r="P301" s="43"/>
      <c r="Q301" s="22">
        <f t="array" ref="Q301">ROUND(IFERROR(INDEX(SPI!M:M,MATCH(1,IF(SPI!A:A='state(northeast)'!$A301,IF(SPI!B:B='state(northeast)'!$B301,1)),0))," "),2)</f>
        <v>15.4</v>
      </c>
      <c r="R301" s="22">
        <f t="array" ref="R301">ROUND(IFERROR(INDEX(SPI!N:N,MATCH(1,IF(SPI!A:A='state(northeast)'!$A301,IF(SPI!B:B='state(northeast)'!$B301,1)),0))," "),2)</f>
        <v>2.42</v>
      </c>
    </row>
    <row r="302" ht="12.75" hidden="1" customHeight="1">
      <c r="A302" s="60" t="s">
        <v>26</v>
      </c>
      <c r="B302" s="55">
        <v>1941.0</v>
      </c>
      <c r="D302" s="54"/>
      <c r="E302" s="54"/>
      <c r="F302" s="43">
        <v>42.8</v>
      </c>
      <c r="G302" s="43"/>
      <c r="H302" s="43">
        <v>32.65</v>
      </c>
      <c r="I302" s="43"/>
      <c r="J302" s="43"/>
      <c r="K302" s="43"/>
      <c r="L302" s="43"/>
      <c r="M302" s="43"/>
      <c r="N302" s="43"/>
      <c r="O302" s="43"/>
      <c r="P302" s="43"/>
      <c r="Q302" s="22">
        <f t="array" ref="Q302">ROUND(IFERROR(INDEX(SPI!M:M,MATCH(1,IF(SPI!A:A='state(northeast)'!$A302,IF(SPI!B:B='state(northeast)'!$B302,1)),0))," "),2)</f>
        <v>55.21</v>
      </c>
      <c r="R302" s="22">
        <f t="array" ref="R302">ROUND(IFERROR(INDEX(SPI!N:N,MATCH(1,IF(SPI!A:A='state(northeast)'!$A302,IF(SPI!B:B='state(northeast)'!$B302,1)),0))," "),2)</f>
        <v>0</v>
      </c>
    </row>
    <row r="303" ht="12.75" hidden="1" customHeight="1">
      <c r="A303" s="60" t="s">
        <v>26</v>
      </c>
      <c r="B303" s="55">
        <v>1942.0</v>
      </c>
      <c r="D303" s="54"/>
      <c r="E303" s="54"/>
      <c r="F303" s="43">
        <v>43.0</v>
      </c>
      <c r="G303" s="43"/>
      <c r="H303" s="43">
        <v>43.76</v>
      </c>
      <c r="I303" s="43"/>
      <c r="J303" s="43"/>
      <c r="K303" s="43"/>
      <c r="L303" s="43"/>
      <c r="M303" s="43"/>
      <c r="N303" s="43"/>
      <c r="O303" s="43"/>
      <c r="P303" s="43"/>
      <c r="Q303" s="22">
        <f t="array" ref="Q303">ROUND(IFERROR(INDEX(SPI!M:M,MATCH(1,IF(SPI!A:A='state(northeast)'!$A303,IF(SPI!B:B='state(northeast)'!$B303,1)),0))," "),2)</f>
        <v>15.3</v>
      </c>
      <c r="R303" s="22">
        <f t="array" ref="R303">ROUND(IFERROR(INDEX(SPI!N:N,MATCH(1,IF(SPI!A:A='state(northeast)'!$A303,IF(SPI!B:B='state(northeast)'!$B303,1)),0))," "),2)</f>
        <v>0.3</v>
      </c>
    </row>
    <row r="304" ht="12.75" hidden="1" customHeight="1">
      <c r="A304" s="60" t="s">
        <v>26</v>
      </c>
      <c r="B304" s="55">
        <v>1943.0</v>
      </c>
      <c r="D304" s="54"/>
      <c r="E304" s="54"/>
      <c r="F304" s="43">
        <v>40.9</v>
      </c>
      <c r="G304" s="43"/>
      <c r="H304" s="43">
        <v>44.45</v>
      </c>
      <c r="I304" s="43"/>
      <c r="J304" s="43"/>
      <c r="K304" s="43"/>
      <c r="L304" s="43"/>
      <c r="M304" s="43"/>
      <c r="N304" s="43"/>
      <c r="O304" s="43"/>
      <c r="P304" s="43"/>
      <c r="Q304" s="22">
        <f t="array" ref="Q304">ROUND(IFERROR(INDEX(SPI!M:M,MATCH(1,IF(SPI!A:A='state(northeast)'!$A304,IF(SPI!B:B='state(northeast)'!$B304,1)),0))," "),2)</f>
        <v>6.77</v>
      </c>
      <c r="R304" s="22">
        <f t="array" ref="R304">ROUND(IFERROR(INDEX(SPI!N:N,MATCH(1,IF(SPI!A:A='state(northeast)'!$A304,IF(SPI!B:B='state(northeast)'!$B304,1)),0))," "),2)</f>
        <v>10.35</v>
      </c>
    </row>
    <row r="305" ht="12.75" hidden="1" customHeight="1">
      <c r="A305" s="60" t="s">
        <v>26</v>
      </c>
      <c r="B305" s="55">
        <v>1944.0</v>
      </c>
      <c r="D305" s="54"/>
      <c r="E305" s="54"/>
      <c r="F305" s="43">
        <v>42.1</v>
      </c>
      <c r="G305" s="43"/>
      <c r="H305" s="43">
        <v>42.02</v>
      </c>
      <c r="I305" s="43"/>
      <c r="J305" s="43"/>
      <c r="K305" s="43"/>
      <c r="L305" s="43"/>
      <c r="M305" s="43"/>
      <c r="N305" s="43"/>
      <c r="O305" s="43"/>
      <c r="P305" s="43"/>
      <c r="Q305" s="22">
        <f t="array" ref="Q305">ROUND(IFERROR(INDEX(SPI!M:M,MATCH(1,IF(SPI!A:A='state(northeast)'!$A305,IF(SPI!B:B='state(northeast)'!$B305,1)),0))," "),2)</f>
        <v>8.24</v>
      </c>
      <c r="R305" s="22">
        <f t="array" ref="R305">ROUND(IFERROR(INDEX(SPI!N:N,MATCH(1,IF(SPI!A:A='state(northeast)'!$A305,IF(SPI!B:B='state(northeast)'!$B305,1)),0))," "),2)</f>
        <v>5.52</v>
      </c>
    </row>
    <row r="306" ht="12.75" hidden="1" customHeight="1">
      <c r="A306" s="60" t="s">
        <v>26</v>
      </c>
      <c r="B306" s="55">
        <v>1945.0</v>
      </c>
      <c r="D306" s="54"/>
      <c r="E306" s="54"/>
      <c r="F306" s="43">
        <v>42.6</v>
      </c>
      <c r="G306" s="43"/>
      <c r="H306" s="43">
        <v>51.61</v>
      </c>
      <c r="I306" s="43"/>
      <c r="J306" s="43"/>
      <c r="K306" s="43"/>
      <c r="L306" s="43"/>
      <c r="M306" s="43"/>
      <c r="N306" s="43"/>
      <c r="O306" s="43"/>
      <c r="P306" s="43"/>
      <c r="Q306" s="22">
        <f t="array" ref="Q306">ROUND(IFERROR(INDEX(SPI!M:M,MATCH(1,IF(SPI!A:A='state(northeast)'!$A306,IF(SPI!B:B='state(northeast)'!$B306,1)),0))," "),2)</f>
        <v>0.65</v>
      </c>
      <c r="R306" s="22">
        <f t="array" ref="R306">ROUND(IFERROR(INDEX(SPI!N:N,MATCH(1,IF(SPI!A:A='state(northeast)'!$A306,IF(SPI!B:B='state(northeast)'!$B306,1)),0))," "),2)</f>
        <v>27.66</v>
      </c>
    </row>
    <row r="307" ht="12.75" hidden="1" customHeight="1">
      <c r="A307" s="60" t="s">
        <v>26</v>
      </c>
      <c r="B307" s="55">
        <v>1946.0</v>
      </c>
      <c r="D307" s="54"/>
      <c r="E307" s="54"/>
      <c r="F307" s="43">
        <v>43.0</v>
      </c>
      <c r="G307" s="43"/>
      <c r="H307" s="43">
        <v>42.65</v>
      </c>
      <c r="I307" s="43"/>
      <c r="J307" s="43"/>
      <c r="K307" s="43"/>
      <c r="L307" s="43"/>
      <c r="M307" s="43"/>
      <c r="N307" s="43"/>
      <c r="O307" s="43"/>
      <c r="P307" s="43"/>
      <c r="Q307" s="22">
        <f t="array" ref="Q307">ROUND(IFERROR(INDEX(SPI!M:M,MATCH(1,IF(SPI!A:A='state(northeast)'!$A307,IF(SPI!B:B='state(northeast)'!$B307,1)),0))," "),2)</f>
        <v>1.99</v>
      </c>
      <c r="R307" s="22">
        <f t="array" ref="R307">ROUND(IFERROR(INDEX(SPI!N:N,MATCH(1,IF(SPI!A:A='state(northeast)'!$A307,IF(SPI!B:B='state(northeast)'!$B307,1)),0))," "),2)</f>
        <v>9.41</v>
      </c>
    </row>
    <row r="308" ht="12.75" hidden="1" customHeight="1">
      <c r="A308" s="60" t="s">
        <v>26</v>
      </c>
      <c r="B308" s="55">
        <v>1947.0</v>
      </c>
      <c r="D308" s="54"/>
      <c r="E308" s="54"/>
      <c r="F308" s="43">
        <v>42.7</v>
      </c>
      <c r="G308" s="43"/>
      <c r="H308" s="43">
        <v>41.52</v>
      </c>
      <c r="I308" s="43"/>
      <c r="J308" s="43"/>
      <c r="K308" s="43"/>
      <c r="L308" s="43"/>
      <c r="M308" s="43"/>
      <c r="N308" s="43"/>
      <c r="O308" s="43"/>
      <c r="P308" s="43"/>
      <c r="Q308" s="22">
        <f t="array" ref="Q308">ROUND(IFERROR(INDEX(SPI!M:M,MATCH(1,IF(SPI!A:A='state(northeast)'!$A308,IF(SPI!B:B='state(northeast)'!$B308,1)),0))," "),2)</f>
        <v>5.67</v>
      </c>
      <c r="R308" s="22">
        <f t="array" ref="R308">ROUND(IFERROR(INDEX(SPI!N:N,MATCH(1,IF(SPI!A:A='state(northeast)'!$A308,IF(SPI!B:B='state(northeast)'!$B308,1)),0))," "),2)</f>
        <v>9.43</v>
      </c>
    </row>
    <row r="309" ht="12.75" hidden="1" customHeight="1">
      <c r="A309" s="60" t="s">
        <v>26</v>
      </c>
      <c r="B309" s="55">
        <v>1948.0</v>
      </c>
      <c r="D309" s="54"/>
      <c r="E309" s="54"/>
      <c r="F309" s="43">
        <v>42.2</v>
      </c>
      <c r="G309" s="43"/>
      <c r="H309" s="43">
        <v>39.55</v>
      </c>
      <c r="I309" s="43"/>
      <c r="J309" s="43"/>
      <c r="K309" s="43"/>
      <c r="L309" s="43"/>
      <c r="M309" s="43"/>
      <c r="N309" s="43"/>
      <c r="O309" s="43"/>
      <c r="P309" s="43"/>
      <c r="Q309" s="22">
        <f t="array" ref="Q309">ROUND(IFERROR(INDEX(SPI!M:M,MATCH(1,IF(SPI!A:A='state(northeast)'!$A309,IF(SPI!B:B='state(northeast)'!$B309,1)),0))," "),2)</f>
        <v>30.5</v>
      </c>
      <c r="R309" s="22">
        <f t="array" ref="R309">ROUND(IFERROR(INDEX(SPI!N:N,MATCH(1,IF(SPI!A:A='state(northeast)'!$A309,IF(SPI!B:B='state(northeast)'!$B309,1)),0))," "),2)</f>
        <v>0.53</v>
      </c>
    </row>
    <row r="310" ht="12.75" hidden="1" customHeight="1">
      <c r="A310" s="60" t="s">
        <v>26</v>
      </c>
      <c r="B310" s="55">
        <v>1949.0</v>
      </c>
      <c r="D310" s="54"/>
      <c r="E310" s="54"/>
      <c r="F310" s="43">
        <v>45.1</v>
      </c>
      <c r="G310" s="43"/>
      <c r="H310" s="43">
        <v>36.69</v>
      </c>
      <c r="I310" s="43"/>
      <c r="J310" s="43"/>
      <c r="K310" s="43"/>
      <c r="L310" s="43"/>
      <c r="M310" s="43"/>
      <c r="N310" s="43"/>
      <c r="O310" s="43"/>
      <c r="P310" s="43"/>
      <c r="Q310" s="22">
        <f t="array" ref="Q310">ROUND(IFERROR(INDEX(SPI!M:M,MATCH(1,IF(SPI!A:A='state(northeast)'!$A310,IF(SPI!B:B='state(northeast)'!$B310,1)),0))," "),2)</f>
        <v>28.75</v>
      </c>
      <c r="R310" s="22">
        <f t="array" ref="R310">ROUND(IFERROR(INDEX(SPI!N:N,MATCH(1,IF(SPI!A:A='state(northeast)'!$A310,IF(SPI!B:B='state(northeast)'!$B310,1)),0))," "),2)</f>
        <v>0.12</v>
      </c>
    </row>
    <row r="311" ht="12.75" hidden="1" customHeight="1">
      <c r="A311" s="60" t="s">
        <v>26</v>
      </c>
      <c r="B311" s="55">
        <v>1950.0</v>
      </c>
      <c r="D311" s="54"/>
      <c r="E311" s="54"/>
      <c r="F311" s="43">
        <v>42.7</v>
      </c>
      <c r="G311" s="43"/>
      <c r="H311" s="43">
        <v>41.84</v>
      </c>
      <c r="I311" s="43"/>
      <c r="J311" s="43"/>
      <c r="K311" s="43"/>
      <c r="L311" s="43"/>
      <c r="M311" s="43"/>
      <c r="N311" s="43"/>
      <c r="O311" s="43"/>
      <c r="P311" s="43"/>
      <c r="Q311" s="22">
        <f t="array" ref="Q311">ROUND(IFERROR(INDEX(SPI!M:M,MATCH(1,IF(SPI!A:A='state(northeast)'!$A311,IF(SPI!B:B='state(northeast)'!$B311,1)),0))," "),2)</f>
        <v>29.43</v>
      </c>
      <c r="R311" s="22">
        <f t="array" ref="R311">ROUND(IFERROR(INDEX(SPI!N:N,MATCH(1,IF(SPI!A:A='state(northeast)'!$A311,IF(SPI!B:B='state(northeast)'!$B311,1)),0))," "),2)</f>
        <v>0.01</v>
      </c>
    </row>
    <row r="312" ht="12.75" hidden="1" customHeight="1">
      <c r="A312" s="60" t="s">
        <v>26</v>
      </c>
      <c r="B312" s="55">
        <v>1951.0</v>
      </c>
      <c r="D312" s="54"/>
      <c r="E312" s="54"/>
      <c r="F312" s="43">
        <v>43.1</v>
      </c>
      <c r="G312" s="43"/>
      <c r="H312" s="43">
        <v>50.36</v>
      </c>
      <c r="I312" s="43"/>
      <c r="J312" s="43"/>
      <c r="K312" s="43"/>
      <c r="L312" s="43"/>
      <c r="M312" s="43"/>
      <c r="N312" s="43"/>
      <c r="O312" s="43"/>
      <c r="P312" s="43"/>
      <c r="Q312" s="22">
        <f t="array" ref="Q312">ROUND(IFERROR(INDEX(SPI!M:M,MATCH(1,IF(SPI!A:A='state(northeast)'!$A312,IF(SPI!B:B='state(northeast)'!$B312,1)),0))," "),2)</f>
        <v>1.84</v>
      </c>
      <c r="R312" s="22">
        <f t="array" ref="R312">ROUND(IFERROR(INDEX(SPI!N:N,MATCH(1,IF(SPI!A:A='state(northeast)'!$A312,IF(SPI!B:B='state(northeast)'!$B312,1)),0))," "),2)</f>
        <v>24.42</v>
      </c>
    </row>
    <row r="313" ht="12.75" hidden="1" customHeight="1">
      <c r="A313" s="60" t="s">
        <v>26</v>
      </c>
      <c r="B313" s="55">
        <v>1952.0</v>
      </c>
      <c r="D313" s="54"/>
      <c r="E313" s="54"/>
      <c r="F313" s="43">
        <v>43.7</v>
      </c>
      <c r="G313" s="43"/>
      <c r="H313" s="43">
        <v>43.53</v>
      </c>
      <c r="I313" s="43"/>
      <c r="J313" s="43"/>
      <c r="K313" s="43"/>
      <c r="L313" s="43"/>
      <c r="M313" s="43"/>
      <c r="N313" s="43"/>
      <c r="O313" s="43"/>
      <c r="P313" s="43"/>
      <c r="Q313" s="22">
        <f t="array" ref="Q313">ROUND(IFERROR(INDEX(SPI!M:M,MATCH(1,IF(SPI!A:A='state(northeast)'!$A313,IF(SPI!B:B='state(northeast)'!$B313,1)),0))," "),2)</f>
        <v>5.09</v>
      </c>
      <c r="R313" s="22">
        <f t="array" ref="R313">ROUND(IFERROR(INDEX(SPI!N:N,MATCH(1,IF(SPI!A:A='state(northeast)'!$A313,IF(SPI!B:B='state(northeast)'!$B313,1)),0))," "),2)</f>
        <v>23.67</v>
      </c>
    </row>
    <row r="314" ht="12.75" hidden="1" customHeight="1">
      <c r="A314" s="60" t="s">
        <v>26</v>
      </c>
      <c r="B314" s="55">
        <v>1953.0</v>
      </c>
      <c r="D314" s="54"/>
      <c r="E314" s="54"/>
      <c r="F314" s="43">
        <v>45.2</v>
      </c>
      <c r="G314" s="43"/>
      <c r="H314" s="43">
        <v>47.38</v>
      </c>
      <c r="I314" s="43"/>
      <c r="J314" s="43"/>
      <c r="K314" s="43"/>
      <c r="L314" s="43"/>
      <c r="M314" s="43"/>
      <c r="N314" s="43"/>
      <c r="O314" s="43"/>
      <c r="P314" s="43"/>
      <c r="Q314" s="22">
        <f t="array" ref="Q314">ROUND(IFERROR(INDEX(SPI!M:M,MATCH(1,IF(SPI!A:A='state(northeast)'!$A314,IF(SPI!B:B='state(northeast)'!$B314,1)),0))," "),2)</f>
        <v>3.06</v>
      </c>
      <c r="R314" s="22">
        <f t="array" ref="R314">ROUND(IFERROR(INDEX(SPI!N:N,MATCH(1,IF(SPI!A:A='state(northeast)'!$A314,IF(SPI!B:B='state(northeast)'!$B314,1)),0))," "),2)</f>
        <v>24.48</v>
      </c>
    </row>
    <row r="315" ht="12.75" hidden="1" customHeight="1">
      <c r="A315" s="60" t="s">
        <v>26</v>
      </c>
      <c r="B315" s="55">
        <v>1954.0</v>
      </c>
      <c r="D315" s="54"/>
      <c r="E315" s="54"/>
      <c r="F315" s="43">
        <v>42.7</v>
      </c>
      <c r="G315" s="43"/>
      <c r="H315" s="43">
        <v>57.4</v>
      </c>
      <c r="I315" s="43"/>
      <c r="J315" s="43"/>
      <c r="K315" s="43"/>
      <c r="L315" s="43"/>
      <c r="M315" s="43"/>
      <c r="N315" s="43"/>
      <c r="O315" s="43"/>
      <c r="P315" s="43"/>
      <c r="Q315" s="22">
        <f t="array" ref="Q315">ROUND(IFERROR(INDEX(SPI!M:M,MATCH(1,IF(SPI!A:A='state(northeast)'!$A315,IF(SPI!B:B='state(northeast)'!$B315,1)),0))," "),2)</f>
        <v>4.67</v>
      </c>
      <c r="R315" s="22">
        <f t="array" ref="R315">ROUND(IFERROR(INDEX(SPI!N:N,MATCH(1,IF(SPI!A:A='state(northeast)'!$A315,IF(SPI!B:B='state(northeast)'!$B315,1)),0))," "),2)</f>
        <v>47.57</v>
      </c>
    </row>
    <row r="316" ht="12.75" hidden="1" customHeight="1">
      <c r="A316" s="60" t="s">
        <v>26</v>
      </c>
      <c r="B316" s="55">
        <v>1955.0</v>
      </c>
      <c r="D316" s="54"/>
      <c r="E316" s="54"/>
      <c r="F316" s="43">
        <v>43.0</v>
      </c>
      <c r="G316" s="43"/>
      <c r="H316" s="43">
        <v>41.31</v>
      </c>
      <c r="I316" s="43"/>
      <c r="J316" s="43"/>
      <c r="K316" s="43"/>
      <c r="L316" s="43"/>
      <c r="M316" s="43"/>
      <c r="N316" s="43"/>
      <c r="O316" s="43"/>
      <c r="P316" s="43"/>
      <c r="Q316" s="22">
        <f t="array" ref="Q316">ROUND(IFERROR(INDEX(SPI!M:M,MATCH(1,IF(SPI!A:A='state(northeast)'!$A316,IF(SPI!B:B='state(northeast)'!$B316,1)),0))," "),2)</f>
        <v>3.19</v>
      </c>
      <c r="R316" s="22">
        <f t="array" ref="R316">ROUND(IFERROR(INDEX(SPI!N:N,MATCH(1,IF(SPI!A:A='state(northeast)'!$A316,IF(SPI!B:B='state(northeast)'!$B316,1)),0))," "),2)</f>
        <v>22.21</v>
      </c>
    </row>
    <row r="317" ht="12.75" hidden="1" customHeight="1">
      <c r="A317" s="60" t="s">
        <v>26</v>
      </c>
      <c r="B317" s="55">
        <v>1956.0</v>
      </c>
      <c r="D317" s="54"/>
      <c r="E317" s="54"/>
      <c r="F317" s="43">
        <v>41.5</v>
      </c>
      <c r="G317" s="43"/>
      <c r="H317" s="43">
        <v>42.74</v>
      </c>
      <c r="I317" s="43"/>
      <c r="J317" s="43"/>
      <c r="K317" s="43"/>
      <c r="L317" s="43"/>
      <c r="M317" s="43"/>
      <c r="N317" s="43"/>
      <c r="O317" s="43"/>
      <c r="P317" s="43"/>
      <c r="Q317" s="22">
        <f t="array" ref="Q317">ROUND(IFERROR(INDEX(SPI!M:M,MATCH(1,IF(SPI!A:A='state(northeast)'!$A317,IF(SPI!B:B='state(northeast)'!$B317,1)),0))," "),2)</f>
        <v>9.23</v>
      </c>
      <c r="R317" s="22">
        <f t="array" ref="R317">ROUND(IFERROR(INDEX(SPI!N:N,MATCH(1,IF(SPI!A:A='state(northeast)'!$A317,IF(SPI!B:B='state(northeast)'!$B317,1)),0))," "),2)</f>
        <v>8.02</v>
      </c>
    </row>
    <row r="318" ht="12.75" hidden="1" customHeight="1">
      <c r="A318" s="60" t="s">
        <v>26</v>
      </c>
      <c r="B318" s="55">
        <v>1957.0</v>
      </c>
      <c r="D318" s="54"/>
      <c r="E318" s="54"/>
      <c r="F318" s="43">
        <v>43.4</v>
      </c>
      <c r="G318" s="43"/>
      <c r="H318" s="43">
        <v>36.97</v>
      </c>
      <c r="I318" s="43"/>
      <c r="J318" s="43"/>
      <c r="K318" s="43"/>
      <c r="L318" s="43"/>
      <c r="M318" s="43"/>
      <c r="N318" s="43"/>
      <c r="O318" s="43"/>
      <c r="P318" s="43"/>
      <c r="Q318" s="22">
        <f t="array" ref="Q318">ROUND(IFERROR(INDEX(SPI!M:M,MATCH(1,IF(SPI!A:A='state(northeast)'!$A318,IF(SPI!B:B='state(northeast)'!$B318,1)),0))," "),2)</f>
        <v>60.17</v>
      </c>
      <c r="R318" s="22">
        <f t="array" ref="R318">ROUND(IFERROR(INDEX(SPI!N:N,MATCH(1,IF(SPI!A:A='state(northeast)'!$A318,IF(SPI!B:B='state(northeast)'!$B318,1)),0))," "),2)</f>
        <v>0</v>
      </c>
    </row>
    <row r="319" ht="12.75" hidden="1" customHeight="1">
      <c r="A319" s="60" t="s">
        <v>26</v>
      </c>
      <c r="B319" s="55">
        <v>1958.0</v>
      </c>
      <c r="D319" s="54"/>
      <c r="E319" s="54"/>
      <c r="F319" s="43">
        <v>41.3</v>
      </c>
      <c r="G319" s="43"/>
      <c r="H319" s="43">
        <v>42.6</v>
      </c>
      <c r="I319" s="43"/>
      <c r="J319" s="43"/>
      <c r="K319" s="43"/>
      <c r="L319" s="43"/>
      <c r="M319" s="43"/>
      <c r="N319" s="43"/>
      <c r="O319" s="43"/>
      <c r="P319" s="43"/>
      <c r="Q319" s="22">
        <f t="array" ref="Q319">ROUND(IFERROR(INDEX(SPI!M:M,MATCH(1,IF(SPI!A:A='state(northeast)'!$A319,IF(SPI!B:B='state(northeast)'!$B319,1)),0))," "),2)</f>
        <v>5.71</v>
      </c>
      <c r="R319" s="22">
        <f t="array" ref="R319">ROUND(IFERROR(INDEX(SPI!N:N,MATCH(1,IF(SPI!A:A='state(northeast)'!$A319,IF(SPI!B:B='state(northeast)'!$B319,1)),0))," "),2)</f>
        <v>18.14</v>
      </c>
    </row>
    <row r="320" ht="12.75" hidden="1" customHeight="1">
      <c r="A320" s="60" t="s">
        <v>26</v>
      </c>
      <c r="B320" s="55">
        <v>1959.0</v>
      </c>
      <c r="D320" s="54"/>
      <c r="E320" s="54"/>
      <c r="F320" s="43">
        <v>43.2</v>
      </c>
      <c r="G320" s="43"/>
      <c r="H320" s="43">
        <v>47.28</v>
      </c>
      <c r="I320" s="43"/>
      <c r="J320" s="43"/>
      <c r="K320" s="43"/>
      <c r="L320" s="43"/>
      <c r="M320" s="43"/>
      <c r="N320" s="43"/>
      <c r="O320" s="43"/>
      <c r="P320" s="43"/>
      <c r="Q320" s="22">
        <f t="array" ref="Q320">ROUND(IFERROR(INDEX(SPI!M:M,MATCH(1,IF(SPI!A:A='state(northeast)'!$A320,IF(SPI!B:B='state(northeast)'!$B320,1)),0))," "),2)</f>
        <v>20.21</v>
      </c>
      <c r="R320" s="22">
        <f t="array" ref="R320">ROUND(IFERROR(INDEX(SPI!N:N,MATCH(1,IF(SPI!A:A='state(northeast)'!$A320,IF(SPI!B:B='state(northeast)'!$B320,1)),0))," "),2)</f>
        <v>2.44</v>
      </c>
    </row>
    <row r="321" ht="12.75" hidden="1" customHeight="1">
      <c r="A321" s="60" t="s">
        <v>26</v>
      </c>
      <c r="B321" s="55">
        <v>1960.0</v>
      </c>
      <c r="D321" s="54"/>
      <c r="E321" s="54"/>
      <c r="F321" s="43">
        <v>42.6</v>
      </c>
      <c r="G321" s="43"/>
      <c r="H321" s="43">
        <v>45.69</v>
      </c>
      <c r="I321" s="43"/>
      <c r="J321" s="43"/>
      <c r="K321" s="43"/>
      <c r="L321" s="43"/>
      <c r="M321" s="43"/>
      <c r="N321" s="43"/>
      <c r="O321" s="43"/>
      <c r="P321" s="43"/>
      <c r="Q321" s="22">
        <f t="array" ref="Q321">ROUND(IFERROR(INDEX(SPI!M:M,MATCH(1,IF(SPI!A:A='state(northeast)'!$A321,IF(SPI!B:B='state(northeast)'!$B321,1)),0))," "),2)</f>
        <v>1.35</v>
      </c>
      <c r="R321" s="22">
        <f t="array" ref="R321">ROUND(IFERROR(INDEX(SPI!N:N,MATCH(1,IF(SPI!A:A='state(northeast)'!$A321,IF(SPI!B:B='state(northeast)'!$B321,1)),0))," "),2)</f>
        <v>37.47</v>
      </c>
    </row>
    <row r="322" ht="12.75" hidden="1" customHeight="1">
      <c r="A322" s="60" t="s">
        <v>26</v>
      </c>
      <c r="B322" s="55">
        <v>1961.0</v>
      </c>
      <c r="D322" s="54"/>
      <c r="E322" s="54"/>
      <c r="F322" s="43">
        <v>42.8</v>
      </c>
      <c r="G322" s="43"/>
      <c r="H322" s="43">
        <v>38.35</v>
      </c>
      <c r="I322" s="43"/>
      <c r="J322" s="43"/>
      <c r="K322" s="43"/>
      <c r="L322" s="43"/>
      <c r="M322" s="43"/>
      <c r="N322" s="43"/>
      <c r="O322" s="43"/>
      <c r="P322" s="43"/>
      <c r="Q322" s="22">
        <f t="array" ref="Q322">ROUND(IFERROR(INDEX(SPI!M:M,MATCH(1,IF(SPI!A:A='state(northeast)'!$A322,IF(SPI!B:B='state(northeast)'!$B322,1)),0))," "),2)</f>
        <v>22.82</v>
      </c>
      <c r="R322" s="22">
        <f t="array" ref="R322">ROUND(IFERROR(INDEX(SPI!N:N,MATCH(1,IF(SPI!A:A='state(northeast)'!$A322,IF(SPI!B:B='state(northeast)'!$B322,1)),0))," "),2)</f>
        <v>0.47</v>
      </c>
    </row>
    <row r="323" ht="12.75" hidden="1" customHeight="1">
      <c r="A323" s="60" t="s">
        <v>26</v>
      </c>
      <c r="B323" s="55">
        <v>1962.0</v>
      </c>
      <c r="D323" s="54"/>
      <c r="E323" s="54"/>
      <c r="F323" s="43">
        <v>41.1</v>
      </c>
      <c r="G323" s="43"/>
      <c r="H323" s="43">
        <v>45.16</v>
      </c>
      <c r="I323" s="43"/>
      <c r="J323" s="43"/>
      <c r="K323" s="43"/>
      <c r="L323" s="43"/>
      <c r="M323" s="43"/>
      <c r="N323" s="43"/>
      <c r="O323" s="43"/>
      <c r="P323" s="43"/>
      <c r="Q323" s="22">
        <f t="array" ref="Q323">ROUND(IFERROR(INDEX(SPI!M:M,MATCH(1,IF(SPI!A:A='state(northeast)'!$A323,IF(SPI!B:B='state(northeast)'!$B323,1)),0))," "),2)</f>
        <v>20.71</v>
      </c>
      <c r="R323" s="22">
        <f t="array" ref="R323">ROUND(IFERROR(INDEX(SPI!N:N,MATCH(1,IF(SPI!A:A='state(northeast)'!$A323,IF(SPI!B:B='state(northeast)'!$B323,1)),0))," "),2)</f>
        <v>3.37</v>
      </c>
    </row>
    <row r="324" ht="12.75" hidden="1" customHeight="1">
      <c r="A324" s="60" t="s">
        <v>26</v>
      </c>
      <c r="B324" s="55">
        <v>1963.0</v>
      </c>
      <c r="D324" s="54"/>
      <c r="E324" s="54"/>
      <c r="F324" s="43">
        <v>41.8</v>
      </c>
      <c r="G324" s="43"/>
      <c r="H324" s="43">
        <v>37.16</v>
      </c>
      <c r="I324" s="43"/>
      <c r="J324" s="43"/>
      <c r="K324" s="43"/>
      <c r="L324" s="43"/>
      <c r="M324" s="43"/>
      <c r="N324" s="43"/>
      <c r="O324" s="43"/>
      <c r="P324" s="43"/>
      <c r="Q324" s="22">
        <f t="array" ref="Q324">ROUND(IFERROR(INDEX(SPI!M:M,MATCH(1,IF(SPI!A:A='state(northeast)'!$A324,IF(SPI!B:B='state(northeast)'!$B324,1)),0))," "),2)</f>
        <v>28.07</v>
      </c>
      <c r="R324" s="22">
        <f t="array" ref="R324">ROUND(IFERROR(INDEX(SPI!N:N,MATCH(1,IF(SPI!A:A='state(northeast)'!$A324,IF(SPI!B:B='state(northeast)'!$B324,1)),0))," "),2)</f>
        <v>5.56</v>
      </c>
    </row>
    <row r="325" ht="12.75" hidden="1" customHeight="1">
      <c r="A325" s="60" t="s">
        <v>26</v>
      </c>
      <c r="B325" s="55">
        <v>1964.0</v>
      </c>
      <c r="D325" s="54"/>
      <c r="E325" s="54"/>
      <c r="F325" s="43">
        <v>42.2</v>
      </c>
      <c r="G325" s="43"/>
      <c r="H325" s="43">
        <v>35.89</v>
      </c>
      <c r="I325" s="43"/>
      <c r="J325" s="43"/>
      <c r="K325" s="43"/>
      <c r="L325" s="43"/>
      <c r="M325" s="43"/>
      <c r="N325" s="43"/>
      <c r="O325" s="43"/>
      <c r="P325" s="43"/>
      <c r="Q325" s="22">
        <f t="array" ref="Q325">ROUND(IFERROR(INDEX(SPI!M:M,MATCH(1,IF(SPI!A:A='state(northeast)'!$A325,IF(SPI!B:B='state(northeast)'!$B325,1)),0))," "),2)</f>
        <v>32.04</v>
      </c>
      <c r="R325" s="22">
        <f t="array" ref="R325">ROUND(IFERROR(INDEX(SPI!N:N,MATCH(1,IF(SPI!A:A='state(northeast)'!$A325,IF(SPI!B:B='state(northeast)'!$B325,1)),0))," "),2)</f>
        <v>0.59</v>
      </c>
    </row>
    <row r="326" ht="12.75" hidden="1" customHeight="1">
      <c r="A326" s="60" t="s">
        <v>26</v>
      </c>
      <c r="B326" s="55">
        <v>1965.0</v>
      </c>
      <c r="D326" s="54"/>
      <c r="E326" s="54"/>
      <c r="F326" s="43">
        <v>41.6</v>
      </c>
      <c r="G326" s="43"/>
      <c r="H326" s="43">
        <v>32.86</v>
      </c>
      <c r="I326" s="43"/>
      <c r="J326" s="43"/>
      <c r="K326" s="43"/>
      <c r="L326" s="43"/>
      <c r="M326" s="43"/>
      <c r="N326" s="43"/>
      <c r="O326" s="43"/>
      <c r="P326" s="43"/>
      <c r="Q326" s="22">
        <f t="array" ref="Q326">ROUND(IFERROR(INDEX(SPI!M:M,MATCH(1,IF(SPI!A:A='state(northeast)'!$A326,IF(SPI!B:B='state(northeast)'!$B326,1)),0))," "),2)</f>
        <v>80.5</v>
      </c>
      <c r="R326" s="22">
        <f t="array" ref="R326">ROUND(IFERROR(INDEX(SPI!N:N,MATCH(1,IF(SPI!A:A='state(northeast)'!$A326,IF(SPI!B:B='state(northeast)'!$B326,1)),0))," "),2)</f>
        <v>0</v>
      </c>
    </row>
    <row r="327" ht="12.75" hidden="1" customHeight="1">
      <c r="A327" s="60" t="s">
        <v>26</v>
      </c>
      <c r="B327" s="55">
        <v>1966.0</v>
      </c>
      <c r="D327" s="54"/>
      <c r="E327" s="54"/>
      <c r="F327" s="43">
        <v>42.3</v>
      </c>
      <c r="G327" s="43"/>
      <c r="H327" s="43">
        <v>38.56</v>
      </c>
      <c r="I327" s="43"/>
      <c r="J327" s="43"/>
      <c r="K327" s="43"/>
      <c r="L327" s="43"/>
      <c r="M327" s="43"/>
      <c r="N327" s="43"/>
      <c r="O327" s="43"/>
      <c r="P327" s="43"/>
      <c r="Q327" s="22">
        <f t="array" ref="Q327">ROUND(IFERROR(INDEX(SPI!M:M,MATCH(1,IF(SPI!A:A='state(northeast)'!$A327,IF(SPI!B:B='state(northeast)'!$B327,1)),0))," "),2)</f>
        <v>40.56</v>
      </c>
      <c r="R327" s="22">
        <f t="array" ref="R327">ROUND(IFERROR(INDEX(SPI!N:N,MATCH(1,IF(SPI!A:A='state(northeast)'!$A327,IF(SPI!B:B='state(northeast)'!$B327,1)),0))," "),2)</f>
        <v>0.22</v>
      </c>
    </row>
    <row r="328" ht="12.75" hidden="1" customHeight="1">
      <c r="A328" s="60" t="s">
        <v>26</v>
      </c>
      <c r="B328" s="55">
        <v>1967.0</v>
      </c>
      <c r="D328" s="54"/>
      <c r="E328" s="54"/>
      <c r="F328" s="43">
        <v>41.6</v>
      </c>
      <c r="G328" s="43"/>
      <c r="H328" s="43">
        <v>41.59</v>
      </c>
      <c r="I328" s="43"/>
      <c r="J328" s="43"/>
      <c r="K328" s="43"/>
      <c r="L328" s="43"/>
      <c r="M328" s="43"/>
      <c r="N328" s="43"/>
      <c r="O328" s="43"/>
      <c r="P328" s="43"/>
      <c r="Q328" s="22">
        <f t="array" ref="Q328">ROUND(IFERROR(INDEX(SPI!M:M,MATCH(1,IF(SPI!A:A='state(northeast)'!$A328,IF(SPI!B:B='state(northeast)'!$B328,1)),0))," "),2)</f>
        <v>12.43</v>
      </c>
      <c r="R328" s="22">
        <f t="array" ref="R328">ROUND(IFERROR(INDEX(SPI!N:N,MATCH(1,IF(SPI!A:A='state(northeast)'!$A328,IF(SPI!B:B='state(northeast)'!$B328,1)),0))," "),2)</f>
        <v>0.44</v>
      </c>
    </row>
    <row r="329" ht="12.75" hidden="1" customHeight="1">
      <c r="A329" s="60" t="s">
        <v>26</v>
      </c>
      <c r="B329" s="55">
        <v>1968.0</v>
      </c>
      <c r="D329" s="54"/>
      <c r="E329" s="54"/>
      <c r="F329" s="43">
        <v>41.8</v>
      </c>
      <c r="G329" s="43"/>
      <c r="H329" s="43">
        <v>44.69</v>
      </c>
      <c r="I329" s="43"/>
      <c r="J329" s="43"/>
      <c r="K329" s="43"/>
      <c r="L329" s="43"/>
      <c r="M329" s="43"/>
      <c r="N329" s="43"/>
      <c r="O329" s="43"/>
      <c r="P329" s="43"/>
      <c r="Q329" s="22">
        <f t="array" ref="Q329">ROUND(IFERROR(INDEX(SPI!M:M,MATCH(1,IF(SPI!A:A='state(northeast)'!$A329,IF(SPI!B:B='state(northeast)'!$B329,1)),0))," "),2)</f>
        <v>11.2</v>
      </c>
      <c r="R329" s="22">
        <f t="array" ref="R329">ROUND(IFERROR(INDEX(SPI!N:N,MATCH(1,IF(SPI!A:A='state(northeast)'!$A329,IF(SPI!B:B='state(northeast)'!$B329,1)),0))," "),2)</f>
        <v>1.6</v>
      </c>
    </row>
    <row r="330" ht="12.75" hidden="1" customHeight="1">
      <c r="A330" s="60" t="s">
        <v>26</v>
      </c>
      <c r="B330" s="55">
        <v>1969.0</v>
      </c>
      <c r="D330" s="54"/>
      <c r="E330" s="54"/>
      <c r="F330" s="43">
        <v>42.7</v>
      </c>
      <c r="G330" s="43"/>
      <c r="H330" s="43">
        <v>50.36</v>
      </c>
      <c r="I330" s="43"/>
      <c r="J330" s="43"/>
      <c r="K330" s="43"/>
      <c r="L330" s="43"/>
      <c r="M330" s="43"/>
      <c r="N330" s="43"/>
      <c r="O330" s="43"/>
      <c r="P330" s="43"/>
      <c r="Q330" s="22">
        <f t="array" ref="Q330">ROUND(IFERROR(INDEX(SPI!M:M,MATCH(1,IF(SPI!A:A='state(northeast)'!$A330,IF(SPI!B:B='state(northeast)'!$B330,1)),0))," "),2)</f>
        <v>0.37</v>
      </c>
      <c r="R330" s="22">
        <f t="array" ref="R330">ROUND(IFERROR(INDEX(SPI!N:N,MATCH(1,IF(SPI!A:A='state(northeast)'!$A330,IF(SPI!B:B='state(northeast)'!$B330,1)),0))," "),2)</f>
        <v>20.67</v>
      </c>
    </row>
    <row r="331" ht="12.75" hidden="1" customHeight="1">
      <c r="A331" s="60" t="s">
        <v>26</v>
      </c>
      <c r="B331" s="55">
        <v>1970.0</v>
      </c>
      <c r="D331" s="54"/>
      <c r="E331" s="54"/>
      <c r="F331" s="43">
        <v>42.3</v>
      </c>
      <c r="G331" s="43"/>
      <c r="H331" s="43">
        <v>40.85</v>
      </c>
      <c r="I331" s="43"/>
      <c r="J331" s="43"/>
      <c r="K331" s="43"/>
      <c r="L331" s="43"/>
      <c r="M331" s="43"/>
      <c r="N331" s="43"/>
      <c r="O331" s="43"/>
      <c r="P331" s="43"/>
      <c r="Q331" s="22">
        <f t="array" ref="Q331">ROUND(IFERROR(INDEX(SPI!M:M,MATCH(1,IF(SPI!A:A='state(northeast)'!$A331,IF(SPI!B:B='state(northeast)'!$B331,1)),0))," "),2)</f>
        <v>3.58</v>
      </c>
      <c r="R331" s="22">
        <f t="array" ref="R331">ROUND(IFERROR(INDEX(SPI!N:N,MATCH(1,IF(SPI!A:A='state(northeast)'!$A331,IF(SPI!B:B='state(northeast)'!$B331,1)),0))," "),2)</f>
        <v>16.87</v>
      </c>
    </row>
    <row r="332" ht="12.75" hidden="1" customHeight="1">
      <c r="A332" s="60" t="s">
        <v>26</v>
      </c>
      <c r="B332" s="55">
        <v>1971.0</v>
      </c>
      <c r="D332" s="54"/>
      <c r="E332" s="54"/>
      <c r="F332" s="43">
        <v>42.2</v>
      </c>
      <c r="G332" s="43"/>
      <c r="H332" s="43">
        <v>40.18</v>
      </c>
      <c r="I332" s="43"/>
      <c r="J332" s="43"/>
      <c r="K332" s="43"/>
      <c r="L332" s="43"/>
      <c r="M332" s="43"/>
      <c r="N332" s="43"/>
      <c r="O332" s="43"/>
      <c r="P332" s="43"/>
      <c r="Q332" s="22">
        <f t="array" ref="Q332">ROUND(IFERROR(INDEX(SPI!M:M,MATCH(1,IF(SPI!A:A='state(northeast)'!$A332,IF(SPI!B:B='state(northeast)'!$B332,1)),0))," "),2)</f>
        <v>13.18</v>
      </c>
      <c r="R332" s="22">
        <f t="array" ref="R332">ROUND(IFERROR(INDEX(SPI!N:N,MATCH(1,IF(SPI!A:A='state(northeast)'!$A332,IF(SPI!B:B='state(northeast)'!$B332,1)),0))," "),2)</f>
        <v>0.72</v>
      </c>
    </row>
    <row r="333" ht="12.75" hidden="1" customHeight="1">
      <c r="A333" s="60" t="s">
        <v>26</v>
      </c>
      <c r="B333" s="55">
        <v>1972.0</v>
      </c>
      <c r="D333" s="54"/>
      <c r="E333" s="54"/>
      <c r="F333" s="43">
        <v>41.2</v>
      </c>
      <c r="G333" s="43"/>
      <c r="H333" s="43">
        <v>49.79</v>
      </c>
      <c r="I333" s="43"/>
      <c r="J333" s="43"/>
      <c r="K333" s="43"/>
      <c r="L333" s="43"/>
      <c r="M333" s="43"/>
      <c r="N333" s="43"/>
      <c r="O333" s="43"/>
      <c r="P333" s="43"/>
      <c r="Q333" s="22">
        <f t="array" ref="Q333">ROUND(IFERROR(INDEX(SPI!M:M,MATCH(1,IF(SPI!A:A='state(northeast)'!$A333,IF(SPI!B:B='state(northeast)'!$B333,1)),0))," "),2)</f>
        <v>2.9</v>
      </c>
      <c r="R333" s="22">
        <f t="array" ref="R333">ROUND(IFERROR(INDEX(SPI!N:N,MATCH(1,IF(SPI!A:A='state(northeast)'!$A333,IF(SPI!B:B='state(northeast)'!$B333,1)),0))," "),2)</f>
        <v>11.05</v>
      </c>
    </row>
    <row r="334" ht="12.75" hidden="1" customHeight="1">
      <c r="A334" s="60" t="s">
        <v>26</v>
      </c>
      <c r="B334" s="55">
        <v>1973.0</v>
      </c>
      <c r="D334" s="54"/>
      <c r="E334" s="54"/>
      <c r="F334" s="43">
        <v>44.4</v>
      </c>
      <c r="G334" s="43"/>
      <c r="H334" s="43">
        <v>53.38</v>
      </c>
      <c r="I334" s="43"/>
      <c r="J334" s="43"/>
      <c r="K334" s="43"/>
      <c r="L334" s="43"/>
      <c r="M334" s="43"/>
      <c r="N334" s="43"/>
      <c r="O334" s="43"/>
      <c r="P334" s="43"/>
      <c r="Q334" s="22">
        <f t="array" ref="Q334">ROUND(IFERROR(INDEX(SPI!M:M,MATCH(1,IF(SPI!A:A='state(northeast)'!$A334,IF(SPI!B:B='state(northeast)'!$B334,1)),0))," "),2)</f>
        <v>0.04</v>
      </c>
      <c r="R334" s="22">
        <f t="array" ref="R334">ROUND(IFERROR(INDEX(SPI!N:N,MATCH(1,IF(SPI!A:A='state(northeast)'!$A334,IF(SPI!B:B='state(northeast)'!$B334,1)),0))," "),2)</f>
        <v>46.67</v>
      </c>
    </row>
    <row r="335" ht="12.75" hidden="1" customHeight="1">
      <c r="A335" s="60" t="s">
        <v>26</v>
      </c>
      <c r="B335" s="55">
        <v>1974.0</v>
      </c>
      <c r="D335" s="54"/>
      <c r="E335" s="54"/>
      <c r="F335" s="43">
        <v>42.3</v>
      </c>
      <c r="G335" s="43"/>
      <c r="H335" s="43">
        <v>45.01</v>
      </c>
      <c r="I335" s="43"/>
      <c r="J335" s="43"/>
      <c r="K335" s="43"/>
      <c r="L335" s="43"/>
      <c r="M335" s="43"/>
      <c r="N335" s="43"/>
      <c r="O335" s="43"/>
      <c r="P335" s="43"/>
      <c r="Q335" s="22">
        <f t="array" ref="Q335">ROUND(IFERROR(INDEX(SPI!M:M,MATCH(1,IF(SPI!A:A='state(northeast)'!$A335,IF(SPI!B:B='state(northeast)'!$B335,1)),0))," "),2)</f>
        <v>1.07</v>
      </c>
      <c r="R335" s="22">
        <f t="array" ref="R335">ROUND(IFERROR(INDEX(SPI!N:N,MATCH(1,IF(SPI!A:A='state(northeast)'!$A335,IF(SPI!B:B='state(northeast)'!$B335,1)),0))," "),2)</f>
        <v>35.53</v>
      </c>
    </row>
    <row r="336" ht="12.75" hidden="1" customHeight="1">
      <c r="A336" s="60" t="s">
        <v>26</v>
      </c>
      <c r="B336" s="55">
        <v>1975.0</v>
      </c>
      <c r="D336" s="54"/>
      <c r="E336" s="54"/>
      <c r="F336" s="43">
        <v>43.3</v>
      </c>
      <c r="G336" s="43"/>
      <c r="H336" s="43">
        <v>49.41</v>
      </c>
      <c r="I336" s="43"/>
      <c r="J336" s="43"/>
      <c r="K336" s="43"/>
      <c r="L336" s="43"/>
      <c r="M336" s="43"/>
      <c r="N336" s="43"/>
      <c r="O336" s="43"/>
      <c r="P336" s="43"/>
      <c r="Q336" s="22">
        <f t="array" ref="Q336">ROUND(IFERROR(INDEX(SPI!M:M,MATCH(1,IF(SPI!A:A='state(northeast)'!$A336,IF(SPI!B:B='state(northeast)'!$B336,1)),0))," "),2)</f>
        <v>3.99</v>
      </c>
      <c r="R336" s="22">
        <f t="array" ref="R336">ROUND(IFERROR(INDEX(SPI!N:N,MATCH(1,IF(SPI!A:A='state(northeast)'!$A336,IF(SPI!B:B='state(northeast)'!$B336,1)),0))," "),2)</f>
        <v>8.74</v>
      </c>
    </row>
    <row r="337" ht="12.75" hidden="1" customHeight="1">
      <c r="A337" s="60" t="s">
        <v>26</v>
      </c>
      <c r="B337" s="55">
        <v>1976.0</v>
      </c>
      <c r="D337" s="54"/>
      <c r="E337" s="54"/>
      <c r="F337" s="43">
        <v>41.7</v>
      </c>
      <c r="G337" s="43"/>
      <c r="H337" s="43">
        <v>47.06</v>
      </c>
      <c r="I337" s="43"/>
      <c r="J337" s="43"/>
      <c r="K337" s="43"/>
      <c r="L337" s="43"/>
      <c r="M337" s="43"/>
      <c r="N337" s="43"/>
      <c r="O337" s="43"/>
      <c r="P337" s="43"/>
      <c r="Q337" s="22">
        <f t="array" ref="Q337">ROUND(IFERROR(INDEX(SPI!M:M,MATCH(1,IF(SPI!A:A='state(northeast)'!$A337,IF(SPI!B:B='state(northeast)'!$B337,1)),0))," "),2)</f>
        <v>1.38</v>
      </c>
      <c r="R337" s="22">
        <f t="array" ref="R337">ROUND(IFERROR(INDEX(SPI!N:N,MATCH(1,IF(SPI!A:A='state(northeast)'!$A337,IF(SPI!B:B='state(northeast)'!$B337,1)),0))," "),2)</f>
        <v>48.09</v>
      </c>
    </row>
    <row r="338" ht="12.75" hidden="1" customHeight="1">
      <c r="A338" s="60" t="s">
        <v>26</v>
      </c>
      <c r="B338" s="55">
        <v>1977.0</v>
      </c>
      <c r="D338" s="54"/>
      <c r="E338" s="54"/>
      <c r="F338" s="43">
        <v>42.7</v>
      </c>
      <c r="G338" s="43"/>
      <c r="H338" s="43">
        <v>50.32</v>
      </c>
      <c r="I338" s="43"/>
      <c r="J338" s="43"/>
      <c r="K338" s="43"/>
      <c r="L338" s="43"/>
      <c r="M338" s="43"/>
      <c r="N338" s="43"/>
      <c r="O338" s="43"/>
      <c r="P338" s="43"/>
      <c r="Q338" s="22">
        <f t="array" ref="Q338">ROUND(IFERROR(INDEX(SPI!M:M,MATCH(1,IF(SPI!A:A='state(northeast)'!$A338,IF(SPI!B:B='state(northeast)'!$B338,1)),0))," "),2)</f>
        <v>3.22</v>
      </c>
      <c r="R338" s="22">
        <f t="array" ref="R338">ROUND(IFERROR(INDEX(SPI!N:N,MATCH(1,IF(SPI!A:A='state(northeast)'!$A338,IF(SPI!B:B='state(northeast)'!$B338,1)),0))," "),2)</f>
        <v>14.67</v>
      </c>
    </row>
    <row r="339" ht="12.75" hidden="1" customHeight="1">
      <c r="A339" s="60" t="s">
        <v>26</v>
      </c>
      <c r="B339" s="55">
        <v>1978.0</v>
      </c>
      <c r="D339" s="54"/>
      <c r="E339" s="54"/>
      <c r="F339" s="43">
        <v>41.2</v>
      </c>
      <c r="G339" s="43"/>
      <c r="H339" s="43">
        <v>38.71</v>
      </c>
      <c r="I339" s="43"/>
      <c r="J339" s="43"/>
      <c r="K339" s="43"/>
      <c r="L339" s="43"/>
      <c r="M339" s="43"/>
      <c r="N339" s="43"/>
      <c r="O339" s="43"/>
      <c r="P339" s="43"/>
      <c r="Q339" s="22">
        <f t="array" ref="Q339">ROUND(IFERROR(INDEX(SPI!M:M,MATCH(1,IF(SPI!A:A='state(northeast)'!$A339,IF(SPI!B:B='state(northeast)'!$B339,1)),0))," "),2)</f>
        <v>15.84</v>
      </c>
      <c r="R339" s="22">
        <f t="array" ref="R339">ROUND(IFERROR(INDEX(SPI!N:N,MATCH(1,IF(SPI!A:A='state(northeast)'!$A339,IF(SPI!B:B='state(northeast)'!$B339,1)),0))," "),2)</f>
        <v>29.82</v>
      </c>
    </row>
    <row r="340" ht="12.75" hidden="1" customHeight="1">
      <c r="A340" s="60" t="s">
        <v>26</v>
      </c>
      <c r="B340" s="55">
        <v>1979.0</v>
      </c>
      <c r="D340" s="54"/>
      <c r="E340" s="54"/>
      <c r="F340" s="43">
        <v>43.5</v>
      </c>
      <c r="G340" s="43"/>
      <c r="H340" s="43">
        <v>47.63</v>
      </c>
      <c r="I340" s="43"/>
      <c r="J340" s="43"/>
      <c r="K340" s="43"/>
      <c r="L340" s="43"/>
      <c r="M340" s="43"/>
      <c r="N340" s="43"/>
      <c r="O340" s="43"/>
      <c r="P340" s="43"/>
      <c r="Q340" s="22">
        <f t="array" ref="Q340">ROUND(IFERROR(INDEX(SPI!M:M,MATCH(1,IF(SPI!A:A='state(northeast)'!$A340,IF(SPI!B:B='state(northeast)'!$B340,1)),0))," "),2)</f>
        <v>4.15</v>
      </c>
      <c r="R340" s="22">
        <f t="array" ref="R340">ROUND(IFERROR(INDEX(SPI!N:N,MATCH(1,IF(SPI!A:A='state(northeast)'!$A340,IF(SPI!B:B='state(northeast)'!$B340,1)),0))," "),2)</f>
        <v>10.4</v>
      </c>
    </row>
    <row r="341" ht="12.75" hidden="1" customHeight="1">
      <c r="A341" s="60" t="s">
        <v>26</v>
      </c>
      <c r="B341" s="55">
        <v>1980.0</v>
      </c>
      <c r="D341" s="54"/>
      <c r="E341" s="54"/>
      <c r="F341" s="43">
        <v>41.7</v>
      </c>
      <c r="G341" s="43"/>
      <c r="H341" s="43">
        <v>35.92</v>
      </c>
      <c r="I341" s="43"/>
      <c r="J341" s="43"/>
      <c r="K341" s="43"/>
      <c r="L341" s="43"/>
      <c r="M341" s="43"/>
      <c r="N341" s="43"/>
      <c r="O341" s="43"/>
      <c r="P341" s="43"/>
      <c r="Q341" s="22">
        <f t="array" ref="Q341">ROUND(IFERROR(INDEX(SPI!M:M,MATCH(1,IF(SPI!A:A='state(northeast)'!$A341,IF(SPI!B:B='state(northeast)'!$B341,1)),0))," "),2)</f>
        <v>38.47</v>
      </c>
      <c r="R341" s="22">
        <f t="array" ref="R341">ROUND(IFERROR(INDEX(SPI!N:N,MATCH(1,IF(SPI!A:A='state(northeast)'!$A341,IF(SPI!B:B='state(northeast)'!$B341,1)),0))," "),2)</f>
        <v>0.11</v>
      </c>
    </row>
    <row r="342" ht="12.75" hidden="1" customHeight="1">
      <c r="A342" s="60" t="s">
        <v>26</v>
      </c>
      <c r="B342" s="55">
        <v>1981.0</v>
      </c>
      <c r="D342" s="54"/>
      <c r="E342" s="54"/>
      <c r="F342" s="43">
        <v>43.2</v>
      </c>
      <c r="G342" s="43"/>
      <c r="H342" s="43">
        <v>49.44</v>
      </c>
      <c r="I342" s="43"/>
      <c r="J342" s="43"/>
      <c r="K342" s="43"/>
      <c r="L342" s="43"/>
      <c r="M342" s="43"/>
      <c r="N342" s="43"/>
      <c r="O342" s="43"/>
      <c r="P342" s="43"/>
      <c r="Q342" s="22">
        <f t="array" ref="Q342">ROUND(IFERROR(INDEX(SPI!M:M,MATCH(1,IF(SPI!A:A='state(northeast)'!$A342,IF(SPI!B:B='state(northeast)'!$B342,1)),0))," "),2)</f>
        <v>11.03</v>
      </c>
      <c r="R342" s="22">
        <f t="array" ref="R342">ROUND(IFERROR(INDEX(SPI!N:N,MATCH(1,IF(SPI!A:A='state(northeast)'!$A342,IF(SPI!B:B='state(northeast)'!$B342,1)),0))," "),2)</f>
        <v>13.22</v>
      </c>
    </row>
    <row r="343" ht="12.75" hidden="1" customHeight="1">
      <c r="A343" s="60" t="s">
        <v>26</v>
      </c>
      <c r="B343" s="55">
        <v>1982.0</v>
      </c>
      <c r="D343" s="54"/>
      <c r="E343" s="54"/>
      <c r="F343" s="43">
        <v>42.0</v>
      </c>
      <c r="G343" s="43"/>
      <c r="H343" s="43">
        <v>39.68</v>
      </c>
      <c r="I343" s="43"/>
      <c r="J343" s="43"/>
      <c r="K343" s="43"/>
      <c r="L343" s="43"/>
      <c r="M343" s="43"/>
      <c r="N343" s="43"/>
      <c r="O343" s="43"/>
      <c r="P343" s="43"/>
      <c r="Q343" s="22">
        <f t="array" ref="Q343">ROUND(IFERROR(INDEX(SPI!M:M,MATCH(1,IF(SPI!A:A='state(northeast)'!$A343,IF(SPI!B:B='state(northeast)'!$B343,1)),0))," "),2)</f>
        <v>7.05</v>
      </c>
      <c r="R343" s="22">
        <f t="array" ref="R343">ROUND(IFERROR(INDEX(SPI!N:N,MATCH(1,IF(SPI!A:A='state(northeast)'!$A343,IF(SPI!B:B='state(northeast)'!$B343,1)),0))," "),2)</f>
        <v>18.52</v>
      </c>
    </row>
    <row r="344" ht="12.75" hidden="1" customHeight="1">
      <c r="A344" s="60" t="s">
        <v>26</v>
      </c>
      <c r="B344" s="55">
        <v>1983.0</v>
      </c>
      <c r="D344" s="54"/>
      <c r="E344" s="54"/>
      <c r="F344" s="43">
        <v>44.0</v>
      </c>
      <c r="G344" s="43"/>
      <c r="H344" s="43">
        <v>56.45</v>
      </c>
      <c r="I344" s="43"/>
      <c r="J344" s="43"/>
      <c r="K344" s="43"/>
      <c r="L344" s="43"/>
      <c r="M344" s="43"/>
      <c r="N344" s="43"/>
      <c r="O344" s="43"/>
      <c r="P344" s="43"/>
      <c r="Q344" s="22">
        <f t="array" ref="Q344">ROUND(IFERROR(INDEX(SPI!M:M,MATCH(1,IF(SPI!A:A='state(northeast)'!$A344,IF(SPI!B:B='state(northeast)'!$B344,1)),0))," "),2)</f>
        <v>3.48</v>
      </c>
      <c r="R344" s="22">
        <f t="array" ref="R344">ROUND(IFERROR(INDEX(SPI!N:N,MATCH(1,IF(SPI!A:A='state(northeast)'!$A344,IF(SPI!B:B='state(northeast)'!$B344,1)),0))," "),2)</f>
        <v>28.1</v>
      </c>
    </row>
    <row r="345" ht="12.75" hidden="1" customHeight="1">
      <c r="A345" s="60" t="s">
        <v>26</v>
      </c>
      <c r="B345" s="55">
        <v>1984.0</v>
      </c>
      <c r="D345" s="54"/>
      <c r="E345" s="54"/>
      <c r="F345" s="43">
        <v>43.6</v>
      </c>
      <c r="G345" s="43"/>
      <c r="H345" s="43">
        <v>47.7</v>
      </c>
      <c r="I345" s="43"/>
      <c r="J345" s="43"/>
      <c r="K345" s="43"/>
      <c r="L345" s="43"/>
      <c r="M345" s="43"/>
      <c r="N345" s="43"/>
      <c r="O345" s="43"/>
      <c r="P345" s="43"/>
      <c r="Q345" s="22">
        <f t="array" ref="Q345">ROUND(IFERROR(INDEX(SPI!M:M,MATCH(1,IF(SPI!A:A='state(northeast)'!$A345,IF(SPI!B:B='state(northeast)'!$B345,1)),0))," "),2)</f>
        <v>0.21</v>
      </c>
      <c r="R345" s="22">
        <f t="array" ref="R345">ROUND(IFERROR(INDEX(SPI!N:N,MATCH(1,IF(SPI!A:A='state(northeast)'!$A345,IF(SPI!B:B='state(northeast)'!$B345,1)),0))," "),2)</f>
        <v>54.6</v>
      </c>
    </row>
    <row r="346" ht="12.75" hidden="1" customHeight="1">
      <c r="A346" s="60" t="s">
        <v>26</v>
      </c>
      <c r="B346" s="55">
        <v>1985.0</v>
      </c>
      <c r="D346" s="54"/>
      <c r="E346" s="54"/>
      <c r="F346" s="43">
        <v>42.4</v>
      </c>
      <c r="G346" s="43"/>
      <c r="H346" s="43">
        <v>38.64</v>
      </c>
      <c r="I346" s="43"/>
      <c r="J346" s="43"/>
      <c r="K346" s="43"/>
      <c r="L346" s="43"/>
      <c r="M346" s="43"/>
      <c r="N346" s="43"/>
      <c r="O346" s="43"/>
      <c r="P346" s="43"/>
      <c r="Q346" s="22">
        <f t="array" ref="Q346">ROUND(IFERROR(INDEX(SPI!M:M,MATCH(1,IF(SPI!A:A='state(northeast)'!$A346,IF(SPI!B:B='state(northeast)'!$B346,1)),0))," "),2)</f>
        <v>39.35</v>
      </c>
      <c r="R346" s="22">
        <f t="array" ref="R346">ROUND(IFERROR(INDEX(SPI!N:N,MATCH(1,IF(SPI!A:A='state(northeast)'!$A346,IF(SPI!B:B='state(northeast)'!$B346,1)),0))," "),2)</f>
        <v>0.17</v>
      </c>
    </row>
    <row r="347" ht="12.75" hidden="1" customHeight="1">
      <c r="A347" s="60" t="s">
        <v>26</v>
      </c>
      <c r="B347" s="55">
        <v>1986.0</v>
      </c>
      <c r="D347" s="54"/>
      <c r="E347" s="54"/>
      <c r="F347" s="43">
        <v>42.7</v>
      </c>
      <c r="G347" s="43"/>
      <c r="H347" s="43">
        <v>46.9</v>
      </c>
      <c r="I347" s="43"/>
      <c r="J347" s="43"/>
      <c r="K347" s="43"/>
      <c r="L347" s="43"/>
      <c r="M347" s="43"/>
      <c r="N347" s="43"/>
      <c r="O347" s="43"/>
      <c r="P347" s="43"/>
      <c r="Q347" s="22">
        <f t="array" ref="Q347">ROUND(IFERROR(INDEX(SPI!M:M,MATCH(1,IF(SPI!A:A='state(northeast)'!$A347,IF(SPI!B:B='state(northeast)'!$B347,1)),0))," "),2)</f>
        <v>0.57</v>
      </c>
      <c r="R347" s="22">
        <f t="array" ref="R347">ROUND(IFERROR(INDEX(SPI!N:N,MATCH(1,IF(SPI!A:A='state(northeast)'!$A347,IF(SPI!B:B='state(northeast)'!$B347,1)),0))," "),2)</f>
        <v>9.16</v>
      </c>
    </row>
    <row r="348" ht="12.75" hidden="1" customHeight="1">
      <c r="A348" s="60" t="s">
        <v>26</v>
      </c>
      <c r="B348" s="55">
        <v>1987.0</v>
      </c>
      <c r="D348" s="54"/>
      <c r="E348" s="54"/>
      <c r="F348" s="43">
        <v>43.1</v>
      </c>
      <c r="G348" s="43"/>
      <c r="H348" s="43">
        <v>43.16</v>
      </c>
      <c r="I348" s="43"/>
      <c r="J348" s="43"/>
      <c r="K348" s="43"/>
      <c r="L348" s="43"/>
      <c r="M348" s="43"/>
      <c r="N348" s="43"/>
      <c r="O348" s="43"/>
      <c r="P348" s="43"/>
      <c r="Q348" s="22">
        <f t="array" ref="Q348">ROUND(IFERROR(INDEX(SPI!M:M,MATCH(1,IF(SPI!A:A='state(northeast)'!$A348,IF(SPI!B:B='state(northeast)'!$B348,1)),0))," "),2)</f>
        <v>4.7</v>
      </c>
      <c r="R348" s="22">
        <f t="array" ref="R348">ROUND(IFERROR(INDEX(SPI!N:N,MATCH(1,IF(SPI!A:A='state(northeast)'!$A348,IF(SPI!B:B='state(northeast)'!$B348,1)),0))," "),2)</f>
        <v>7.12</v>
      </c>
    </row>
    <row r="349" ht="12.75" hidden="1" customHeight="1">
      <c r="A349" s="60" t="s">
        <v>26</v>
      </c>
      <c r="B349" s="55">
        <v>1988.0</v>
      </c>
      <c r="D349" s="54"/>
      <c r="E349" s="54"/>
      <c r="F349" s="43">
        <v>42.7</v>
      </c>
      <c r="G349" s="43"/>
      <c r="H349" s="43">
        <v>41.17</v>
      </c>
      <c r="I349" s="43"/>
      <c r="J349" s="43"/>
      <c r="K349" s="43"/>
      <c r="L349" s="43"/>
      <c r="M349" s="43"/>
      <c r="N349" s="43"/>
      <c r="O349" s="43"/>
      <c r="P349" s="43"/>
      <c r="Q349" s="22">
        <f t="array" ref="Q349">ROUND(IFERROR(INDEX(SPI!M:M,MATCH(1,IF(SPI!A:A='state(northeast)'!$A349,IF(SPI!B:B='state(northeast)'!$B349,1)),0))," "),2)</f>
        <v>12.42</v>
      </c>
      <c r="R349" s="22">
        <f t="array" ref="R349">ROUND(IFERROR(INDEX(SPI!N:N,MATCH(1,IF(SPI!A:A='state(northeast)'!$A349,IF(SPI!B:B='state(northeast)'!$B349,1)),0))," "),2)</f>
        <v>1.37</v>
      </c>
    </row>
    <row r="350" ht="12.75" hidden="1" customHeight="1">
      <c r="A350" s="60" t="s">
        <v>26</v>
      </c>
      <c r="B350" s="55">
        <v>1989.0</v>
      </c>
      <c r="D350" s="54"/>
      <c r="E350" s="54"/>
      <c r="F350" s="43">
        <v>41.7</v>
      </c>
      <c r="G350" s="43"/>
      <c r="H350" s="43">
        <v>45.87</v>
      </c>
      <c r="I350" s="43"/>
      <c r="J350" s="43"/>
      <c r="K350" s="43"/>
      <c r="L350" s="43"/>
      <c r="M350" s="43"/>
      <c r="N350" s="43"/>
      <c r="O350" s="43"/>
      <c r="P350" s="43"/>
      <c r="Q350" s="22">
        <f t="array" ref="Q350">ROUND(IFERROR(INDEX(SPI!M:M,MATCH(1,IF(SPI!A:A='state(northeast)'!$A350,IF(SPI!B:B='state(northeast)'!$B350,1)),0))," "),2)</f>
        <v>8.43</v>
      </c>
      <c r="R350" s="22">
        <f t="array" ref="R350">ROUND(IFERROR(INDEX(SPI!N:N,MATCH(1,IF(SPI!A:A='state(northeast)'!$A350,IF(SPI!B:B='state(northeast)'!$B350,1)),0))," "),2)</f>
        <v>10.64</v>
      </c>
    </row>
    <row r="351" ht="12.75" hidden="1" customHeight="1">
      <c r="A351" s="60" t="s">
        <v>26</v>
      </c>
      <c r="B351" s="55">
        <v>1990.0</v>
      </c>
      <c r="D351" s="54"/>
      <c r="E351" s="54"/>
      <c r="F351" s="43">
        <v>45.0</v>
      </c>
      <c r="G351" s="43"/>
      <c r="H351" s="43">
        <v>53.75</v>
      </c>
      <c r="I351" s="43"/>
      <c r="J351" s="43"/>
      <c r="K351" s="43"/>
      <c r="L351" s="43"/>
      <c r="M351" s="43"/>
      <c r="N351" s="43"/>
      <c r="O351" s="43"/>
      <c r="P351" s="43"/>
      <c r="Q351" s="22">
        <f t="array" ref="Q351">ROUND(IFERROR(INDEX(SPI!M:M,MATCH(1,IF(SPI!A:A='state(northeast)'!$A351,IF(SPI!B:B='state(northeast)'!$B351,1)),0))," "),2)</f>
        <v>0.04</v>
      </c>
      <c r="R351" s="22">
        <f t="array" ref="R351">ROUND(IFERROR(INDEX(SPI!N:N,MATCH(1,IF(SPI!A:A='state(northeast)'!$A351,IF(SPI!B:B='state(northeast)'!$B351,1)),0))," "),2)</f>
        <v>33</v>
      </c>
    </row>
    <row r="352" ht="12.75" hidden="1" customHeight="1">
      <c r="A352" s="60" t="s">
        <v>26</v>
      </c>
      <c r="B352" s="55">
        <v>1991.0</v>
      </c>
      <c r="D352" s="54"/>
      <c r="E352" s="54"/>
      <c r="F352" s="43">
        <v>44.5</v>
      </c>
      <c r="G352" s="43"/>
      <c r="H352" s="43">
        <v>46.41</v>
      </c>
      <c r="I352" s="43"/>
      <c r="J352" s="43"/>
      <c r="K352" s="43"/>
      <c r="L352" s="43"/>
      <c r="M352" s="43"/>
      <c r="N352" s="43"/>
      <c r="O352" s="43"/>
      <c r="P352" s="43"/>
      <c r="Q352" s="22">
        <f t="array" ref="Q352">ROUND(IFERROR(INDEX(SPI!M:M,MATCH(1,IF(SPI!A:A='state(northeast)'!$A352,IF(SPI!B:B='state(northeast)'!$B352,1)),0))," "),2)</f>
        <v>1.66</v>
      </c>
      <c r="R352" s="22">
        <f t="array" ref="R352">ROUND(IFERROR(INDEX(SPI!N:N,MATCH(1,IF(SPI!A:A='state(northeast)'!$A352,IF(SPI!B:B='state(northeast)'!$B352,1)),0))," "),2)</f>
        <v>26.84</v>
      </c>
    </row>
    <row r="353" ht="12.75" customHeight="1">
      <c r="A353" s="60" t="s">
        <v>26</v>
      </c>
      <c r="B353" s="55">
        <v>1992.0</v>
      </c>
      <c r="C353" s="34">
        <v>33.0</v>
      </c>
      <c r="D353" s="54">
        <v>94000.0</v>
      </c>
      <c r="E353" s="54">
        <v>3093000.0</v>
      </c>
      <c r="F353" s="43">
        <v>41.8</v>
      </c>
      <c r="G353" s="57">
        <v>33.6</v>
      </c>
      <c r="H353" s="43">
        <v>38.99</v>
      </c>
      <c r="I353" s="57">
        <v>22.29</v>
      </c>
      <c r="J353" s="56">
        <v>73.15367</v>
      </c>
      <c r="K353" s="56">
        <v>19.56721</v>
      </c>
      <c r="L353" s="56">
        <v>5.953308</v>
      </c>
      <c r="M353" s="56">
        <v>1.702059</v>
      </c>
      <c r="N353" s="43">
        <f t="shared" ref="N353:N360" si="3">100-sum(J353:M353)</f>
        <v>-0.376247</v>
      </c>
      <c r="O353" s="58">
        <v>0.0</v>
      </c>
      <c r="P353" s="43"/>
      <c r="Q353" s="22">
        <f t="array" ref="Q353">ROUND(IFERROR(INDEX(SPI!M:M,MATCH(1,IF(SPI!A:A='state(northeast)'!$A353,IF(SPI!B:B='state(northeast)'!$B353,1)),0))," "),2)</f>
        <v>12.3</v>
      </c>
      <c r="R353" s="22">
        <f t="array" ref="R353">ROUND(IFERROR(INDEX(SPI!N:N,MATCH(1,IF(SPI!A:A='state(northeast)'!$A353,IF(SPI!B:B='state(northeast)'!$B353,1)),0))," "),2)</f>
        <v>9.17</v>
      </c>
    </row>
    <row r="354" ht="12.75" customHeight="1">
      <c r="A354" s="60" t="s">
        <v>26</v>
      </c>
      <c r="B354" s="55">
        <v>1993.0</v>
      </c>
      <c r="C354" s="34">
        <v>33.0</v>
      </c>
      <c r="D354" s="54">
        <v>66000.0</v>
      </c>
      <c r="E354" s="54">
        <v>2343000.0</v>
      </c>
      <c r="F354" s="43">
        <v>42.5</v>
      </c>
      <c r="G354" s="57">
        <v>31.4</v>
      </c>
      <c r="H354" s="43">
        <v>42.13</v>
      </c>
      <c r="I354" s="57">
        <v>19.33</v>
      </c>
      <c r="J354" s="56">
        <v>67.35791</v>
      </c>
      <c r="K354" s="56">
        <v>21.78856</v>
      </c>
      <c r="L354" s="56">
        <v>7.357288</v>
      </c>
      <c r="M354" s="56">
        <v>3.915364</v>
      </c>
      <c r="N354" s="43">
        <f t="shared" si="3"/>
        <v>-0.419122</v>
      </c>
      <c r="O354" s="58">
        <v>0.0</v>
      </c>
      <c r="P354" s="43"/>
      <c r="Q354" s="22">
        <f t="array" ref="Q354">ROUND(IFERROR(INDEX(SPI!M:M,MATCH(1,IF(SPI!A:A='state(northeast)'!$A354,IF(SPI!B:B='state(northeast)'!$B354,1)),0))," "),2)</f>
        <v>10.91</v>
      </c>
      <c r="R354" s="22">
        <f t="array" ref="R354">ROUND(IFERROR(INDEX(SPI!N:N,MATCH(1,IF(SPI!A:A='state(northeast)'!$A354,IF(SPI!B:B='state(northeast)'!$B354,1)),0))," "),2)</f>
        <v>0.48</v>
      </c>
    </row>
    <row r="355" ht="12.75" customHeight="1">
      <c r="A355" s="60" t="s">
        <v>26</v>
      </c>
      <c r="B355" s="55">
        <v>1994.0</v>
      </c>
      <c r="C355" s="34">
        <v>33.0</v>
      </c>
      <c r="D355" s="54">
        <v>73000.0</v>
      </c>
      <c r="E355" s="54">
        <v>2540000.0</v>
      </c>
      <c r="F355" s="43">
        <v>42.7</v>
      </c>
      <c r="G355" s="57">
        <v>30.2</v>
      </c>
      <c r="H355" s="43">
        <v>43.76</v>
      </c>
      <c r="I355" s="57">
        <v>22.52</v>
      </c>
      <c r="J355" s="56">
        <v>84.82899</v>
      </c>
      <c r="K355" s="56">
        <v>8.858871</v>
      </c>
      <c r="L355" s="56">
        <v>4.493449</v>
      </c>
      <c r="M355" s="56">
        <v>2.06067</v>
      </c>
      <c r="N355" s="43">
        <f t="shared" si="3"/>
        <v>-0.24198</v>
      </c>
      <c r="O355" s="58">
        <v>0.0</v>
      </c>
      <c r="P355" s="43"/>
      <c r="Q355" s="22">
        <f t="array" ref="Q355">ROUND(IFERROR(INDEX(SPI!M:M,MATCH(1,IF(SPI!A:A='state(northeast)'!$A355,IF(SPI!B:B='state(northeast)'!$B355,1)),0))," "),2)</f>
        <v>1.27</v>
      </c>
      <c r="R355" s="22">
        <f t="array" ref="R355">ROUND(IFERROR(INDEX(SPI!N:N,MATCH(1,IF(SPI!A:A='state(northeast)'!$A355,IF(SPI!B:B='state(northeast)'!$B355,1)),0))," "),2)</f>
        <v>9.2</v>
      </c>
    </row>
    <row r="356" ht="12.75" customHeight="1">
      <c r="A356" s="60" t="s">
        <v>26</v>
      </c>
      <c r="B356" s="55">
        <v>1995.0</v>
      </c>
      <c r="C356" s="34">
        <v>33.0</v>
      </c>
      <c r="D356" s="54">
        <v>64000.0</v>
      </c>
      <c r="E356" s="54">
        <v>2413000.0</v>
      </c>
      <c r="F356" s="43">
        <v>43.3</v>
      </c>
      <c r="G356" s="57">
        <v>35.0</v>
      </c>
      <c r="H356" s="43">
        <v>43.66</v>
      </c>
      <c r="I356" s="57">
        <v>19.43</v>
      </c>
      <c r="J356" s="56">
        <v>51.65256</v>
      </c>
      <c r="K356" s="56">
        <v>21.95215</v>
      </c>
      <c r="L356" s="56">
        <v>19.32384</v>
      </c>
      <c r="M356" s="56">
        <v>5.199034</v>
      </c>
      <c r="N356" s="43">
        <f t="shared" si="3"/>
        <v>1.872416</v>
      </c>
      <c r="O356" s="58">
        <v>0.0</v>
      </c>
      <c r="P356" s="43"/>
      <c r="Q356" s="22">
        <f t="array" ref="Q356">ROUND(IFERROR(INDEX(SPI!M:M,MATCH(1,IF(SPI!A:A='state(northeast)'!$A356,IF(SPI!B:B='state(northeast)'!$B356,1)),0))," "),2)</f>
        <v>26.3</v>
      </c>
      <c r="R356" s="22">
        <f t="array" ref="R356">ROUND(IFERROR(INDEX(SPI!N:N,MATCH(1,IF(SPI!A:A='state(northeast)'!$A356,IF(SPI!B:B='state(northeast)'!$B356,1)),0))," "),2)</f>
        <v>0.37</v>
      </c>
    </row>
    <row r="357" ht="12.75" customHeight="1">
      <c r="A357" s="60" t="s">
        <v>26</v>
      </c>
      <c r="B357" s="55">
        <v>1996.0</v>
      </c>
      <c r="C357" s="34">
        <v>33.0</v>
      </c>
      <c r="D357" s="54">
        <v>89000.0</v>
      </c>
      <c r="E357" s="54">
        <v>3311000.0</v>
      </c>
      <c r="F357" s="43">
        <v>43.0</v>
      </c>
      <c r="G357" s="57">
        <v>31.9</v>
      </c>
      <c r="H357" s="43">
        <v>57.33</v>
      </c>
      <c r="I357" s="57">
        <v>29.21</v>
      </c>
      <c r="J357" s="56">
        <v>106.3815</v>
      </c>
      <c r="K357" s="56">
        <v>-1.02873</v>
      </c>
      <c r="L357" s="56">
        <v>-3.55543</v>
      </c>
      <c r="M357" s="56">
        <v>-1.17627</v>
      </c>
      <c r="N357" s="43">
        <f t="shared" si="3"/>
        <v>-0.62107</v>
      </c>
      <c r="O357" s="58">
        <v>0.0</v>
      </c>
      <c r="P357" s="43"/>
      <c r="Q357" s="22">
        <f t="array" ref="Q357">ROUND(IFERROR(INDEX(SPI!M:M,MATCH(1,IF(SPI!A:A='state(northeast)'!$A357,IF(SPI!B:B='state(northeast)'!$B357,1)),0))," "),2)</f>
        <v>0</v>
      </c>
      <c r="R357" s="22">
        <f t="array" ref="R357">ROUND(IFERROR(INDEX(SPI!N:N,MATCH(1,IF(SPI!A:A='state(northeast)'!$A357,IF(SPI!B:B='state(northeast)'!$B357,1)),0))," "),2)</f>
        <v>66.06</v>
      </c>
    </row>
    <row r="358" ht="12.75" customHeight="1">
      <c r="A358" s="60" t="s">
        <v>26</v>
      </c>
      <c r="B358" s="55">
        <v>1997.0</v>
      </c>
      <c r="C358" s="34">
        <v>33.0</v>
      </c>
      <c r="D358" s="54">
        <v>76000.0</v>
      </c>
      <c r="E358" s="54">
        <v>3055000.0</v>
      </c>
      <c r="F358" s="43">
        <v>42.3</v>
      </c>
      <c r="G358" s="57">
        <v>34.0</v>
      </c>
      <c r="H358" s="43">
        <v>43.12</v>
      </c>
      <c r="I358" s="57">
        <v>27.28</v>
      </c>
      <c r="J358" s="56">
        <v>92.28672</v>
      </c>
      <c r="K358" s="56">
        <v>5.593271</v>
      </c>
      <c r="L358" s="56">
        <v>1.115244</v>
      </c>
      <c r="M358" s="56">
        <v>1.170534</v>
      </c>
      <c r="N358" s="43">
        <f t="shared" si="3"/>
        <v>-0.165769</v>
      </c>
      <c r="O358" s="58">
        <v>0.0</v>
      </c>
      <c r="P358" s="43"/>
      <c r="Q358" s="22">
        <f t="array" ref="Q358">ROUND(IFERROR(INDEX(SPI!M:M,MATCH(1,IF(SPI!A:A='state(northeast)'!$A358,IF(SPI!B:B='state(northeast)'!$B358,1)),0))," "),2)</f>
        <v>1.98</v>
      </c>
      <c r="R358" s="22">
        <f t="array" ref="R358">ROUND(IFERROR(INDEX(SPI!N:N,MATCH(1,IF(SPI!A:A='state(northeast)'!$A358,IF(SPI!B:B='state(northeast)'!$B358,1)),0))," "),2)</f>
        <v>30.05</v>
      </c>
    </row>
    <row r="359" ht="12.75" customHeight="1">
      <c r="A359" s="60" t="s">
        <v>26</v>
      </c>
      <c r="B359" s="55">
        <v>1998.0</v>
      </c>
      <c r="C359" s="34">
        <v>33.0</v>
      </c>
      <c r="D359" s="54">
        <v>70000.0</v>
      </c>
      <c r="E359" s="54">
        <v>2534000.0</v>
      </c>
      <c r="F359" s="43">
        <v>46.0</v>
      </c>
      <c r="G359" s="57">
        <v>34.8</v>
      </c>
      <c r="H359" s="43">
        <v>47.57</v>
      </c>
      <c r="I359" s="57">
        <v>21.76</v>
      </c>
      <c r="J359" s="56">
        <v>81.71223</v>
      </c>
      <c r="K359" s="56">
        <v>9.827005</v>
      </c>
      <c r="L359" s="56">
        <v>4.652369</v>
      </c>
      <c r="M359" s="56">
        <v>3.872291</v>
      </c>
      <c r="N359" s="43">
        <f t="shared" si="3"/>
        <v>-0.063895</v>
      </c>
      <c r="O359" s="58">
        <v>0.0</v>
      </c>
      <c r="P359" s="43"/>
      <c r="Q359" s="22">
        <f t="array" ref="Q359">ROUND(IFERROR(INDEX(SPI!M:M,MATCH(1,IF(SPI!A:A='state(northeast)'!$A359,IF(SPI!B:B='state(northeast)'!$B359,1)),0))," "),2)</f>
        <v>0.23</v>
      </c>
      <c r="R359" s="22">
        <f t="array" ref="R359">ROUND(IFERROR(INDEX(SPI!N:N,MATCH(1,IF(SPI!A:A='state(northeast)'!$A359,IF(SPI!B:B='state(northeast)'!$B359,1)),0))," "),2)</f>
        <v>25.31</v>
      </c>
    </row>
    <row r="360" ht="12.75" customHeight="1">
      <c r="A360" s="60" t="s">
        <v>26</v>
      </c>
      <c r="B360" s="55">
        <v>1999.0</v>
      </c>
      <c r="C360" s="34">
        <v>33.0</v>
      </c>
      <c r="D360" s="54">
        <v>63000.0</v>
      </c>
      <c r="E360" s="54">
        <v>2356000.0</v>
      </c>
      <c r="F360" s="43">
        <v>45.4</v>
      </c>
      <c r="G360" s="57">
        <v>35.6</v>
      </c>
      <c r="H360" s="43">
        <v>46.18</v>
      </c>
      <c r="I360" s="57">
        <v>20.41</v>
      </c>
      <c r="J360" s="56">
        <v>67.2643</v>
      </c>
      <c r="K360" s="56">
        <v>20.09632</v>
      </c>
      <c r="L360" s="56">
        <v>9.077936</v>
      </c>
      <c r="M360" s="56">
        <v>3.663914</v>
      </c>
      <c r="N360" s="43">
        <f t="shared" si="3"/>
        <v>-0.10247</v>
      </c>
      <c r="O360" s="58">
        <v>0.0</v>
      </c>
      <c r="P360" s="43"/>
      <c r="Q360" s="22">
        <f t="array" ref="Q360">ROUND(IFERROR(INDEX(SPI!M:M,MATCH(1,IF(SPI!A:A='state(northeast)'!$A360,IF(SPI!B:B='state(northeast)'!$B360,1)),0))," "),2)</f>
        <v>7.31</v>
      </c>
      <c r="R360" s="22">
        <f t="array" ref="R360">ROUND(IFERROR(INDEX(SPI!N:N,MATCH(1,IF(SPI!A:A='state(northeast)'!$A360,IF(SPI!B:B='state(northeast)'!$B360,1)),0))," "),2)</f>
        <v>9.82</v>
      </c>
    </row>
    <row r="361" ht="12.75" customHeight="1">
      <c r="A361" s="60" t="s">
        <v>26</v>
      </c>
      <c r="B361" s="55">
        <v>2000.0</v>
      </c>
      <c r="C361" s="34">
        <v>33.0</v>
      </c>
      <c r="D361" s="54">
        <v>80000.0</v>
      </c>
      <c r="E361" s="54">
        <v>3048000.0</v>
      </c>
      <c r="F361" s="43">
        <v>43.0</v>
      </c>
      <c r="G361" s="57">
        <v>35.3</v>
      </c>
      <c r="H361" s="43">
        <v>48.77</v>
      </c>
      <c r="I361" s="57">
        <v>26.15</v>
      </c>
      <c r="J361" s="61">
        <v>100.0</v>
      </c>
      <c r="K361" s="61">
        <v>0.0</v>
      </c>
      <c r="L361" s="61">
        <v>0.0</v>
      </c>
      <c r="M361" s="61">
        <v>0.0</v>
      </c>
      <c r="N361" s="61">
        <v>0.0</v>
      </c>
      <c r="O361" s="61">
        <v>0.0</v>
      </c>
      <c r="P361" s="61">
        <v>0.0</v>
      </c>
      <c r="Q361" s="22">
        <f t="array" ref="Q361">ROUND(IFERROR(INDEX(SPI!M:M,MATCH(1,IF(SPI!A:A='state(northeast)'!$A361,IF(SPI!B:B='state(northeast)'!$B361,1)),0))," "),2)</f>
        <v>0.01</v>
      </c>
      <c r="R361" s="22">
        <f t="array" ref="R361">ROUND(IFERROR(INDEX(SPI!N:N,MATCH(1,IF(SPI!A:A='state(northeast)'!$A361,IF(SPI!B:B='state(northeast)'!$B361,1)),0))," "),2)</f>
        <v>29.64</v>
      </c>
    </row>
    <row r="362" ht="12.75" customHeight="1">
      <c r="A362" s="60" t="s">
        <v>26</v>
      </c>
      <c r="B362" s="55">
        <v>2001.0</v>
      </c>
      <c r="C362" s="34">
        <v>33.0</v>
      </c>
      <c r="D362" s="54">
        <v>50000.0</v>
      </c>
      <c r="E362" s="54">
        <v>2000000.0</v>
      </c>
      <c r="F362" s="43">
        <v>44.6</v>
      </c>
      <c r="G362" s="57">
        <v>32.8</v>
      </c>
      <c r="H362" s="43">
        <v>34.87</v>
      </c>
      <c r="I362" s="57">
        <v>19.22</v>
      </c>
      <c r="J362" s="61">
        <v>54.073076923076925</v>
      </c>
      <c r="K362" s="61">
        <v>13.468653846153844</v>
      </c>
      <c r="L362" s="61">
        <v>16.6675</v>
      </c>
      <c r="M362" s="61">
        <v>15.790576923076923</v>
      </c>
      <c r="N362" s="61">
        <v>0.0</v>
      </c>
      <c r="O362" s="61">
        <v>0.0</v>
      </c>
      <c r="P362" s="61">
        <v>94.11538461538461</v>
      </c>
      <c r="Q362" s="22">
        <f t="array" ref="Q362">ROUND(IFERROR(INDEX(SPI!M:M,MATCH(1,IF(SPI!A:A='state(northeast)'!$A362,IF(SPI!B:B='state(northeast)'!$B362,1)),0))," "),2)</f>
        <v>26.24</v>
      </c>
      <c r="R362" s="22">
        <f t="array" ref="R362">ROUND(IFERROR(INDEX(SPI!N:N,MATCH(1,IF(SPI!A:A='state(northeast)'!$A362,IF(SPI!B:B='state(northeast)'!$B362,1)),0))," "),2)</f>
        <v>0.77</v>
      </c>
    </row>
    <row r="363" ht="12.75" customHeight="1">
      <c r="A363" s="60" t="s">
        <v>26</v>
      </c>
      <c r="B363" s="55">
        <v>2002.0</v>
      </c>
      <c r="C363" s="34">
        <v>33.0</v>
      </c>
      <c r="D363" s="54">
        <v>83000.0</v>
      </c>
      <c r="E363" s="54">
        <v>3411000.0</v>
      </c>
      <c r="F363" s="43">
        <v>44.5</v>
      </c>
      <c r="G363" s="57">
        <v>37.7</v>
      </c>
      <c r="H363" s="43">
        <v>44.89</v>
      </c>
      <c r="I363" s="57">
        <v>16.5</v>
      </c>
      <c r="J363" s="61">
        <v>32.847169811320754</v>
      </c>
      <c r="K363" s="61">
        <v>26.67830188679246</v>
      </c>
      <c r="L363" s="61">
        <v>16.63377358490566</v>
      </c>
      <c r="M363" s="61">
        <v>23.840943396226415</v>
      </c>
      <c r="N363" s="61">
        <v>0.0</v>
      </c>
      <c r="O363" s="61">
        <v>0.0</v>
      </c>
      <c r="P363" s="61">
        <v>131.43396226415095</v>
      </c>
      <c r="Q363" s="22">
        <f t="array" ref="Q363">ROUND(IFERROR(INDEX(SPI!M:M,MATCH(1,IF(SPI!A:A='state(northeast)'!$A363,IF(SPI!B:B='state(northeast)'!$B363,1)),0))," "),2)</f>
        <v>22.93</v>
      </c>
      <c r="R363" s="22">
        <f t="array" ref="R363">ROUND(IFERROR(INDEX(SPI!N:N,MATCH(1,IF(SPI!A:A='state(northeast)'!$A363,IF(SPI!B:B='state(northeast)'!$B363,1)),0))," "),2)</f>
        <v>5.27</v>
      </c>
    </row>
    <row r="364" ht="12.75" customHeight="1">
      <c r="A364" s="60" t="s">
        <v>26</v>
      </c>
      <c r="B364" s="55">
        <v>2003.0</v>
      </c>
      <c r="C364" s="34">
        <v>33.0</v>
      </c>
      <c r="D364" s="54">
        <v>60000.0</v>
      </c>
      <c r="E364" s="54">
        <v>2580000.0</v>
      </c>
      <c r="F364" s="43">
        <v>42.5</v>
      </c>
      <c r="G364" s="57">
        <v>31.5</v>
      </c>
      <c r="H364" s="43">
        <v>50.38</v>
      </c>
      <c r="I364" s="57">
        <v>20.92</v>
      </c>
      <c r="J364" s="61">
        <v>79.78423076923079</v>
      </c>
      <c r="K364" s="61">
        <v>18.81480769230769</v>
      </c>
      <c r="L364" s="61">
        <v>1.4009615384615384</v>
      </c>
      <c r="M364" s="61">
        <v>0.0</v>
      </c>
      <c r="N364" s="61">
        <v>0.0</v>
      </c>
      <c r="O364" s="61">
        <v>0.0</v>
      </c>
      <c r="P364" s="61">
        <v>21.634615384615383</v>
      </c>
      <c r="Q364" s="22">
        <f t="array" ref="Q364">ROUND(IFERROR(INDEX(SPI!M:M,MATCH(1,IF(SPI!A:A='state(northeast)'!$A364,IF(SPI!B:B='state(northeast)'!$B364,1)),0))," "),2)</f>
        <v>11.75</v>
      </c>
      <c r="R364" s="22">
        <f t="array" ref="R364">ROUND(IFERROR(INDEX(SPI!N:N,MATCH(1,IF(SPI!A:A='state(northeast)'!$A364,IF(SPI!B:B='state(northeast)'!$B364,1)),0))," "),2)</f>
        <v>12.08</v>
      </c>
    </row>
    <row r="365" ht="12.75" customHeight="1">
      <c r="A365" s="60" t="s">
        <v>26</v>
      </c>
      <c r="B365" s="55">
        <v>2004.0</v>
      </c>
      <c r="C365" s="34">
        <v>33.0</v>
      </c>
      <c r="D365" s="54">
        <v>83000.0</v>
      </c>
      <c r="E365" s="54">
        <v>2938000.0</v>
      </c>
      <c r="F365" s="43">
        <v>43.0</v>
      </c>
      <c r="G365" s="57">
        <v>32.7</v>
      </c>
      <c r="H365" s="43">
        <v>43.24</v>
      </c>
      <c r="I365" s="57">
        <v>24.55</v>
      </c>
      <c r="J365" s="61">
        <v>92.35653846153846</v>
      </c>
      <c r="K365" s="61">
        <v>7.643461538461538</v>
      </c>
      <c r="L365" s="61">
        <v>0.0</v>
      </c>
      <c r="M365" s="61">
        <v>0.0</v>
      </c>
      <c r="N365" s="61">
        <v>0.0</v>
      </c>
      <c r="O365" s="61">
        <v>0.0</v>
      </c>
      <c r="P365" s="61">
        <v>7.653846153846154</v>
      </c>
      <c r="Q365" s="22">
        <f t="array" ref="Q365">ROUND(IFERROR(INDEX(SPI!M:M,MATCH(1,IF(SPI!A:A='state(northeast)'!$A365,IF(SPI!B:B='state(northeast)'!$B365,1)),0))," "),2)</f>
        <v>1.63</v>
      </c>
      <c r="R365" s="22">
        <f t="array" ref="R365">ROUND(IFERROR(INDEX(SPI!N:N,MATCH(1,IF(SPI!A:A='state(northeast)'!$A365,IF(SPI!B:B='state(northeast)'!$B365,1)),0))," "),2)</f>
        <v>24.19</v>
      </c>
    </row>
    <row r="366" ht="12.75" customHeight="1">
      <c r="A366" s="60" t="s">
        <v>26</v>
      </c>
      <c r="B366" s="55">
        <v>2005.0</v>
      </c>
      <c r="C366" s="34">
        <v>33.0</v>
      </c>
      <c r="D366" s="54">
        <v>57000.0</v>
      </c>
      <c r="E366" s="54">
        <v>2354000.0</v>
      </c>
      <c r="F366" s="43">
        <v>44.0</v>
      </c>
      <c r="G366" s="57">
        <v>33.4</v>
      </c>
      <c r="H366" s="43">
        <v>61.09</v>
      </c>
      <c r="I366" s="57">
        <v>20.97</v>
      </c>
      <c r="J366" s="61">
        <v>98.90826923076924</v>
      </c>
      <c r="K366" s="61">
        <v>1.0917307692307692</v>
      </c>
      <c r="L366" s="61">
        <v>0.0</v>
      </c>
      <c r="M366" s="61">
        <v>0.0</v>
      </c>
      <c r="N366" s="61">
        <v>0.0</v>
      </c>
      <c r="O366" s="61">
        <v>0.0</v>
      </c>
      <c r="P366" s="61">
        <v>1.0961538461538463</v>
      </c>
      <c r="Q366" s="22">
        <f t="array" ref="Q366">ROUND(IFERROR(INDEX(SPI!M:M,MATCH(1,IF(SPI!A:A='state(northeast)'!$A366,IF(SPI!B:B='state(northeast)'!$B366,1)),0))," "),2)</f>
        <v>0.15</v>
      </c>
      <c r="R366" s="22">
        <f t="array" ref="R366">ROUND(IFERROR(INDEX(SPI!N:N,MATCH(1,IF(SPI!A:A='state(northeast)'!$A366,IF(SPI!B:B='state(northeast)'!$B366,1)),0))," "),2)</f>
        <v>47.17</v>
      </c>
    </row>
    <row r="367" ht="12.75" customHeight="1">
      <c r="A367" s="60" t="s">
        <v>26</v>
      </c>
      <c r="B367" s="55">
        <v>2006.0</v>
      </c>
      <c r="C367" s="34">
        <v>33.0</v>
      </c>
      <c r="D367" s="54">
        <v>64000.0</v>
      </c>
      <c r="E367" s="54">
        <v>2810000.0</v>
      </c>
      <c r="F367" s="43">
        <v>45.8</v>
      </c>
      <c r="G367" s="57">
        <v>36.2</v>
      </c>
      <c r="H367" s="43">
        <v>58.25</v>
      </c>
      <c r="I367" s="57">
        <v>33.74</v>
      </c>
      <c r="J367" s="61">
        <v>95.1628846153846</v>
      </c>
      <c r="K367" s="61">
        <v>4.837115384615384</v>
      </c>
      <c r="L367" s="61">
        <v>0.0</v>
      </c>
      <c r="M367" s="61">
        <v>0.0</v>
      </c>
      <c r="N367" s="61">
        <v>0.0</v>
      </c>
      <c r="O367" s="61">
        <v>0.0</v>
      </c>
      <c r="P367" s="61">
        <v>4.826923076923077</v>
      </c>
      <c r="Q367" s="22">
        <f t="array" ref="Q367">ROUND(IFERROR(INDEX(SPI!M:M,MATCH(1,IF(SPI!A:A='state(northeast)'!$A367,IF(SPI!B:B='state(northeast)'!$B367,1)),0))," "),2)</f>
        <v>0</v>
      </c>
      <c r="R367" s="22">
        <f t="array" ref="R367">ROUND(IFERROR(INDEX(SPI!N:N,MATCH(1,IF(SPI!A:A='state(northeast)'!$A367,IF(SPI!B:B='state(northeast)'!$B367,1)),0))," "),2)</f>
        <v>89.04</v>
      </c>
    </row>
    <row r="368" ht="12.75" customHeight="1">
      <c r="A368" s="60" t="s">
        <v>26</v>
      </c>
      <c r="B368" s="55">
        <v>2007.0</v>
      </c>
      <c r="C368" s="34">
        <v>33.0</v>
      </c>
      <c r="D368" s="54">
        <v>70000.0</v>
      </c>
      <c r="E368" s="54">
        <v>3276000.0</v>
      </c>
      <c r="F368" s="43">
        <v>43.1</v>
      </c>
      <c r="G368" s="57">
        <v>35.1</v>
      </c>
      <c r="H368" s="43">
        <v>48.33</v>
      </c>
      <c r="I368" s="57">
        <v>23.93</v>
      </c>
      <c r="J368" s="61">
        <v>96.13865384615386</v>
      </c>
      <c r="K368" s="61">
        <v>3.8613461538461546</v>
      </c>
      <c r="L368" s="61">
        <v>0.0</v>
      </c>
      <c r="M368" s="61">
        <v>0.0</v>
      </c>
      <c r="N368" s="61">
        <v>0.0</v>
      </c>
      <c r="O368" s="61">
        <v>0.0</v>
      </c>
      <c r="P368" s="61">
        <v>3.8461538461538463</v>
      </c>
      <c r="Q368" s="22">
        <f t="array" ref="Q368">ROUND(IFERROR(INDEX(SPI!M:M,MATCH(1,IF(SPI!A:A='state(northeast)'!$A368,IF(SPI!B:B='state(northeast)'!$B368,1)),0))," "),2)</f>
        <v>0</v>
      </c>
      <c r="R368" s="22">
        <f t="array" ref="R368">ROUND(IFERROR(INDEX(SPI!N:N,MATCH(1,IF(SPI!A:A='state(northeast)'!$A368,IF(SPI!B:B='state(northeast)'!$B368,1)),0))," "),2)</f>
        <v>41.8</v>
      </c>
    </row>
    <row r="369" ht="12.75" customHeight="1">
      <c r="A369" s="60" t="s">
        <v>26</v>
      </c>
      <c r="B369" s="55">
        <v>2008.0</v>
      </c>
      <c r="C369" s="34">
        <v>33.0</v>
      </c>
      <c r="D369" s="54">
        <v>95000.0</v>
      </c>
      <c r="E369" s="54">
        <v>5111000.0</v>
      </c>
      <c r="F369" s="43">
        <v>43.8</v>
      </c>
      <c r="G369" s="57">
        <v>34.8</v>
      </c>
      <c r="H369" s="43">
        <v>60.78</v>
      </c>
      <c r="I369" s="57">
        <v>27.93</v>
      </c>
      <c r="J369" s="61">
        <v>96.04943396226415</v>
      </c>
      <c r="K369" s="61">
        <v>3.950566037735849</v>
      </c>
      <c r="L369" s="61">
        <v>0.0</v>
      </c>
      <c r="M369" s="61">
        <v>0.0</v>
      </c>
      <c r="N369" s="61">
        <v>0.0</v>
      </c>
      <c r="O369" s="61">
        <v>0.0</v>
      </c>
      <c r="P369" s="61">
        <v>3.9622641509433962</v>
      </c>
      <c r="Q369" s="22">
        <f t="array" ref="Q369">ROUND(IFERROR(INDEX(SPI!M:M,MATCH(1,IF(SPI!A:A='state(northeast)'!$A369,IF(SPI!B:B='state(northeast)'!$B369,1)),0))," "),2)</f>
        <v>0.08</v>
      </c>
      <c r="R369" s="22">
        <f t="array" ref="R369">ROUND(IFERROR(INDEX(SPI!N:N,MATCH(1,IF(SPI!A:A='state(northeast)'!$A369,IF(SPI!B:B='state(northeast)'!$B369,1)),0))," "),2)</f>
        <v>69.44</v>
      </c>
    </row>
    <row r="370" ht="12.75" customHeight="1">
      <c r="A370" s="60" t="s">
        <v>26</v>
      </c>
      <c r="B370" s="55">
        <v>2009.0</v>
      </c>
      <c r="C370" s="34">
        <v>33.0</v>
      </c>
      <c r="D370" s="54">
        <v>94000.0</v>
      </c>
      <c r="E370" s="54">
        <v>5029000.0</v>
      </c>
      <c r="F370" s="43">
        <v>43.0</v>
      </c>
      <c r="G370" s="57">
        <v>32.9</v>
      </c>
      <c r="H370" s="43">
        <v>51.67</v>
      </c>
      <c r="I370" s="57">
        <v>26.36</v>
      </c>
      <c r="J370" s="61">
        <v>100.0</v>
      </c>
      <c r="K370" s="61">
        <v>0.0</v>
      </c>
      <c r="L370" s="61">
        <v>0.0</v>
      </c>
      <c r="M370" s="61">
        <v>0.0</v>
      </c>
      <c r="N370" s="61">
        <v>0.0</v>
      </c>
      <c r="O370" s="61">
        <v>0.0</v>
      </c>
      <c r="P370" s="61">
        <v>0.0</v>
      </c>
      <c r="Q370" s="22">
        <f t="array" ref="Q370">ROUND(IFERROR(INDEX(SPI!M:M,MATCH(1,IF(SPI!A:A='state(northeast)'!$A370,IF(SPI!B:B='state(northeast)'!$B370,1)),0))," "),2)</f>
        <v>0.01</v>
      </c>
      <c r="R370" s="22">
        <f t="array" ref="R370">ROUND(IFERROR(INDEX(SPI!N:N,MATCH(1,IF(SPI!A:A='state(northeast)'!$A370,IF(SPI!B:B='state(northeast)'!$B370,1)),0))," "),2)</f>
        <v>60.42</v>
      </c>
    </row>
    <row r="371" ht="12.75" customHeight="1">
      <c r="A371" s="60" t="s">
        <v>26</v>
      </c>
      <c r="B371" s="55">
        <v>2010.0</v>
      </c>
      <c r="C371" s="34">
        <v>33.0</v>
      </c>
      <c r="D371" s="54">
        <v>87000.0</v>
      </c>
      <c r="E371" s="54">
        <v>4820000.0</v>
      </c>
      <c r="F371" s="43">
        <v>46.0</v>
      </c>
      <c r="G371" s="57">
        <v>35.1</v>
      </c>
      <c r="H371" s="43">
        <v>50.0</v>
      </c>
      <c r="I371" s="57">
        <v>23.03</v>
      </c>
      <c r="J371" s="61">
        <v>86.0576923076923</v>
      </c>
      <c r="K371" s="61">
        <v>13.442499999999999</v>
      </c>
      <c r="L371" s="61">
        <v>0.5</v>
      </c>
      <c r="M371" s="61">
        <v>0.0</v>
      </c>
      <c r="N371" s="61">
        <v>0.0</v>
      </c>
      <c r="O371" s="61">
        <v>0.0</v>
      </c>
      <c r="P371" s="61">
        <v>14.48076923076923</v>
      </c>
      <c r="Q371" s="22">
        <f t="array" ref="Q371">ROUND(IFERROR(INDEX(SPI!M:M,MATCH(1,IF(SPI!A:A='state(northeast)'!$A371,IF(SPI!B:B='state(northeast)'!$B371,1)),0))," "),2)</f>
        <v>0.64</v>
      </c>
      <c r="R371" s="22">
        <f t="array" ref="R371">ROUND(IFERROR(INDEX(SPI!N:N,MATCH(1,IF(SPI!A:A='state(northeast)'!$A371,IF(SPI!B:B='state(northeast)'!$B371,1)),0))," "),2)</f>
        <v>40.82</v>
      </c>
    </row>
    <row r="372" ht="12.75" customHeight="1">
      <c r="A372" s="60" t="s">
        <v>26</v>
      </c>
      <c r="B372" s="55">
        <v>2011.0</v>
      </c>
      <c r="C372" s="34">
        <v>33.0</v>
      </c>
      <c r="D372" s="54">
        <v>126000.0</v>
      </c>
      <c r="E372" s="54">
        <v>6174000.0</v>
      </c>
      <c r="F372" s="43">
        <v>44.9</v>
      </c>
      <c r="G372" s="57">
        <v>33.9</v>
      </c>
      <c r="H372" s="43">
        <v>57.49</v>
      </c>
      <c r="I372" s="57">
        <v>24.76</v>
      </c>
      <c r="J372" s="61">
        <v>96.30826923076918</v>
      </c>
      <c r="K372" s="61">
        <v>3.69173076923077</v>
      </c>
      <c r="L372" s="61">
        <v>0.0</v>
      </c>
      <c r="M372" s="61">
        <v>0.0</v>
      </c>
      <c r="N372" s="61">
        <v>0.0</v>
      </c>
      <c r="O372" s="61">
        <v>0.0</v>
      </c>
      <c r="P372" s="61">
        <v>3.730769230769231</v>
      </c>
      <c r="Q372" s="22">
        <f t="array" ref="Q372">ROUND(IFERROR(INDEX(SPI!M:M,MATCH(1,IF(SPI!A:A='state(northeast)'!$A372,IF(SPI!B:B='state(northeast)'!$B372,1)),0))," "),2)</f>
        <v>0.24</v>
      </c>
      <c r="R372" s="22">
        <f t="array" ref="R372">ROUND(IFERROR(INDEX(SPI!N:N,MATCH(1,IF(SPI!A:A='state(northeast)'!$A372,IF(SPI!B:B='state(northeast)'!$B372,1)),0))," "),2)</f>
        <v>61.93</v>
      </c>
    </row>
    <row r="373" ht="12.75" customHeight="1">
      <c r="A373" s="60" t="s">
        <v>26</v>
      </c>
      <c r="B373" s="55">
        <v>2012.0</v>
      </c>
      <c r="C373" s="34">
        <v>33.0</v>
      </c>
      <c r="D373" s="54">
        <v>94000.0</v>
      </c>
      <c r="E373" s="54">
        <v>4935000.0</v>
      </c>
      <c r="F373" s="43">
        <v>46.6</v>
      </c>
      <c r="G373" s="57">
        <v>37.6</v>
      </c>
      <c r="H373" s="43">
        <v>45.18</v>
      </c>
      <c r="I373" s="57">
        <v>24.23</v>
      </c>
      <c r="J373" s="61">
        <v>72.0653846153846</v>
      </c>
      <c r="K373" s="61">
        <v>20.055384615384607</v>
      </c>
      <c r="L373" s="61">
        <v>7.856538461538461</v>
      </c>
      <c r="M373" s="61">
        <v>0.02346153846153846</v>
      </c>
      <c r="N373" s="61">
        <v>0.0</v>
      </c>
      <c r="O373" s="61">
        <v>0.0</v>
      </c>
      <c r="P373" s="61">
        <v>35.84615384615385</v>
      </c>
      <c r="Q373" s="22">
        <f t="array" ref="Q373">ROUND(IFERROR(INDEX(SPI!M:M,MATCH(1,IF(SPI!A:A='state(northeast)'!$A373,IF(SPI!B:B='state(northeast)'!$B373,1)),0))," "),2)</f>
        <v>1.55</v>
      </c>
      <c r="R373" s="22">
        <f t="array" ref="R373">ROUND(IFERROR(INDEX(SPI!N:N,MATCH(1,IF(SPI!A:A='state(northeast)'!$A373,IF(SPI!B:B='state(northeast)'!$B373,1)),0))," "),2)</f>
        <v>27.89</v>
      </c>
    </row>
    <row r="374" ht="12.75" customHeight="1">
      <c r="A374" s="60" t="s">
        <v>26</v>
      </c>
      <c r="B374" s="55">
        <v>2013.0</v>
      </c>
      <c r="C374" s="34">
        <v>33.0</v>
      </c>
      <c r="D374" s="54">
        <v>142000.0</v>
      </c>
      <c r="E374" s="54">
        <v>7583000.0</v>
      </c>
      <c r="F374" s="43">
        <v>44.2</v>
      </c>
      <c r="G374" s="57">
        <v>35.3</v>
      </c>
      <c r="H374" s="43">
        <v>45.76</v>
      </c>
      <c r="I374" s="57">
        <v>21.87</v>
      </c>
      <c r="J374" s="61">
        <v>73.93471698113203</v>
      </c>
      <c r="K374" s="61">
        <v>22.862830188679236</v>
      </c>
      <c r="L374" s="61">
        <v>3.2013207547169804</v>
      </c>
      <c r="M374" s="61">
        <v>0.0</v>
      </c>
      <c r="N374" s="61">
        <v>0.0</v>
      </c>
      <c r="O374" s="61">
        <v>0.0</v>
      </c>
      <c r="P374" s="61">
        <v>29.32075471698113</v>
      </c>
      <c r="Q374" s="22">
        <f t="array" ref="Q374">ROUND(IFERROR(INDEX(SPI!M:M,MATCH(1,IF(SPI!A:A='state(northeast)'!$A374,IF(SPI!B:B='state(northeast)'!$B374,1)),0))," "),2)</f>
        <v>0.76</v>
      </c>
      <c r="R374" s="22">
        <f t="array" ref="R374">ROUND(IFERROR(INDEX(SPI!N:N,MATCH(1,IF(SPI!A:A='state(northeast)'!$A374,IF(SPI!B:B='state(northeast)'!$B374,1)),0))," "),2)</f>
        <v>16.28</v>
      </c>
    </row>
    <row r="375" ht="12.75" customHeight="1">
      <c r="A375" s="60" t="s">
        <v>26</v>
      </c>
      <c r="B375" s="55">
        <v>2014.0</v>
      </c>
      <c r="C375" s="34">
        <v>33.0</v>
      </c>
      <c r="D375" s="54">
        <v>121000.0</v>
      </c>
      <c r="E375" s="54">
        <v>6994000.0</v>
      </c>
      <c r="F375" s="43">
        <v>43.0</v>
      </c>
      <c r="G375" s="57">
        <v>32.2</v>
      </c>
      <c r="H375" s="43">
        <v>49.64</v>
      </c>
      <c r="I375" s="57">
        <v>21.34</v>
      </c>
      <c r="J375" s="61">
        <v>83.61711538461535</v>
      </c>
      <c r="K375" s="61">
        <v>16.026923076923076</v>
      </c>
      <c r="L375" s="61">
        <v>0.3557692307692308</v>
      </c>
      <c r="M375" s="61">
        <v>0.0</v>
      </c>
      <c r="N375" s="61">
        <v>0.0</v>
      </c>
      <c r="O375" s="61">
        <v>0.0</v>
      </c>
      <c r="P375" s="61">
        <v>16.634615384615383</v>
      </c>
      <c r="Q375" s="22">
        <f t="array" ref="Q375">ROUND(IFERROR(INDEX(SPI!M:M,MATCH(1,IF(SPI!A:A='state(northeast)'!$A375,IF(SPI!B:B='state(northeast)'!$B375,1)),0))," "),2)</f>
        <v>0.49</v>
      </c>
      <c r="R375" s="22">
        <f t="array" ref="R375">ROUND(IFERROR(INDEX(SPI!N:N,MATCH(1,IF(SPI!A:A='state(northeast)'!$A375,IF(SPI!B:B='state(northeast)'!$B375,1)),0))," "),2)</f>
        <v>21.57</v>
      </c>
    </row>
    <row r="376" ht="12.75" customHeight="1">
      <c r="A376" s="60" t="s">
        <v>26</v>
      </c>
      <c r="B376" s="55">
        <v>2015.0</v>
      </c>
      <c r="C376" s="34">
        <v>33.0</v>
      </c>
      <c r="D376" s="54">
        <v>154000.0</v>
      </c>
      <c r="E376" s="54">
        <v>9148000.0</v>
      </c>
      <c r="F376" s="43">
        <v>43.6</v>
      </c>
      <c r="G376" s="57">
        <v>31.8</v>
      </c>
      <c r="H376" s="43">
        <v>44.01</v>
      </c>
      <c r="I376" s="57">
        <v>21.81</v>
      </c>
      <c r="J376" s="61">
        <v>61.08365384615385</v>
      </c>
      <c r="K376" s="61">
        <v>27.68615384615384</v>
      </c>
      <c r="L376" s="61">
        <v>11.229615384615382</v>
      </c>
      <c r="M376" s="61">
        <v>0.0</v>
      </c>
      <c r="N376" s="61">
        <v>0.0</v>
      </c>
      <c r="O376" s="61">
        <v>0.0</v>
      </c>
      <c r="P376" s="61">
        <v>50.09615384615385</v>
      </c>
      <c r="Q376" s="22">
        <f t="array" ref="Q376">ROUND(IFERROR(INDEX(SPI!M:M,MATCH(1,IF(SPI!A:A='state(northeast)'!$A376,IF(SPI!B:B='state(northeast)'!$B376,1)),0))," "),2)</f>
        <v>5.65</v>
      </c>
      <c r="R376" s="22">
        <f t="array" ref="R376">ROUND(IFERROR(INDEX(SPI!N:N,MATCH(1,IF(SPI!A:A='state(northeast)'!$A376,IF(SPI!B:B='state(northeast)'!$B376,1)),0))," "),2)</f>
        <v>10.49</v>
      </c>
    </row>
    <row r="377" ht="12.75" customHeight="1">
      <c r="A377" s="60" t="s">
        <v>26</v>
      </c>
      <c r="B377" s="55">
        <v>2016.0</v>
      </c>
      <c r="C377" s="34">
        <v>33.0</v>
      </c>
      <c r="D377" s="54">
        <v>176000.0</v>
      </c>
      <c r="E377" s="54">
        <v>9715000.0</v>
      </c>
      <c r="F377" s="43">
        <v>45.7</v>
      </c>
      <c r="G377" s="57">
        <v>37.8</v>
      </c>
      <c r="H377" s="43">
        <v>39.57</v>
      </c>
      <c r="I377" s="57">
        <v>23.89</v>
      </c>
      <c r="J377" s="61">
        <v>36.816153846153846</v>
      </c>
      <c r="K377" s="61">
        <v>28.81115384615385</v>
      </c>
      <c r="L377" s="61">
        <v>15.550384615384612</v>
      </c>
      <c r="M377" s="61">
        <v>14.836923076923073</v>
      </c>
      <c r="N377" s="61">
        <v>3.98346153846154</v>
      </c>
      <c r="O377" s="61">
        <v>0.0</v>
      </c>
      <c r="P377" s="61">
        <v>120.26923076923077</v>
      </c>
      <c r="Q377" s="22">
        <f t="array" ref="Q377">ROUND(IFERROR(INDEX(SPI!M:M,MATCH(1,IF(SPI!A:A='state(northeast)'!$A377,IF(SPI!B:B='state(northeast)'!$B377,1)),0))," "),2)</f>
        <v>16.25</v>
      </c>
      <c r="R377" s="22">
        <f t="array" ref="R377">ROUND(IFERROR(INDEX(SPI!N:N,MATCH(1,IF(SPI!A:A='state(northeast)'!$A377,IF(SPI!B:B='state(northeast)'!$B377,1)),0))," "),2)</f>
        <v>8.4</v>
      </c>
    </row>
    <row r="378" ht="12.75" customHeight="1">
      <c r="A378" s="60" t="s">
        <v>26</v>
      </c>
      <c r="B378" s="55">
        <v>2017.0</v>
      </c>
      <c r="C378" s="34">
        <v>33.0</v>
      </c>
      <c r="D378" s="54">
        <v>160000.0</v>
      </c>
      <c r="E378" s="54">
        <v>6960000.0</v>
      </c>
      <c r="F378" s="43">
        <v>44.9</v>
      </c>
      <c r="G378" s="57">
        <v>36.6</v>
      </c>
      <c r="H378" s="43">
        <v>49.17</v>
      </c>
      <c r="I378" s="57">
        <v>19.88</v>
      </c>
      <c r="J378" s="61">
        <v>66.09961538461535</v>
      </c>
      <c r="K378" s="61">
        <v>12.802692307692308</v>
      </c>
      <c r="L378" s="61">
        <v>11.065769230769227</v>
      </c>
      <c r="M378" s="61">
        <v>10.03076923076923</v>
      </c>
      <c r="N378" s="61">
        <v>0.0</v>
      </c>
      <c r="O378" s="61">
        <v>0.0</v>
      </c>
      <c r="P378" s="61">
        <v>65.0576923076923</v>
      </c>
      <c r="Q378" s="22">
        <f t="array" ref="Q378">ROUND(IFERROR(INDEX(SPI!M:M,MATCH(1,IF(SPI!A:A='state(northeast)'!$A378,IF(SPI!B:B='state(northeast)'!$B378,1)),0))," "),2)</f>
        <v>4.56</v>
      </c>
      <c r="R378" s="22">
        <f t="array" ref="R378">ROUND(IFERROR(INDEX(SPI!N:N,MATCH(1,IF(SPI!A:A='state(northeast)'!$A378,IF(SPI!B:B='state(northeast)'!$B378,1)),0))," "),2)</f>
        <v>23.52</v>
      </c>
    </row>
    <row r="379" ht="12.75" customHeight="1">
      <c r="A379" s="60" t="s">
        <v>26</v>
      </c>
      <c r="B379" s="55">
        <v>2018.0</v>
      </c>
      <c r="C379" s="34">
        <v>33.0</v>
      </c>
      <c r="D379" s="54">
        <v>163000.0</v>
      </c>
      <c r="E379" s="54">
        <v>9144000.0</v>
      </c>
      <c r="F379" s="43">
        <v>44.4</v>
      </c>
      <c r="G379" s="57">
        <v>35.5</v>
      </c>
      <c r="H379" s="43">
        <v>51.8</v>
      </c>
      <c r="I379" s="57">
        <v>23.87</v>
      </c>
      <c r="J379" s="61">
        <v>79.02442307692309</v>
      </c>
      <c r="K379" s="61">
        <v>15.984038461538463</v>
      </c>
      <c r="L379" s="61">
        <v>4.991538461538462</v>
      </c>
      <c r="M379" s="61">
        <v>0.0</v>
      </c>
      <c r="N379" s="61">
        <v>0.0</v>
      </c>
      <c r="O379" s="61">
        <v>0.0</v>
      </c>
      <c r="P379" s="61">
        <v>25.942307692307693</v>
      </c>
      <c r="Q379" s="22">
        <f t="array" ref="Q379">ROUND(IFERROR(INDEX(SPI!M:M,MATCH(1,IF(SPI!A:A='state(northeast)'!$A379,IF(SPI!B:B='state(northeast)'!$B379,1)),0))," "),2)</f>
        <v>1.23</v>
      </c>
      <c r="R379" s="22">
        <f t="array" ref="R379">ROUND(IFERROR(INDEX(SPI!N:N,MATCH(1,IF(SPI!A:A='state(northeast)'!$A379,IF(SPI!B:B='state(northeast)'!$B379,1)),0))," "),2)</f>
        <v>23.07</v>
      </c>
    </row>
    <row r="380" ht="12.75" customHeight="1">
      <c r="A380" s="60" t="s">
        <v>26</v>
      </c>
      <c r="B380" s="55">
        <v>2019.0</v>
      </c>
      <c r="C380" s="34">
        <v>33.0</v>
      </c>
      <c r="D380" s="54">
        <v>148000.0</v>
      </c>
      <c r="E380" s="54">
        <v>6704000.0</v>
      </c>
      <c r="F380" s="43">
        <v>43.2</v>
      </c>
      <c r="G380" s="57">
        <v>32.7</v>
      </c>
      <c r="H380" s="43">
        <v>50.25</v>
      </c>
      <c r="I380" s="57">
        <v>28.93</v>
      </c>
      <c r="J380" s="61">
        <v>91.10037735849056</v>
      </c>
      <c r="K380" s="61">
        <v>8.899622641509433</v>
      </c>
      <c r="L380" s="61">
        <v>0.0</v>
      </c>
      <c r="M380" s="61">
        <v>0.0</v>
      </c>
      <c r="N380" s="61">
        <v>0.0</v>
      </c>
      <c r="O380" s="61">
        <v>0.0</v>
      </c>
      <c r="P380" s="61">
        <v>8.867924528301886</v>
      </c>
      <c r="Q380" s="22">
        <f t="array" ref="Q380">ROUND(IFERROR(INDEX(SPI!M:M,MATCH(1,IF(SPI!A:A='state(northeast)'!$A380,IF(SPI!B:B='state(northeast)'!$B380,1)),0))," "),2)</f>
        <v>0.02</v>
      </c>
      <c r="R380" s="22">
        <f t="array" ref="R380">ROUND(IFERROR(INDEX(SPI!N:N,MATCH(1,IF(SPI!A:A='state(northeast)'!$A380,IF(SPI!B:B='state(northeast)'!$B380,1)),0))," "),2)</f>
        <v>53.06</v>
      </c>
    </row>
    <row r="381" ht="12.75" customHeight="1">
      <c r="A381" s="60" t="s">
        <v>26</v>
      </c>
      <c r="B381" s="55">
        <v>2020.0</v>
      </c>
      <c r="C381" s="34">
        <v>33.0</v>
      </c>
      <c r="D381" s="54">
        <v>154000.0</v>
      </c>
      <c r="E381" s="59">
        <v>8023000.0</v>
      </c>
      <c r="F381" s="43">
        <v>45.8</v>
      </c>
      <c r="G381" s="57">
        <v>34.8</v>
      </c>
      <c r="H381" s="43">
        <v>41.8</v>
      </c>
      <c r="I381" s="57">
        <v>23.0</v>
      </c>
      <c r="J381" s="61">
        <v>46.05634615384615</v>
      </c>
      <c r="K381" s="61">
        <v>14.202884615384617</v>
      </c>
      <c r="L381" s="61">
        <v>26.23153846153846</v>
      </c>
      <c r="M381" s="61">
        <v>10.7625</v>
      </c>
      <c r="N381" s="61">
        <v>2.7471153846153844</v>
      </c>
      <c r="O381" s="61">
        <v>0.0</v>
      </c>
      <c r="P381" s="61">
        <v>110.03846153846153</v>
      </c>
      <c r="Q381" s="22">
        <f t="array" ref="Q381">ROUND(IFERROR(INDEX(SPI!M:M,MATCH(1,IF(SPI!A:A='state(northeast)'!$A381,IF(SPI!B:B='state(northeast)'!$B381,1)),0))," "),2)</f>
        <v>6.9</v>
      </c>
      <c r="R381" s="22">
        <f t="array" ref="R381">ROUND(IFERROR(INDEX(SPI!N:N,MATCH(1,IF(SPI!A:A='state(northeast)'!$A381,IF(SPI!B:B='state(northeast)'!$B381,1)),0))," "),2)</f>
        <v>6.63</v>
      </c>
    </row>
    <row r="382" ht="12.75" customHeight="1">
      <c r="A382" s="60" t="s">
        <v>26</v>
      </c>
      <c r="B382" s="55">
        <v>2021.0</v>
      </c>
      <c r="C382" s="34">
        <v>33.0</v>
      </c>
      <c r="D382" s="54">
        <v>127000.0</v>
      </c>
      <c r="E382" s="54" t="s">
        <v>71</v>
      </c>
      <c r="F382" s="43">
        <v>46.1</v>
      </c>
      <c r="G382" s="57">
        <v>35.7</v>
      </c>
      <c r="H382" s="43">
        <v>45.96</v>
      </c>
      <c r="I382" s="57">
        <v>20.22</v>
      </c>
      <c r="J382" s="61">
        <v>51.65673076923079</v>
      </c>
      <c r="K382" s="61">
        <v>32.16480769230769</v>
      </c>
      <c r="L382" s="61">
        <v>15.724423076923067</v>
      </c>
      <c r="M382" s="61">
        <v>0.4538461538461539</v>
      </c>
      <c r="N382" s="61">
        <v>0.0</v>
      </c>
      <c r="O382" s="61">
        <v>0.0</v>
      </c>
      <c r="P382" s="61">
        <v>64.92307692307692</v>
      </c>
      <c r="Q382" s="22">
        <f t="array" ref="Q382">ROUND(IFERROR(INDEX(SPI!M:M,MATCH(1,IF(SPI!A:A='state(northeast)'!$A382,IF(SPI!B:B='state(northeast)'!$B382,1)),0))," "),2)</f>
        <v>17.31</v>
      </c>
      <c r="R382" s="22">
        <f t="array" ref="R382">ROUND(IFERROR(INDEX(SPI!N:N,MATCH(1,IF(SPI!A:A='state(northeast)'!$A382,IF(SPI!B:B='state(northeast)'!$B382,1)),0))," "),2)</f>
        <v>16.05</v>
      </c>
    </row>
    <row r="383" ht="12.75" hidden="1" customHeight="1">
      <c r="A383" s="62" t="s">
        <v>28</v>
      </c>
      <c r="B383" s="55">
        <v>1895.0</v>
      </c>
      <c r="D383" s="54"/>
      <c r="E383" s="54"/>
      <c r="F383" s="43">
        <v>43.5</v>
      </c>
      <c r="G383" s="43"/>
      <c r="H383" s="43">
        <v>34.93</v>
      </c>
      <c r="I383" s="43"/>
      <c r="J383" s="43"/>
      <c r="K383" s="43"/>
      <c r="L383" s="43"/>
      <c r="M383" s="43"/>
      <c r="N383" s="43"/>
      <c r="O383" s="43"/>
      <c r="P383" s="43"/>
      <c r="Q383" s="22">
        <f t="array" ref="Q383">ROUND(IFERROR(INDEX(SPI!M:M,MATCH(1,IF(SPI!A:A='state(northeast)'!$A383,IF(SPI!B:B='state(northeast)'!$B383,1)),0))," "),2)</f>
        <v>17.35</v>
      </c>
      <c r="R383" s="22">
        <f t="array" ref="R383">ROUND(IFERROR(INDEX(SPI!N:N,MATCH(1,IF(SPI!A:A='state(northeast)'!$A383,IF(SPI!B:B='state(northeast)'!$B383,1)),0))," "),2)</f>
        <v>0.02</v>
      </c>
    </row>
    <row r="384" ht="12.75" hidden="1" customHeight="1">
      <c r="A384" s="62" t="s">
        <v>28</v>
      </c>
      <c r="B384" s="55">
        <v>1896.0</v>
      </c>
      <c r="D384" s="54"/>
      <c r="E384" s="54"/>
      <c r="F384" s="43">
        <v>44.1</v>
      </c>
      <c r="G384" s="43"/>
      <c r="H384" s="43">
        <v>38.79</v>
      </c>
      <c r="I384" s="43"/>
      <c r="J384" s="43"/>
      <c r="K384" s="43"/>
      <c r="L384" s="43"/>
      <c r="M384" s="43"/>
      <c r="N384" s="43"/>
      <c r="O384" s="43"/>
      <c r="P384" s="43"/>
      <c r="Q384" s="22">
        <f t="array" ref="Q384">ROUND(IFERROR(INDEX(SPI!M:M,MATCH(1,IF(SPI!A:A='state(northeast)'!$A384,IF(SPI!B:B='state(northeast)'!$B384,1)),0))," "),2)</f>
        <v>7.94</v>
      </c>
      <c r="R384" s="22">
        <f t="array" ref="R384">ROUND(IFERROR(INDEX(SPI!N:N,MATCH(1,IF(SPI!A:A='state(northeast)'!$A384,IF(SPI!B:B='state(northeast)'!$B384,1)),0))," "),2)</f>
        <v>5.73</v>
      </c>
    </row>
    <row r="385" ht="12.75" hidden="1" customHeight="1">
      <c r="A385" s="62" t="s">
        <v>28</v>
      </c>
      <c r="B385" s="55">
        <v>1897.0</v>
      </c>
      <c r="D385" s="54"/>
      <c r="E385" s="54"/>
      <c r="F385" s="43">
        <v>44.4</v>
      </c>
      <c r="G385" s="43"/>
      <c r="H385" s="43">
        <v>41.63</v>
      </c>
      <c r="I385" s="43"/>
      <c r="J385" s="43"/>
      <c r="K385" s="43"/>
      <c r="L385" s="43"/>
      <c r="M385" s="43"/>
      <c r="N385" s="43"/>
      <c r="O385" s="43"/>
      <c r="P385" s="43"/>
      <c r="Q385" s="22">
        <f t="array" ref="Q385">ROUND(IFERROR(INDEX(SPI!M:M,MATCH(1,IF(SPI!A:A='state(northeast)'!$A385,IF(SPI!B:B='state(northeast)'!$B385,1)),0))," "),2)</f>
        <v>14.67</v>
      </c>
      <c r="R385" s="22">
        <f t="array" ref="R385">ROUND(IFERROR(INDEX(SPI!N:N,MATCH(1,IF(SPI!A:A='state(northeast)'!$A385,IF(SPI!B:B='state(northeast)'!$B385,1)),0))," "),2)</f>
        <v>7.34</v>
      </c>
    </row>
    <row r="386" ht="12.75" hidden="1" customHeight="1">
      <c r="A386" s="62" t="s">
        <v>28</v>
      </c>
      <c r="B386" s="55">
        <v>1898.0</v>
      </c>
      <c r="D386" s="54"/>
      <c r="E386" s="54"/>
      <c r="F386" s="43">
        <v>46.0</v>
      </c>
      <c r="G386" s="43"/>
      <c r="H386" s="43">
        <v>45.02</v>
      </c>
      <c r="I386" s="43"/>
      <c r="J386" s="43"/>
      <c r="K386" s="43"/>
      <c r="L386" s="43"/>
      <c r="M386" s="43"/>
      <c r="N386" s="43"/>
      <c r="O386" s="43"/>
      <c r="P386" s="43"/>
      <c r="Q386" s="22">
        <f t="array" ref="Q386">ROUND(IFERROR(INDEX(SPI!M:M,MATCH(1,IF(SPI!A:A='state(northeast)'!$A386,IF(SPI!B:B='state(northeast)'!$B386,1)),0))," "),2)</f>
        <v>2.59</v>
      </c>
      <c r="R386" s="22">
        <f t="array" ref="R386">ROUND(IFERROR(INDEX(SPI!N:N,MATCH(1,IF(SPI!A:A='state(northeast)'!$A386,IF(SPI!B:B='state(northeast)'!$B386,1)),0))," "),2)</f>
        <v>21.8</v>
      </c>
    </row>
    <row r="387" ht="12.75" hidden="1" customHeight="1">
      <c r="A387" s="62" t="s">
        <v>28</v>
      </c>
      <c r="B387" s="55">
        <v>1899.0</v>
      </c>
      <c r="D387" s="54"/>
      <c r="E387" s="54"/>
      <c r="F387" s="43">
        <v>44.7</v>
      </c>
      <c r="G387" s="43"/>
      <c r="H387" s="43">
        <v>34.88</v>
      </c>
      <c r="I387" s="43"/>
      <c r="J387" s="43"/>
      <c r="K387" s="43"/>
      <c r="L387" s="43"/>
      <c r="M387" s="43"/>
      <c r="N387" s="43"/>
      <c r="O387" s="43"/>
      <c r="P387" s="43"/>
      <c r="Q387" s="22">
        <f t="array" ref="Q387">ROUND(IFERROR(INDEX(SPI!M:M,MATCH(1,IF(SPI!A:A='state(northeast)'!$A387,IF(SPI!B:B='state(northeast)'!$B387,1)),0))," "),2)</f>
        <v>25.76</v>
      </c>
      <c r="R387" s="22">
        <f t="array" ref="R387">ROUND(IFERROR(INDEX(SPI!N:N,MATCH(1,IF(SPI!A:A='state(northeast)'!$A387,IF(SPI!B:B='state(northeast)'!$B387,1)),0))," "),2)</f>
        <v>9.27</v>
      </c>
    </row>
    <row r="388" ht="12.75" hidden="1" customHeight="1">
      <c r="A388" s="62" t="s">
        <v>28</v>
      </c>
      <c r="B388" s="55">
        <v>1900.0</v>
      </c>
      <c r="D388" s="54"/>
      <c r="E388" s="54"/>
      <c r="F388" s="43">
        <v>45.2</v>
      </c>
      <c r="G388" s="43"/>
      <c r="H388" s="43">
        <v>40.28</v>
      </c>
      <c r="I388" s="43"/>
      <c r="J388" s="43"/>
      <c r="K388" s="43"/>
      <c r="L388" s="43"/>
      <c r="M388" s="43"/>
      <c r="N388" s="43"/>
      <c r="O388" s="43"/>
      <c r="P388" s="43"/>
      <c r="Q388" s="22">
        <f t="array" ref="Q388">ROUND(IFERROR(INDEX(SPI!M:M,MATCH(1,IF(SPI!A:A='state(northeast)'!$A388,IF(SPI!B:B='state(northeast)'!$B388,1)),0))," "),2)</f>
        <v>14.98</v>
      </c>
      <c r="R388" s="22">
        <f t="array" ref="R388">ROUND(IFERROR(INDEX(SPI!N:N,MATCH(1,IF(SPI!A:A='state(northeast)'!$A388,IF(SPI!B:B='state(northeast)'!$B388,1)),0))," "),2)</f>
        <v>2.25</v>
      </c>
    </row>
    <row r="389" ht="12.75" hidden="1" customHeight="1">
      <c r="A389" s="62" t="s">
        <v>28</v>
      </c>
      <c r="B389" s="55">
        <v>1901.0</v>
      </c>
      <c r="D389" s="54"/>
      <c r="E389" s="54"/>
      <c r="F389" s="43">
        <v>43.9</v>
      </c>
      <c r="G389" s="43"/>
      <c r="H389" s="43">
        <v>43.77</v>
      </c>
      <c r="I389" s="43"/>
      <c r="J389" s="43"/>
      <c r="K389" s="43"/>
      <c r="L389" s="43"/>
      <c r="M389" s="43"/>
      <c r="N389" s="43"/>
      <c r="O389" s="43"/>
      <c r="P389" s="43"/>
      <c r="Q389" s="22">
        <f t="array" ref="Q389">ROUND(IFERROR(INDEX(SPI!M:M,MATCH(1,IF(SPI!A:A='state(northeast)'!$A389,IF(SPI!B:B='state(northeast)'!$B389,1)),0))," "),2)</f>
        <v>4.79</v>
      </c>
      <c r="R389" s="22">
        <f t="array" ref="R389">ROUND(IFERROR(INDEX(SPI!N:N,MATCH(1,IF(SPI!A:A='state(northeast)'!$A389,IF(SPI!B:B='state(northeast)'!$B389,1)),0))," "),2)</f>
        <v>17.77</v>
      </c>
    </row>
    <row r="390" ht="12.75" hidden="1" customHeight="1">
      <c r="A390" s="62" t="s">
        <v>28</v>
      </c>
      <c r="B390" s="55">
        <v>1902.0</v>
      </c>
      <c r="D390" s="54"/>
      <c r="E390" s="54"/>
      <c r="F390" s="43">
        <v>44.1</v>
      </c>
      <c r="G390" s="43"/>
      <c r="H390" s="43">
        <v>43.37</v>
      </c>
      <c r="I390" s="43"/>
      <c r="J390" s="43"/>
      <c r="K390" s="43"/>
      <c r="L390" s="43"/>
      <c r="M390" s="43"/>
      <c r="N390" s="43"/>
      <c r="O390" s="43"/>
      <c r="P390" s="43"/>
      <c r="Q390" s="22">
        <f t="array" ref="Q390">ROUND(IFERROR(INDEX(SPI!M:M,MATCH(1,IF(SPI!A:A='state(northeast)'!$A390,IF(SPI!B:B='state(northeast)'!$B390,1)),0))," "),2)</f>
        <v>1.04</v>
      </c>
      <c r="R390" s="22">
        <f t="array" ref="R390">ROUND(IFERROR(INDEX(SPI!N:N,MATCH(1,IF(SPI!A:A='state(northeast)'!$A390,IF(SPI!B:B='state(northeast)'!$B390,1)),0))," "),2)</f>
        <v>21.37</v>
      </c>
    </row>
    <row r="391" ht="12.75" hidden="1" customHeight="1">
      <c r="A391" s="62" t="s">
        <v>28</v>
      </c>
      <c r="B391" s="55">
        <v>1903.0</v>
      </c>
      <c r="D391" s="54"/>
      <c r="E391" s="54"/>
      <c r="F391" s="43">
        <v>44.1</v>
      </c>
      <c r="G391" s="43"/>
      <c r="H391" s="43">
        <v>43.92</v>
      </c>
      <c r="I391" s="43"/>
      <c r="J391" s="43"/>
      <c r="K391" s="43"/>
      <c r="L391" s="43"/>
      <c r="M391" s="43"/>
      <c r="N391" s="43"/>
      <c r="O391" s="43"/>
      <c r="P391" s="43"/>
      <c r="Q391" s="22">
        <f t="array" ref="Q391">ROUND(IFERROR(INDEX(SPI!M:M,MATCH(1,IF(SPI!A:A='state(northeast)'!$A391,IF(SPI!B:B='state(northeast)'!$B391,1)),0))," "),2)</f>
        <v>1.83</v>
      </c>
      <c r="R391" s="22">
        <f t="array" ref="R391">ROUND(IFERROR(INDEX(SPI!N:N,MATCH(1,IF(SPI!A:A='state(northeast)'!$A391,IF(SPI!B:B='state(northeast)'!$B391,1)),0))," "),2)</f>
        <v>20.98</v>
      </c>
    </row>
    <row r="392" ht="12.75" hidden="1" customHeight="1">
      <c r="A392" s="62" t="s">
        <v>28</v>
      </c>
      <c r="B392" s="55">
        <v>1904.0</v>
      </c>
      <c r="D392" s="54"/>
      <c r="E392" s="54"/>
      <c r="F392" s="43">
        <v>41.3</v>
      </c>
      <c r="G392" s="43"/>
      <c r="H392" s="43">
        <v>38.65</v>
      </c>
      <c r="I392" s="43"/>
      <c r="J392" s="43"/>
      <c r="K392" s="43"/>
      <c r="L392" s="43"/>
      <c r="M392" s="43"/>
      <c r="N392" s="43"/>
      <c r="O392" s="43"/>
      <c r="P392" s="43"/>
      <c r="Q392" s="22">
        <f t="array" ref="Q392">ROUND(IFERROR(INDEX(SPI!M:M,MATCH(1,IF(SPI!A:A='state(northeast)'!$A392,IF(SPI!B:B='state(northeast)'!$B392,1)),0))," "),2)</f>
        <v>5.84</v>
      </c>
      <c r="R392" s="22">
        <f t="array" ref="R392">ROUND(IFERROR(INDEX(SPI!N:N,MATCH(1,IF(SPI!A:A='state(northeast)'!$A392,IF(SPI!B:B='state(northeast)'!$B392,1)),0))," "),2)</f>
        <v>11.33</v>
      </c>
    </row>
    <row r="393" ht="12.75" hidden="1" customHeight="1">
      <c r="A393" s="62" t="s">
        <v>28</v>
      </c>
      <c r="B393" s="55">
        <v>1905.0</v>
      </c>
      <c r="D393" s="54"/>
      <c r="E393" s="54"/>
      <c r="F393" s="43">
        <v>43.2</v>
      </c>
      <c r="G393" s="43"/>
      <c r="H393" s="43">
        <v>40.73</v>
      </c>
      <c r="I393" s="43"/>
      <c r="J393" s="43"/>
      <c r="K393" s="43"/>
      <c r="L393" s="43"/>
      <c r="M393" s="43"/>
      <c r="N393" s="43"/>
      <c r="O393" s="43"/>
      <c r="P393" s="43"/>
      <c r="Q393" s="22">
        <f t="array" ref="Q393">ROUND(IFERROR(INDEX(SPI!M:M,MATCH(1,IF(SPI!A:A='state(northeast)'!$A393,IF(SPI!B:B='state(northeast)'!$B393,1)),0))," "),2)</f>
        <v>20.68</v>
      </c>
      <c r="R393" s="22">
        <f t="array" ref="R393">ROUND(IFERROR(INDEX(SPI!N:N,MATCH(1,IF(SPI!A:A='state(northeast)'!$A393,IF(SPI!B:B='state(northeast)'!$B393,1)),0))," "),2)</f>
        <v>6.37</v>
      </c>
    </row>
    <row r="394" ht="12.75" hidden="1" customHeight="1">
      <c r="A394" s="62" t="s">
        <v>28</v>
      </c>
      <c r="B394" s="55">
        <v>1906.0</v>
      </c>
      <c r="D394" s="54"/>
      <c r="E394" s="54"/>
      <c r="F394" s="43">
        <v>44.6</v>
      </c>
      <c r="G394" s="43"/>
      <c r="H394" s="43">
        <v>38.13</v>
      </c>
      <c r="I394" s="43"/>
      <c r="J394" s="43"/>
      <c r="K394" s="43"/>
      <c r="L394" s="43"/>
      <c r="M394" s="43"/>
      <c r="N394" s="43"/>
      <c r="O394" s="43"/>
      <c r="P394" s="43"/>
      <c r="Q394" s="22">
        <f t="array" ref="Q394">ROUND(IFERROR(INDEX(SPI!M:M,MATCH(1,IF(SPI!A:A='state(northeast)'!$A394,IF(SPI!B:B='state(northeast)'!$B394,1)),0))," "),2)</f>
        <v>14.17</v>
      </c>
      <c r="R394" s="22">
        <f t="array" ref="R394">ROUND(IFERROR(INDEX(SPI!N:N,MATCH(1,IF(SPI!A:A='state(northeast)'!$A394,IF(SPI!B:B='state(northeast)'!$B394,1)),0))," "),2)</f>
        <v>6.2</v>
      </c>
    </row>
    <row r="395" ht="12.75" hidden="1" customHeight="1">
      <c r="A395" s="62" t="s">
        <v>28</v>
      </c>
      <c r="B395" s="55">
        <v>1907.0</v>
      </c>
      <c r="D395" s="54"/>
      <c r="E395" s="54"/>
      <c r="F395" s="43">
        <v>42.5</v>
      </c>
      <c r="G395" s="43"/>
      <c r="H395" s="43">
        <v>39.02</v>
      </c>
      <c r="I395" s="43"/>
      <c r="J395" s="43"/>
      <c r="K395" s="43"/>
      <c r="L395" s="43"/>
      <c r="M395" s="43"/>
      <c r="N395" s="43"/>
      <c r="O395" s="43"/>
      <c r="P395" s="43"/>
      <c r="Q395" s="22">
        <f t="array" ref="Q395">ROUND(IFERROR(INDEX(SPI!M:M,MATCH(1,IF(SPI!A:A='state(northeast)'!$A395,IF(SPI!B:B='state(northeast)'!$B395,1)),0))," "),2)</f>
        <v>27.01</v>
      </c>
      <c r="R395" s="22">
        <f t="array" ref="R395">ROUND(IFERROR(INDEX(SPI!N:N,MATCH(1,IF(SPI!A:A='state(northeast)'!$A395,IF(SPI!B:B='state(northeast)'!$B395,1)),0))," "),2)</f>
        <v>2.85</v>
      </c>
    </row>
    <row r="396" ht="12.75" hidden="1" customHeight="1">
      <c r="A396" s="62" t="s">
        <v>28</v>
      </c>
      <c r="B396" s="55">
        <v>1908.0</v>
      </c>
      <c r="D396" s="54"/>
      <c r="E396" s="54"/>
      <c r="F396" s="43">
        <v>44.8</v>
      </c>
      <c r="G396" s="43"/>
      <c r="H396" s="43">
        <v>34.57</v>
      </c>
      <c r="I396" s="43"/>
      <c r="J396" s="43"/>
      <c r="K396" s="43"/>
      <c r="L396" s="43"/>
      <c r="M396" s="43"/>
      <c r="N396" s="43"/>
      <c r="O396" s="43"/>
      <c r="P396" s="43"/>
      <c r="Q396" s="22">
        <f t="array" ref="Q396">ROUND(IFERROR(INDEX(SPI!M:M,MATCH(1,IF(SPI!A:A='state(northeast)'!$A396,IF(SPI!B:B='state(northeast)'!$B396,1)),0))," "),2)</f>
        <v>13.74</v>
      </c>
      <c r="R396" s="22">
        <f t="array" ref="R396">ROUND(IFERROR(INDEX(SPI!N:N,MATCH(1,IF(SPI!A:A='state(northeast)'!$A396,IF(SPI!B:B='state(northeast)'!$B396,1)),0))," "),2)</f>
        <v>14.59</v>
      </c>
    </row>
    <row r="397" ht="12.75" hidden="1" customHeight="1">
      <c r="A397" s="62" t="s">
        <v>28</v>
      </c>
      <c r="B397" s="55">
        <v>1909.0</v>
      </c>
      <c r="D397" s="54"/>
      <c r="E397" s="54"/>
      <c r="F397" s="43">
        <v>44.1</v>
      </c>
      <c r="G397" s="43"/>
      <c r="H397" s="43">
        <v>37.02</v>
      </c>
      <c r="I397" s="43"/>
      <c r="J397" s="43"/>
      <c r="K397" s="43"/>
      <c r="L397" s="43"/>
      <c r="M397" s="43"/>
      <c r="N397" s="43"/>
      <c r="O397" s="43"/>
      <c r="P397" s="43"/>
      <c r="Q397" s="22">
        <f t="array" ref="Q397">ROUND(IFERROR(INDEX(SPI!M:M,MATCH(1,IF(SPI!A:A='state(northeast)'!$A397,IF(SPI!B:B='state(northeast)'!$B397,1)),0))," "),2)</f>
        <v>28.53</v>
      </c>
      <c r="R397" s="22">
        <f t="array" ref="R397">ROUND(IFERROR(INDEX(SPI!N:N,MATCH(1,IF(SPI!A:A='state(northeast)'!$A397,IF(SPI!B:B='state(northeast)'!$B397,1)),0))," "),2)</f>
        <v>1.25</v>
      </c>
    </row>
    <row r="398" ht="12.75" hidden="1" customHeight="1">
      <c r="A398" s="62" t="s">
        <v>28</v>
      </c>
      <c r="B398" s="55">
        <v>1910.0</v>
      </c>
      <c r="D398" s="54"/>
      <c r="E398" s="54"/>
      <c r="F398" s="43">
        <v>44.1</v>
      </c>
      <c r="G398" s="43"/>
      <c r="H398" s="43">
        <v>38.35</v>
      </c>
      <c r="I398" s="43"/>
      <c r="J398" s="43"/>
      <c r="K398" s="43"/>
      <c r="L398" s="43"/>
      <c r="M398" s="43"/>
      <c r="N398" s="43"/>
      <c r="O398" s="43"/>
      <c r="P398" s="43"/>
      <c r="Q398" s="22">
        <f t="array" ref="Q398">ROUND(IFERROR(INDEX(SPI!M:M,MATCH(1,IF(SPI!A:A='state(northeast)'!$A398,IF(SPI!B:B='state(northeast)'!$B398,1)),0))," "),2)</f>
        <v>24.34</v>
      </c>
      <c r="R398" s="22">
        <f t="array" ref="R398">ROUND(IFERROR(INDEX(SPI!N:N,MATCH(1,IF(SPI!A:A='state(northeast)'!$A398,IF(SPI!B:B='state(northeast)'!$B398,1)),0))," "),2)</f>
        <v>0.48</v>
      </c>
    </row>
    <row r="399" ht="12.75" hidden="1" customHeight="1">
      <c r="A399" s="62" t="s">
        <v>28</v>
      </c>
      <c r="B399" s="55">
        <v>1911.0</v>
      </c>
      <c r="D399" s="54"/>
      <c r="E399" s="54"/>
      <c r="F399" s="43">
        <v>44.9</v>
      </c>
      <c r="G399" s="43"/>
      <c r="H399" s="43">
        <v>36.56</v>
      </c>
      <c r="I399" s="43"/>
      <c r="J399" s="43"/>
      <c r="K399" s="43"/>
      <c r="L399" s="43"/>
      <c r="M399" s="43"/>
      <c r="N399" s="43"/>
      <c r="O399" s="43"/>
      <c r="P399" s="43"/>
      <c r="Q399" s="22">
        <f t="array" ref="Q399">ROUND(IFERROR(INDEX(SPI!M:M,MATCH(1,IF(SPI!A:A='state(northeast)'!$A399,IF(SPI!B:B='state(northeast)'!$B399,1)),0))," "),2)</f>
        <v>35.63</v>
      </c>
      <c r="R399" s="22">
        <f t="array" ref="R399">ROUND(IFERROR(INDEX(SPI!N:N,MATCH(1,IF(SPI!A:A='state(northeast)'!$A399,IF(SPI!B:B='state(northeast)'!$B399,1)),0))," "),2)</f>
        <v>0.23</v>
      </c>
    </row>
    <row r="400" ht="12.75" hidden="1" customHeight="1">
      <c r="A400" s="62" t="s">
        <v>28</v>
      </c>
      <c r="B400" s="55">
        <v>1912.0</v>
      </c>
      <c r="D400" s="54"/>
      <c r="E400" s="54"/>
      <c r="F400" s="43">
        <v>43.0</v>
      </c>
      <c r="G400" s="43"/>
      <c r="H400" s="43">
        <v>39.57</v>
      </c>
      <c r="I400" s="43"/>
      <c r="J400" s="43"/>
      <c r="K400" s="43"/>
      <c r="L400" s="43"/>
      <c r="M400" s="43"/>
      <c r="N400" s="43"/>
      <c r="O400" s="43"/>
      <c r="P400" s="43"/>
      <c r="Q400" s="22">
        <f t="array" ref="Q400">ROUND(IFERROR(INDEX(SPI!M:M,MATCH(1,IF(SPI!A:A='state(northeast)'!$A400,IF(SPI!B:B='state(northeast)'!$B400,1)),0))," "),2)</f>
        <v>10.85</v>
      </c>
      <c r="R400" s="22">
        <f t="array" ref="R400">ROUND(IFERROR(INDEX(SPI!N:N,MATCH(1,IF(SPI!A:A='state(northeast)'!$A400,IF(SPI!B:B='state(northeast)'!$B400,1)),0))," "),2)</f>
        <v>3.26</v>
      </c>
    </row>
    <row r="401" ht="12.75" hidden="1" customHeight="1">
      <c r="A401" s="62" t="s">
        <v>28</v>
      </c>
      <c r="B401" s="55">
        <v>1913.0</v>
      </c>
      <c r="D401" s="54"/>
      <c r="E401" s="54"/>
      <c r="F401" s="43">
        <v>46.1</v>
      </c>
      <c r="G401" s="43"/>
      <c r="H401" s="43">
        <v>39.29</v>
      </c>
      <c r="I401" s="43"/>
      <c r="J401" s="43"/>
      <c r="K401" s="43"/>
      <c r="L401" s="43"/>
      <c r="M401" s="43"/>
      <c r="N401" s="43"/>
      <c r="O401" s="43"/>
      <c r="P401" s="43"/>
      <c r="Q401" s="22">
        <f t="array" ref="Q401">ROUND(IFERROR(INDEX(SPI!M:M,MATCH(1,IF(SPI!A:A='state(northeast)'!$A401,IF(SPI!B:B='state(northeast)'!$B401,1)),0))," "),2)</f>
        <v>10.04</v>
      </c>
      <c r="R401" s="22">
        <f t="array" ref="R401">ROUND(IFERROR(INDEX(SPI!N:N,MATCH(1,IF(SPI!A:A='state(northeast)'!$A401,IF(SPI!B:B='state(northeast)'!$B401,1)),0))," "),2)</f>
        <v>13.73</v>
      </c>
    </row>
    <row r="402" ht="12.75" hidden="1" customHeight="1">
      <c r="A402" s="62" t="s">
        <v>28</v>
      </c>
      <c r="B402" s="55">
        <v>1914.0</v>
      </c>
      <c r="D402" s="54"/>
      <c r="E402" s="54"/>
      <c r="F402" s="43">
        <v>42.9</v>
      </c>
      <c r="G402" s="43"/>
      <c r="H402" s="43">
        <v>36.67</v>
      </c>
      <c r="I402" s="43"/>
      <c r="J402" s="43"/>
      <c r="K402" s="43"/>
      <c r="L402" s="43"/>
      <c r="M402" s="43"/>
      <c r="N402" s="43"/>
      <c r="O402" s="43"/>
      <c r="P402" s="43"/>
      <c r="Q402" s="22">
        <f t="array" ref="Q402">ROUND(IFERROR(INDEX(SPI!M:M,MATCH(1,IF(SPI!A:A='state(northeast)'!$A402,IF(SPI!B:B='state(northeast)'!$B402,1)),0))," "),2)</f>
        <v>20.7</v>
      </c>
      <c r="R402" s="22">
        <f t="array" ref="R402">ROUND(IFERROR(INDEX(SPI!N:N,MATCH(1,IF(SPI!A:A='state(northeast)'!$A402,IF(SPI!B:B='state(northeast)'!$B402,1)),0))," "),2)</f>
        <v>3.93</v>
      </c>
    </row>
    <row r="403" ht="12.75" hidden="1" customHeight="1">
      <c r="A403" s="62" t="s">
        <v>28</v>
      </c>
      <c r="B403" s="55">
        <v>1915.0</v>
      </c>
      <c r="D403" s="54"/>
      <c r="E403" s="54"/>
      <c r="F403" s="43">
        <v>44.6</v>
      </c>
      <c r="G403" s="43"/>
      <c r="H403" s="43">
        <v>41.05</v>
      </c>
      <c r="I403" s="43"/>
      <c r="J403" s="43"/>
      <c r="K403" s="43"/>
      <c r="L403" s="43"/>
      <c r="M403" s="43"/>
      <c r="N403" s="43"/>
      <c r="O403" s="43"/>
      <c r="P403" s="43"/>
      <c r="Q403" s="22">
        <f t="array" ref="Q403">ROUND(IFERROR(INDEX(SPI!M:M,MATCH(1,IF(SPI!A:A='state(northeast)'!$A403,IF(SPI!B:B='state(northeast)'!$B403,1)),0))," "),2)</f>
        <v>26.6</v>
      </c>
      <c r="R403" s="22">
        <f t="array" ref="R403">ROUND(IFERROR(INDEX(SPI!N:N,MATCH(1,IF(SPI!A:A='state(northeast)'!$A403,IF(SPI!B:B='state(northeast)'!$B403,1)),0))," "),2)</f>
        <v>3.43</v>
      </c>
    </row>
    <row r="404" ht="12.75" hidden="1" customHeight="1">
      <c r="A404" s="62" t="s">
        <v>28</v>
      </c>
      <c r="B404" s="55">
        <v>1916.0</v>
      </c>
      <c r="D404" s="54"/>
      <c r="E404" s="54"/>
      <c r="F404" s="43">
        <v>43.8</v>
      </c>
      <c r="G404" s="43"/>
      <c r="H404" s="43">
        <v>39.69</v>
      </c>
      <c r="I404" s="43"/>
      <c r="J404" s="43"/>
      <c r="K404" s="43"/>
      <c r="L404" s="43"/>
      <c r="M404" s="43"/>
      <c r="N404" s="43"/>
      <c r="O404" s="43"/>
      <c r="P404" s="43"/>
      <c r="Q404" s="22">
        <f t="array" ref="Q404">ROUND(IFERROR(INDEX(SPI!M:M,MATCH(1,IF(SPI!A:A='state(northeast)'!$A404,IF(SPI!B:B='state(northeast)'!$B404,1)),0))," "),2)</f>
        <v>2.75</v>
      </c>
      <c r="R404" s="22">
        <f t="array" ref="R404">ROUND(IFERROR(INDEX(SPI!N:N,MATCH(1,IF(SPI!A:A='state(northeast)'!$A404,IF(SPI!B:B='state(northeast)'!$B404,1)),0))," "),2)</f>
        <v>16.42</v>
      </c>
    </row>
    <row r="405" ht="12.75" hidden="1" customHeight="1">
      <c r="A405" s="62" t="s">
        <v>28</v>
      </c>
      <c r="B405" s="55">
        <v>1917.0</v>
      </c>
      <c r="D405" s="54"/>
      <c r="E405" s="54"/>
      <c r="F405" s="43">
        <v>41.1</v>
      </c>
      <c r="G405" s="43"/>
      <c r="H405" s="43">
        <v>40.42</v>
      </c>
      <c r="I405" s="43"/>
      <c r="J405" s="43"/>
      <c r="K405" s="43"/>
      <c r="L405" s="43"/>
      <c r="M405" s="43"/>
      <c r="N405" s="43"/>
      <c r="O405" s="43"/>
      <c r="P405" s="43"/>
      <c r="Q405" s="22">
        <f t="array" ref="Q405">ROUND(IFERROR(INDEX(SPI!M:M,MATCH(1,IF(SPI!A:A='state(northeast)'!$A405,IF(SPI!B:B='state(northeast)'!$B405,1)),0))," "),2)</f>
        <v>15.1</v>
      </c>
      <c r="R405" s="22">
        <f t="array" ref="R405">ROUND(IFERROR(INDEX(SPI!N:N,MATCH(1,IF(SPI!A:A='state(northeast)'!$A405,IF(SPI!B:B='state(northeast)'!$B405,1)),0))," "),2)</f>
        <v>8.77</v>
      </c>
    </row>
    <row r="406" ht="12.75" hidden="1" customHeight="1">
      <c r="A406" s="62" t="s">
        <v>28</v>
      </c>
      <c r="B406" s="55">
        <v>1918.0</v>
      </c>
      <c r="D406" s="54"/>
      <c r="E406" s="54"/>
      <c r="F406" s="43">
        <v>43.8</v>
      </c>
      <c r="G406" s="43"/>
      <c r="H406" s="43">
        <v>40.38</v>
      </c>
      <c r="I406" s="43"/>
      <c r="J406" s="43"/>
      <c r="K406" s="43"/>
      <c r="L406" s="43"/>
      <c r="M406" s="43"/>
      <c r="N406" s="43"/>
      <c r="O406" s="43"/>
      <c r="P406" s="43"/>
      <c r="Q406" s="22">
        <f t="array" ref="Q406">ROUND(IFERROR(INDEX(SPI!M:M,MATCH(1,IF(SPI!A:A='state(northeast)'!$A406,IF(SPI!B:B='state(northeast)'!$B406,1)),0))," "),2)</f>
        <v>10.32</v>
      </c>
      <c r="R406" s="22">
        <f t="array" ref="R406">ROUND(IFERROR(INDEX(SPI!N:N,MATCH(1,IF(SPI!A:A='state(northeast)'!$A406,IF(SPI!B:B='state(northeast)'!$B406,1)),0))," "),2)</f>
        <v>7.4</v>
      </c>
    </row>
    <row r="407" ht="12.75" hidden="1" customHeight="1">
      <c r="A407" s="62" t="s">
        <v>28</v>
      </c>
      <c r="B407" s="55">
        <v>1919.0</v>
      </c>
      <c r="D407" s="54"/>
      <c r="E407" s="54"/>
      <c r="F407" s="43">
        <v>45.1</v>
      </c>
      <c r="G407" s="43"/>
      <c r="H407" s="43">
        <v>40.19</v>
      </c>
      <c r="I407" s="43"/>
      <c r="J407" s="43"/>
      <c r="K407" s="43"/>
      <c r="L407" s="43"/>
      <c r="M407" s="43"/>
      <c r="N407" s="43"/>
      <c r="O407" s="43"/>
      <c r="P407" s="43"/>
      <c r="Q407" s="22">
        <f t="array" ref="Q407">ROUND(IFERROR(INDEX(SPI!M:M,MATCH(1,IF(SPI!A:A='state(northeast)'!$A407,IF(SPI!B:B='state(northeast)'!$B407,1)),0))," "),2)</f>
        <v>5.4</v>
      </c>
      <c r="R407" s="22">
        <f t="array" ref="R407">ROUND(IFERROR(INDEX(SPI!N:N,MATCH(1,IF(SPI!A:A='state(northeast)'!$A407,IF(SPI!B:B='state(northeast)'!$B407,1)),0))," "),2)</f>
        <v>8.88</v>
      </c>
    </row>
    <row r="408" ht="12.75" hidden="1" customHeight="1">
      <c r="A408" s="62" t="s">
        <v>28</v>
      </c>
      <c r="B408" s="55">
        <v>1920.0</v>
      </c>
      <c r="D408" s="54"/>
      <c r="E408" s="54"/>
      <c r="F408" s="43">
        <v>43.4</v>
      </c>
      <c r="G408" s="43"/>
      <c r="H408" s="43">
        <v>41.32</v>
      </c>
      <c r="I408" s="43"/>
      <c r="J408" s="43"/>
      <c r="K408" s="43"/>
      <c r="L408" s="43"/>
      <c r="M408" s="43"/>
      <c r="N408" s="43"/>
      <c r="O408" s="43"/>
      <c r="P408" s="43"/>
      <c r="Q408" s="22">
        <f t="array" ref="Q408">ROUND(IFERROR(INDEX(SPI!M:M,MATCH(1,IF(SPI!A:A='state(northeast)'!$A408,IF(SPI!B:B='state(northeast)'!$B408,1)),0))," "),2)</f>
        <v>18.54</v>
      </c>
      <c r="R408" s="22">
        <f t="array" ref="R408">ROUND(IFERROR(INDEX(SPI!N:N,MATCH(1,IF(SPI!A:A='state(northeast)'!$A408,IF(SPI!B:B='state(northeast)'!$B408,1)),0))," "),2)</f>
        <v>6.28</v>
      </c>
    </row>
    <row r="409" ht="12.75" hidden="1" customHeight="1">
      <c r="A409" s="62" t="s">
        <v>28</v>
      </c>
      <c r="B409" s="55">
        <v>1921.0</v>
      </c>
      <c r="D409" s="54"/>
      <c r="E409" s="54"/>
      <c r="F409" s="43">
        <v>46.9</v>
      </c>
      <c r="G409" s="43"/>
      <c r="H409" s="43">
        <v>36.94</v>
      </c>
      <c r="I409" s="43"/>
      <c r="J409" s="43"/>
      <c r="K409" s="43"/>
      <c r="L409" s="43"/>
      <c r="M409" s="43"/>
      <c r="N409" s="43"/>
      <c r="O409" s="43"/>
      <c r="P409" s="43"/>
      <c r="Q409" s="22">
        <f t="array" ref="Q409">ROUND(IFERROR(INDEX(SPI!M:M,MATCH(1,IF(SPI!A:A='state(northeast)'!$A409,IF(SPI!B:B='state(northeast)'!$B409,1)),0))," "),2)</f>
        <v>15.74</v>
      </c>
      <c r="R409" s="22">
        <f t="array" ref="R409">ROUND(IFERROR(INDEX(SPI!N:N,MATCH(1,IF(SPI!A:A='state(northeast)'!$A409,IF(SPI!B:B='state(northeast)'!$B409,1)),0))," "),2)</f>
        <v>4.97</v>
      </c>
    </row>
    <row r="410" ht="12.75" hidden="1" customHeight="1">
      <c r="A410" s="62" t="s">
        <v>28</v>
      </c>
      <c r="B410" s="55">
        <v>1922.0</v>
      </c>
      <c r="D410" s="54"/>
      <c r="E410" s="54"/>
      <c r="F410" s="43">
        <v>44.9</v>
      </c>
      <c r="G410" s="43"/>
      <c r="H410" s="43">
        <v>39.89</v>
      </c>
      <c r="I410" s="43"/>
      <c r="J410" s="43"/>
      <c r="K410" s="43"/>
      <c r="L410" s="43"/>
      <c r="M410" s="43"/>
      <c r="N410" s="43"/>
      <c r="O410" s="43"/>
      <c r="P410" s="43"/>
      <c r="Q410" s="22">
        <f t="array" ref="Q410">ROUND(IFERROR(INDEX(SPI!M:M,MATCH(1,IF(SPI!A:A='state(northeast)'!$A410,IF(SPI!B:B='state(northeast)'!$B410,1)),0))," "),2)</f>
        <v>6</v>
      </c>
      <c r="R410" s="22">
        <f t="array" ref="R410">ROUND(IFERROR(INDEX(SPI!N:N,MATCH(1,IF(SPI!A:A='state(northeast)'!$A410,IF(SPI!B:B='state(northeast)'!$B410,1)),0))," "),2)</f>
        <v>14.37</v>
      </c>
    </row>
    <row r="411" ht="12.75" hidden="1" customHeight="1">
      <c r="A411" s="62" t="s">
        <v>28</v>
      </c>
      <c r="B411" s="55">
        <v>1923.0</v>
      </c>
      <c r="D411" s="54"/>
      <c r="E411" s="54"/>
      <c r="F411" s="43">
        <v>43.3</v>
      </c>
      <c r="G411" s="43"/>
      <c r="H411" s="43">
        <v>36.3</v>
      </c>
      <c r="I411" s="43"/>
      <c r="J411" s="43"/>
      <c r="K411" s="43"/>
      <c r="L411" s="43"/>
      <c r="M411" s="43"/>
      <c r="N411" s="43"/>
      <c r="O411" s="43"/>
      <c r="P411" s="43"/>
      <c r="Q411" s="22">
        <f t="array" ref="Q411">ROUND(IFERROR(INDEX(SPI!M:M,MATCH(1,IF(SPI!A:A='state(northeast)'!$A411,IF(SPI!B:B='state(northeast)'!$B411,1)),0))," "),2)</f>
        <v>37.61</v>
      </c>
      <c r="R411" s="22">
        <f t="array" ref="R411">ROUND(IFERROR(INDEX(SPI!N:N,MATCH(1,IF(SPI!A:A='state(northeast)'!$A411,IF(SPI!B:B='state(northeast)'!$B411,1)),0))," "),2)</f>
        <v>1.22</v>
      </c>
    </row>
    <row r="412" ht="12.75" hidden="1" customHeight="1">
      <c r="A412" s="62" t="s">
        <v>28</v>
      </c>
      <c r="B412" s="55">
        <v>1924.0</v>
      </c>
      <c r="D412" s="54"/>
      <c r="E412" s="54"/>
      <c r="F412" s="43">
        <v>42.4</v>
      </c>
      <c r="G412" s="43"/>
      <c r="H412" s="43">
        <v>38.37</v>
      </c>
      <c r="I412" s="43"/>
      <c r="J412" s="43"/>
      <c r="K412" s="43"/>
      <c r="L412" s="43"/>
      <c r="M412" s="43"/>
      <c r="N412" s="43"/>
      <c r="O412" s="43"/>
      <c r="P412" s="43"/>
      <c r="Q412" s="22">
        <f t="array" ref="Q412">ROUND(IFERROR(INDEX(SPI!M:M,MATCH(1,IF(SPI!A:A='state(northeast)'!$A412,IF(SPI!B:B='state(northeast)'!$B412,1)),0))," "),2)</f>
        <v>9.36</v>
      </c>
      <c r="R412" s="22">
        <f t="array" ref="R412">ROUND(IFERROR(INDEX(SPI!N:N,MATCH(1,IF(SPI!A:A='state(northeast)'!$A412,IF(SPI!B:B='state(northeast)'!$B412,1)),0))," "),2)</f>
        <v>4.04</v>
      </c>
    </row>
    <row r="413" ht="12.75" hidden="1" customHeight="1">
      <c r="A413" s="62" t="s">
        <v>28</v>
      </c>
      <c r="B413" s="55">
        <v>1925.0</v>
      </c>
      <c r="D413" s="54"/>
      <c r="E413" s="54"/>
      <c r="F413" s="43">
        <v>44.0</v>
      </c>
      <c r="G413" s="43"/>
      <c r="H413" s="43">
        <v>41.79</v>
      </c>
      <c r="I413" s="43"/>
      <c r="J413" s="43"/>
      <c r="K413" s="43"/>
      <c r="L413" s="43"/>
      <c r="M413" s="43"/>
      <c r="N413" s="43"/>
      <c r="O413" s="43"/>
      <c r="P413" s="43"/>
      <c r="Q413" s="22">
        <f t="array" ref="Q413">ROUND(IFERROR(INDEX(SPI!M:M,MATCH(1,IF(SPI!A:A='state(northeast)'!$A413,IF(SPI!B:B='state(northeast)'!$B413,1)),0))," "),2)</f>
        <v>11.34</v>
      </c>
      <c r="R413" s="22">
        <f t="array" ref="R413">ROUND(IFERROR(INDEX(SPI!N:N,MATCH(1,IF(SPI!A:A='state(northeast)'!$A413,IF(SPI!B:B='state(northeast)'!$B413,1)),0))," "),2)</f>
        <v>4.55</v>
      </c>
    </row>
    <row r="414" ht="12.75" hidden="1" customHeight="1">
      <c r="A414" s="62" t="s">
        <v>28</v>
      </c>
      <c r="B414" s="55">
        <v>1926.0</v>
      </c>
      <c r="D414" s="54"/>
      <c r="E414" s="54"/>
      <c r="F414" s="43">
        <v>41.7</v>
      </c>
      <c r="G414" s="43"/>
      <c r="H414" s="43">
        <v>39.86</v>
      </c>
      <c r="I414" s="43"/>
      <c r="J414" s="43"/>
      <c r="K414" s="43"/>
      <c r="L414" s="43"/>
      <c r="M414" s="43"/>
      <c r="N414" s="43"/>
      <c r="O414" s="43"/>
      <c r="P414" s="43"/>
      <c r="Q414" s="22">
        <f t="array" ref="Q414">ROUND(IFERROR(INDEX(SPI!M:M,MATCH(1,IF(SPI!A:A='state(northeast)'!$A414,IF(SPI!B:B='state(northeast)'!$B414,1)),0))," "),2)</f>
        <v>12.25</v>
      </c>
      <c r="R414" s="22">
        <f t="array" ref="R414">ROUND(IFERROR(INDEX(SPI!N:N,MATCH(1,IF(SPI!A:A='state(northeast)'!$A414,IF(SPI!B:B='state(northeast)'!$B414,1)),0))," "),2)</f>
        <v>6.13</v>
      </c>
    </row>
    <row r="415" ht="12.75" hidden="1" customHeight="1">
      <c r="A415" s="62" t="s">
        <v>28</v>
      </c>
      <c r="B415" s="55">
        <v>1927.0</v>
      </c>
      <c r="D415" s="54"/>
      <c r="E415" s="54"/>
      <c r="F415" s="43">
        <v>44.5</v>
      </c>
      <c r="G415" s="43"/>
      <c r="H415" s="43">
        <v>44.97</v>
      </c>
      <c r="I415" s="43"/>
      <c r="J415" s="43"/>
      <c r="K415" s="43"/>
      <c r="L415" s="43"/>
      <c r="M415" s="43"/>
      <c r="N415" s="43"/>
      <c r="O415" s="43"/>
      <c r="P415" s="43"/>
      <c r="Q415" s="22">
        <f t="array" ref="Q415">ROUND(IFERROR(INDEX(SPI!M:M,MATCH(1,IF(SPI!A:A='state(northeast)'!$A415,IF(SPI!B:B='state(northeast)'!$B415,1)),0))," "),2)</f>
        <v>10.89</v>
      </c>
      <c r="R415" s="22">
        <f t="array" ref="R415">ROUND(IFERROR(INDEX(SPI!N:N,MATCH(1,IF(SPI!A:A='state(northeast)'!$A415,IF(SPI!B:B='state(northeast)'!$B415,1)),0))," "),2)</f>
        <v>10.6</v>
      </c>
    </row>
    <row r="416" ht="12.75" hidden="1" customHeight="1">
      <c r="A416" s="62" t="s">
        <v>28</v>
      </c>
      <c r="B416" s="55">
        <v>1928.0</v>
      </c>
      <c r="D416" s="54"/>
      <c r="E416" s="54"/>
      <c r="F416" s="43">
        <v>44.4</v>
      </c>
      <c r="G416" s="43"/>
      <c r="H416" s="43">
        <v>38.93</v>
      </c>
      <c r="I416" s="43"/>
      <c r="J416" s="43"/>
      <c r="K416" s="43"/>
      <c r="L416" s="43"/>
      <c r="M416" s="43"/>
      <c r="N416" s="43"/>
      <c r="O416" s="43"/>
      <c r="P416" s="43"/>
      <c r="Q416" s="22">
        <f t="array" ref="Q416">ROUND(IFERROR(INDEX(SPI!M:M,MATCH(1,IF(SPI!A:A='state(northeast)'!$A416,IF(SPI!B:B='state(northeast)'!$B416,1)),0))," "),2)</f>
        <v>1.35</v>
      </c>
      <c r="R416" s="22">
        <f t="array" ref="R416">ROUND(IFERROR(INDEX(SPI!N:N,MATCH(1,IF(SPI!A:A='state(northeast)'!$A416,IF(SPI!B:B='state(northeast)'!$B416,1)),0))," "),2)</f>
        <v>39.82</v>
      </c>
    </row>
    <row r="417" ht="12.75" hidden="1" customHeight="1">
      <c r="A417" s="62" t="s">
        <v>28</v>
      </c>
      <c r="B417" s="55">
        <v>1929.0</v>
      </c>
      <c r="D417" s="54"/>
      <c r="E417" s="54"/>
      <c r="F417" s="43">
        <v>44.1</v>
      </c>
      <c r="G417" s="43"/>
      <c r="H417" s="43">
        <v>43.22</v>
      </c>
      <c r="I417" s="43"/>
      <c r="J417" s="43"/>
      <c r="K417" s="43"/>
      <c r="L417" s="43"/>
      <c r="M417" s="43"/>
      <c r="N417" s="43"/>
      <c r="O417" s="43"/>
      <c r="P417" s="43"/>
      <c r="Q417" s="22">
        <f t="array" ref="Q417">ROUND(IFERROR(INDEX(SPI!M:M,MATCH(1,IF(SPI!A:A='state(northeast)'!$A417,IF(SPI!B:B='state(northeast)'!$B417,1)),0))," "),2)</f>
        <v>4.74</v>
      </c>
      <c r="R417" s="22">
        <f t="array" ref="R417">ROUND(IFERROR(INDEX(SPI!N:N,MATCH(1,IF(SPI!A:A='state(northeast)'!$A417,IF(SPI!B:B='state(northeast)'!$B417,1)),0))," "),2)</f>
        <v>11.74</v>
      </c>
    </row>
    <row r="418" ht="12.75" hidden="1" customHeight="1">
      <c r="A418" s="62" t="s">
        <v>28</v>
      </c>
      <c r="B418" s="55">
        <v>1930.0</v>
      </c>
      <c r="D418" s="54"/>
      <c r="E418" s="54"/>
      <c r="F418" s="43">
        <v>45.2</v>
      </c>
      <c r="G418" s="43"/>
      <c r="H418" s="43">
        <v>32.27</v>
      </c>
      <c r="I418" s="43"/>
      <c r="J418" s="43"/>
      <c r="K418" s="43"/>
      <c r="L418" s="43"/>
      <c r="M418" s="43"/>
      <c r="N418" s="43"/>
      <c r="O418" s="43"/>
      <c r="P418" s="43"/>
      <c r="Q418" s="22">
        <f t="array" ref="Q418">ROUND(IFERROR(INDEX(SPI!M:M,MATCH(1,IF(SPI!A:A='state(northeast)'!$A418,IF(SPI!B:B='state(northeast)'!$B418,1)),0))," "),2)</f>
        <v>27.71</v>
      </c>
      <c r="R418" s="22">
        <f t="array" ref="R418">ROUND(IFERROR(INDEX(SPI!N:N,MATCH(1,IF(SPI!A:A='state(northeast)'!$A418,IF(SPI!B:B='state(northeast)'!$B418,1)),0))," "),2)</f>
        <v>3.58</v>
      </c>
    </row>
    <row r="419" ht="12.75" hidden="1" customHeight="1">
      <c r="A419" s="62" t="s">
        <v>28</v>
      </c>
      <c r="B419" s="55">
        <v>1931.0</v>
      </c>
      <c r="D419" s="54"/>
      <c r="E419" s="54"/>
      <c r="F419" s="43">
        <v>46.7</v>
      </c>
      <c r="G419" s="43"/>
      <c r="H419" s="43">
        <v>37.76</v>
      </c>
      <c r="I419" s="43"/>
      <c r="J419" s="43"/>
      <c r="K419" s="43"/>
      <c r="L419" s="43"/>
      <c r="M419" s="43"/>
      <c r="N419" s="43"/>
      <c r="O419" s="43"/>
      <c r="P419" s="43"/>
      <c r="Q419" s="22">
        <f t="array" ref="Q419">ROUND(IFERROR(INDEX(SPI!M:M,MATCH(1,IF(SPI!A:A='state(northeast)'!$A419,IF(SPI!B:B='state(northeast)'!$B419,1)),0))," "),2)</f>
        <v>45.3</v>
      </c>
      <c r="R419" s="22">
        <f t="array" ref="R419">ROUND(IFERROR(INDEX(SPI!N:N,MATCH(1,IF(SPI!A:A='state(northeast)'!$A419,IF(SPI!B:B='state(northeast)'!$B419,1)),0))," "),2)</f>
        <v>1.02</v>
      </c>
    </row>
    <row r="420" ht="12.75" hidden="1" customHeight="1">
      <c r="A420" s="62" t="s">
        <v>28</v>
      </c>
      <c r="B420" s="55">
        <v>1932.0</v>
      </c>
      <c r="D420" s="54"/>
      <c r="E420" s="54"/>
      <c r="F420" s="43">
        <v>45.4</v>
      </c>
      <c r="G420" s="43"/>
      <c r="H420" s="43">
        <v>42.51</v>
      </c>
      <c r="I420" s="43"/>
      <c r="J420" s="43"/>
      <c r="K420" s="43"/>
      <c r="L420" s="43"/>
      <c r="M420" s="43"/>
      <c r="N420" s="43"/>
      <c r="O420" s="43"/>
      <c r="P420" s="43"/>
      <c r="Q420" s="22">
        <f t="array" ref="Q420">ROUND(IFERROR(INDEX(SPI!M:M,MATCH(1,IF(SPI!A:A='state(northeast)'!$A420,IF(SPI!B:B='state(northeast)'!$B420,1)),0))," "),2)</f>
        <v>8.34</v>
      </c>
      <c r="R420" s="22">
        <f t="array" ref="R420">ROUND(IFERROR(INDEX(SPI!N:N,MATCH(1,IF(SPI!A:A='state(northeast)'!$A420,IF(SPI!B:B='state(northeast)'!$B420,1)),0))," "),2)</f>
        <v>7.88</v>
      </c>
    </row>
    <row r="421" ht="12.75" hidden="1" customHeight="1">
      <c r="A421" s="62" t="s">
        <v>28</v>
      </c>
      <c r="B421" s="55">
        <v>1933.0</v>
      </c>
      <c r="D421" s="54"/>
      <c r="E421" s="54"/>
      <c r="F421" s="43">
        <v>45.3</v>
      </c>
      <c r="G421" s="43"/>
      <c r="H421" s="43">
        <v>37.61</v>
      </c>
      <c r="I421" s="43"/>
      <c r="J421" s="43"/>
      <c r="K421" s="43"/>
      <c r="L421" s="43"/>
      <c r="M421" s="43"/>
      <c r="N421" s="43"/>
      <c r="O421" s="43"/>
      <c r="P421" s="43"/>
      <c r="Q421" s="22">
        <f t="array" ref="Q421">ROUND(IFERROR(INDEX(SPI!M:M,MATCH(1,IF(SPI!A:A='state(northeast)'!$A421,IF(SPI!B:B='state(northeast)'!$B421,1)),0))," "),2)</f>
        <v>13.72</v>
      </c>
      <c r="R421" s="22">
        <f t="array" ref="R421">ROUND(IFERROR(INDEX(SPI!N:N,MATCH(1,IF(SPI!A:A='state(northeast)'!$A421,IF(SPI!B:B='state(northeast)'!$B421,1)),0))," "),2)</f>
        <v>7.26</v>
      </c>
    </row>
    <row r="422" ht="12.75" hidden="1" customHeight="1">
      <c r="A422" s="62" t="s">
        <v>28</v>
      </c>
      <c r="B422" s="55">
        <v>1934.0</v>
      </c>
      <c r="D422" s="54"/>
      <c r="E422" s="54"/>
      <c r="F422" s="43">
        <v>43.7</v>
      </c>
      <c r="G422" s="43"/>
      <c r="H422" s="43">
        <v>34.6</v>
      </c>
      <c r="I422" s="43"/>
      <c r="J422" s="43"/>
      <c r="K422" s="43"/>
      <c r="L422" s="43"/>
      <c r="M422" s="43"/>
      <c r="N422" s="43"/>
      <c r="O422" s="43"/>
      <c r="P422" s="43"/>
      <c r="Q422" s="22">
        <f t="array" ref="Q422">ROUND(IFERROR(INDEX(SPI!M:M,MATCH(1,IF(SPI!A:A='state(northeast)'!$A422,IF(SPI!B:B='state(northeast)'!$B422,1)),0))," "),2)</f>
        <v>44.76</v>
      </c>
      <c r="R422" s="22">
        <f t="array" ref="R422">ROUND(IFERROR(INDEX(SPI!N:N,MATCH(1,IF(SPI!A:A='state(northeast)'!$A422,IF(SPI!B:B='state(northeast)'!$B422,1)),0))," "),2)</f>
        <v>2.1</v>
      </c>
    </row>
    <row r="423" ht="12.75" hidden="1" customHeight="1">
      <c r="A423" s="62" t="s">
        <v>28</v>
      </c>
      <c r="B423" s="55">
        <v>1935.0</v>
      </c>
      <c r="D423" s="54"/>
      <c r="E423" s="54"/>
      <c r="F423" s="43">
        <v>43.4</v>
      </c>
      <c r="G423" s="43"/>
      <c r="H423" s="43">
        <v>39.15</v>
      </c>
      <c r="I423" s="43"/>
      <c r="J423" s="43"/>
      <c r="K423" s="43"/>
      <c r="L423" s="43"/>
      <c r="M423" s="43"/>
      <c r="N423" s="43"/>
      <c r="O423" s="43"/>
      <c r="P423" s="43"/>
      <c r="Q423" s="22">
        <f t="array" ref="Q423">ROUND(IFERROR(INDEX(SPI!M:M,MATCH(1,IF(SPI!A:A='state(northeast)'!$A423,IF(SPI!B:B='state(northeast)'!$B423,1)),0))," "),2)</f>
        <v>19.14</v>
      </c>
      <c r="R423" s="22">
        <f t="array" ref="R423">ROUND(IFERROR(INDEX(SPI!N:N,MATCH(1,IF(SPI!A:A='state(northeast)'!$A423,IF(SPI!B:B='state(northeast)'!$B423,1)),0))," "),2)</f>
        <v>6.06</v>
      </c>
    </row>
    <row r="424" ht="12.75" hidden="1" customHeight="1">
      <c r="A424" s="62" t="s">
        <v>28</v>
      </c>
      <c r="B424" s="55">
        <v>1936.0</v>
      </c>
      <c r="D424" s="54"/>
      <c r="E424" s="54"/>
      <c r="F424" s="43">
        <v>44.3</v>
      </c>
      <c r="G424" s="43"/>
      <c r="H424" s="43">
        <v>40.32</v>
      </c>
      <c r="I424" s="43"/>
      <c r="J424" s="43"/>
      <c r="K424" s="43"/>
      <c r="L424" s="43"/>
      <c r="M424" s="43"/>
      <c r="N424" s="43"/>
      <c r="O424" s="43"/>
      <c r="P424" s="43"/>
      <c r="Q424" s="22">
        <f t="array" ref="Q424">ROUND(IFERROR(INDEX(SPI!M:M,MATCH(1,IF(SPI!A:A='state(northeast)'!$A424,IF(SPI!B:B='state(northeast)'!$B424,1)),0))," "),2)</f>
        <v>11.81</v>
      </c>
      <c r="R424" s="22">
        <f t="array" ref="R424">ROUND(IFERROR(INDEX(SPI!N:N,MATCH(1,IF(SPI!A:A='state(northeast)'!$A424,IF(SPI!B:B='state(northeast)'!$B424,1)),0))," "),2)</f>
        <v>8.21</v>
      </c>
    </row>
    <row r="425" ht="12.75" hidden="1" customHeight="1">
      <c r="A425" s="62" t="s">
        <v>28</v>
      </c>
      <c r="B425" s="55">
        <v>1937.0</v>
      </c>
      <c r="D425" s="54"/>
      <c r="E425" s="54"/>
      <c r="F425" s="43">
        <v>45.2</v>
      </c>
      <c r="G425" s="43"/>
      <c r="H425" s="43">
        <v>43.76</v>
      </c>
      <c r="I425" s="43"/>
      <c r="J425" s="43"/>
      <c r="K425" s="43"/>
      <c r="L425" s="43"/>
      <c r="M425" s="43"/>
      <c r="N425" s="43"/>
      <c r="O425" s="43"/>
      <c r="P425" s="43"/>
      <c r="Q425" s="22">
        <f t="array" ref="Q425">ROUND(IFERROR(INDEX(SPI!M:M,MATCH(1,IF(SPI!A:A='state(northeast)'!$A425,IF(SPI!B:B='state(northeast)'!$B425,1)),0))," "),2)</f>
        <v>2.35</v>
      </c>
      <c r="R425" s="22">
        <f t="array" ref="R425">ROUND(IFERROR(INDEX(SPI!N:N,MATCH(1,IF(SPI!A:A='state(northeast)'!$A425,IF(SPI!B:B='state(northeast)'!$B425,1)),0))," "),2)</f>
        <v>16.66</v>
      </c>
    </row>
    <row r="426" ht="12.75" hidden="1" customHeight="1">
      <c r="A426" s="62" t="s">
        <v>28</v>
      </c>
      <c r="B426" s="55">
        <v>1938.0</v>
      </c>
      <c r="D426" s="54"/>
      <c r="E426" s="54"/>
      <c r="F426" s="43">
        <v>45.8</v>
      </c>
      <c r="G426" s="43"/>
      <c r="H426" s="43">
        <v>41.39</v>
      </c>
      <c r="I426" s="43"/>
      <c r="J426" s="43"/>
      <c r="K426" s="43"/>
      <c r="L426" s="43"/>
      <c r="M426" s="43"/>
      <c r="N426" s="43"/>
      <c r="O426" s="43"/>
      <c r="P426" s="43"/>
      <c r="Q426" s="22">
        <f t="array" ref="Q426">ROUND(IFERROR(INDEX(SPI!M:M,MATCH(1,IF(SPI!A:A='state(northeast)'!$A426,IF(SPI!B:B='state(northeast)'!$B426,1)),0))," "),2)</f>
        <v>5.73</v>
      </c>
      <c r="R426" s="22">
        <f t="array" ref="R426">ROUND(IFERROR(INDEX(SPI!N:N,MATCH(1,IF(SPI!A:A='state(northeast)'!$A426,IF(SPI!B:B='state(northeast)'!$B426,1)),0))," "),2)</f>
        <v>8.95</v>
      </c>
    </row>
    <row r="427" ht="12.75" hidden="1" customHeight="1">
      <c r="A427" s="62" t="s">
        <v>28</v>
      </c>
      <c r="B427" s="55">
        <v>1939.0</v>
      </c>
      <c r="D427" s="54"/>
      <c r="E427" s="54"/>
      <c r="F427" s="43">
        <v>44.4</v>
      </c>
      <c r="G427" s="43"/>
      <c r="H427" s="43">
        <v>34.57</v>
      </c>
      <c r="I427" s="43"/>
      <c r="J427" s="43"/>
      <c r="K427" s="43"/>
      <c r="L427" s="43"/>
      <c r="M427" s="43"/>
      <c r="N427" s="43"/>
      <c r="O427" s="43"/>
      <c r="P427" s="43"/>
      <c r="Q427" s="22">
        <f t="array" ref="Q427">ROUND(IFERROR(INDEX(SPI!M:M,MATCH(1,IF(SPI!A:A='state(northeast)'!$A427,IF(SPI!B:B='state(northeast)'!$B427,1)),0))," "),2)</f>
        <v>26.99</v>
      </c>
      <c r="R427" s="22">
        <f t="array" ref="R427">ROUND(IFERROR(INDEX(SPI!N:N,MATCH(1,IF(SPI!A:A='state(northeast)'!$A427,IF(SPI!B:B='state(northeast)'!$B427,1)),0))," "),2)</f>
        <v>8.59</v>
      </c>
    </row>
    <row r="428" ht="12.75" hidden="1" customHeight="1">
      <c r="A428" s="62" t="s">
        <v>28</v>
      </c>
      <c r="B428" s="55">
        <v>1940.0</v>
      </c>
      <c r="D428" s="54"/>
      <c r="E428" s="54"/>
      <c r="F428" s="43">
        <v>42.2</v>
      </c>
      <c r="G428" s="43"/>
      <c r="H428" s="43">
        <v>40.51</v>
      </c>
      <c r="I428" s="43"/>
      <c r="J428" s="43"/>
      <c r="K428" s="43"/>
      <c r="L428" s="43"/>
      <c r="M428" s="43"/>
      <c r="N428" s="43"/>
      <c r="O428" s="43"/>
      <c r="P428" s="43"/>
      <c r="Q428" s="22">
        <f t="array" ref="Q428">ROUND(IFERROR(INDEX(SPI!M:M,MATCH(1,IF(SPI!A:A='state(northeast)'!$A428,IF(SPI!B:B='state(northeast)'!$B428,1)),0))," "),2)</f>
        <v>19.73</v>
      </c>
      <c r="R428" s="22">
        <f t="array" ref="R428">ROUND(IFERROR(INDEX(SPI!N:N,MATCH(1,IF(SPI!A:A='state(northeast)'!$A428,IF(SPI!B:B='state(northeast)'!$B428,1)),0))," "),2)</f>
        <v>3.49</v>
      </c>
    </row>
    <row r="429" ht="12.75" hidden="1" customHeight="1">
      <c r="A429" s="62" t="s">
        <v>28</v>
      </c>
      <c r="B429" s="55">
        <v>1941.0</v>
      </c>
      <c r="D429" s="54"/>
      <c r="E429" s="54"/>
      <c r="F429" s="43">
        <v>45.2</v>
      </c>
      <c r="G429" s="43"/>
      <c r="H429" s="43">
        <v>31.95</v>
      </c>
      <c r="I429" s="43"/>
      <c r="J429" s="43"/>
      <c r="K429" s="43"/>
      <c r="L429" s="43"/>
      <c r="M429" s="43"/>
      <c r="N429" s="43"/>
      <c r="O429" s="43"/>
      <c r="P429" s="43"/>
      <c r="Q429" s="22">
        <f t="array" ref="Q429">ROUND(IFERROR(INDEX(SPI!M:M,MATCH(1,IF(SPI!A:A='state(northeast)'!$A429,IF(SPI!B:B='state(northeast)'!$B429,1)),0))," "),2)</f>
        <v>50.27</v>
      </c>
      <c r="R429" s="22">
        <f t="array" ref="R429">ROUND(IFERROR(INDEX(SPI!N:N,MATCH(1,IF(SPI!A:A='state(northeast)'!$A429,IF(SPI!B:B='state(northeast)'!$B429,1)),0))," "),2)</f>
        <v>0.01</v>
      </c>
    </row>
    <row r="430" ht="12.75" hidden="1" customHeight="1">
      <c r="A430" s="62" t="s">
        <v>28</v>
      </c>
      <c r="B430" s="55">
        <v>1942.0</v>
      </c>
      <c r="D430" s="54"/>
      <c r="E430" s="54"/>
      <c r="F430" s="43">
        <v>45.0</v>
      </c>
      <c r="G430" s="43"/>
      <c r="H430" s="43">
        <v>44.1</v>
      </c>
      <c r="I430" s="43"/>
      <c r="J430" s="43"/>
      <c r="K430" s="43"/>
      <c r="L430" s="43"/>
      <c r="M430" s="43"/>
      <c r="N430" s="43"/>
      <c r="O430" s="43"/>
      <c r="P430" s="43"/>
      <c r="Q430" s="22">
        <f t="array" ref="Q430">ROUND(IFERROR(INDEX(SPI!M:M,MATCH(1,IF(SPI!A:A='state(northeast)'!$A430,IF(SPI!B:B='state(northeast)'!$B430,1)),0))," "),2)</f>
        <v>15.51</v>
      </c>
      <c r="R430" s="22">
        <f t="array" ref="R430">ROUND(IFERROR(INDEX(SPI!N:N,MATCH(1,IF(SPI!A:A='state(northeast)'!$A430,IF(SPI!B:B='state(northeast)'!$B430,1)),0))," "),2)</f>
        <v>6.41</v>
      </c>
    </row>
    <row r="431" ht="12.75" hidden="1" customHeight="1">
      <c r="A431" s="62" t="s">
        <v>28</v>
      </c>
      <c r="B431" s="55">
        <v>1943.0</v>
      </c>
      <c r="D431" s="54"/>
      <c r="E431" s="54"/>
      <c r="F431" s="43">
        <v>43.3</v>
      </c>
      <c r="G431" s="43"/>
      <c r="H431" s="43">
        <v>39.93</v>
      </c>
      <c r="I431" s="43"/>
      <c r="J431" s="43"/>
      <c r="K431" s="43"/>
      <c r="L431" s="43"/>
      <c r="M431" s="43"/>
      <c r="N431" s="43"/>
      <c r="O431" s="43"/>
      <c r="P431" s="43"/>
      <c r="Q431" s="22">
        <f t="array" ref="Q431">ROUND(IFERROR(INDEX(SPI!M:M,MATCH(1,IF(SPI!A:A='state(northeast)'!$A431,IF(SPI!B:B='state(northeast)'!$B431,1)),0))," "),2)</f>
        <v>1.81</v>
      </c>
      <c r="R431" s="22">
        <f t="array" ref="R431">ROUND(IFERROR(INDEX(SPI!N:N,MATCH(1,IF(SPI!A:A='state(northeast)'!$A431,IF(SPI!B:B='state(northeast)'!$B431,1)),0))," "),2)</f>
        <v>26.87</v>
      </c>
    </row>
    <row r="432" ht="12.75" hidden="1" customHeight="1">
      <c r="A432" s="62" t="s">
        <v>28</v>
      </c>
      <c r="B432" s="55">
        <v>1944.0</v>
      </c>
      <c r="D432" s="54"/>
      <c r="E432" s="54"/>
      <c r="F432" s="43">
        <v>44.7</v>
      </c>
      <c r="G432" s="43"/>
      <c r="H432" s="43">
        <v>37.8</v>
      </c>
      <c r="I432" s="43"/>
      <c r="J432" s="43"/>
      <c r="K432" s="43"/>
      <c r="L432" s="43"/>
      <c r="M432" s="43"/>
      <c r="N432" s="43"/>
      <c r="O432" s="43"/>
      <c r="P432" s="43"/>
      <c r="Q432" s="22">
        <f t="array" ref="Q432">ROUND(IFERROR(INDEX(SPI!M:M,MATCH(1,IF(SPI!A:A='state(northeast)'!$A432,IF(SPI!B:B='state(northeast)'!$B432,1)),0))," "),2)</f>
        <v>18.91</v>
      </c>
      <c r="R432" s="22">
        <f t="array" ref="R432">ROUND(IFERROR(INDEX(SPI!N:N,MATCH(1,IF(SPI!A:A='state(northeast)'!$A432,IF(SPI!B:B='state(northeast)'!$B432,1)),0))," "),2)</f>
        <v>1.01</v>
      </c>
    </row>
    <row r="433" ht="12.75" hidden="1" customHeight="1">
      <c r="A433" s="62" t="s">
        <v>28</v>
      </c>
      <c r="B433" s="55">
        <v>1945.0</v>
      </c>
      <c r="D433" s="54"/>
      <c r="E433" s="54"/>
      <c r="F433" s="43">
        <v>44.6</v>
      </c>
      <c r="G433" s="43"/>
      <c r="H433" s="43">
        <v>50.09</v>
      </c>
      <c r="I433" s="43"/>
      <c r="J433" s="43"/>
      <c r="K433" s="43"/>
      <c r="L433" s="43"/>
      <c r="M433" s="43"/>
      <c r="N433" s="43"/>
      <c r="O433" s="43"/>
      <c r="P433" s="43"/>
      <c r="Q433" s="22">
        <f t="array" ref="Q433">ROUND(IFERROR(INDEX(SPI!M:M,MATCH(1,IF(SPI!A:A='state(northeast)'!$A433,IF(SPI!B:B='state(northeast)'!$B433,1)),0))," "),2)</f>
        <v>3.89</v>
      </c>
      <c r="R433" s="22">
        <f t="array" ref="R433">ROUND(IFERROR(INDEX(SPI!N:N,MATCH(1,IF(SPI!A:A='state(northeast)'!$A433,IF(SPI!B:B='state(northeast)'!$B433,1)),0))," "),2)</f>
        <v>36.73</v>
      </c>
    </row>
    <row r="434" ht="12.75" hidden="1" customHeight="1">
      <c r="A434" s="62" t="s">
        <v>28</v>
      </c>
      <c r="B434" s="55">
        <v>1946.0</v>
      </c>
      <c r="D434" s="54"/>
      <c r="E434" s="54"/>
      <c r="F434" s="43">
        <v>45.8</v>
      </c>
      <c r="G434" s="43"/>
      <c r="H434" s="43">
        <v>38.05</v>
      </c>
      <c r="I434" s="43"/>
      <c r="J434" s="43"/>
      <c r="K434" s="43"/>
      <c r="L434" s="43"/>
      <c r="M434" s="43"/>
      <c r="N434" s="43"/>
      <c r="O434" s="43"/>
      <c r="P434" s="43"/>
      <c r="Q434" s="22">
        <f t="array" ref="Q434">ROUND(IFERROR(INDEX(SPI!M:M,MATCH(1,IF(SPI!A:A='state(northeast)'!$A434,IF(SPI!B:B='state(northeast)'!$B434,1)),0))," "),2)</f>
        <v>7.47</v>
      </c>
      <c r="R434" s="22">
        <f t="array" ref="R434">ROUND(IFERROR(INDEX(SPI!N:N,MATCH(1,IF(SPI!A:A='state(northeast)'!$A434,IF(SPI!B:B='state(northeast)'!$B434,1)),0))," "),2)</f>
        <v>17.03</v>
      </c>
    </row>
    <row r="435" ht="12.75" hidden="1" customHeight="1">
      <c r="A435" s="62" t="s">
        <v>28</v>
      </c>
      <c r="B435" s="55">
        <v>1947.0</v>
      </c>
      <c r="D435" s="54"/>
      <c r="E435" s="54"/>
      <c r="F435" s="43">
        <v>44.8</v>
      </c>
      <c r="G435" s="43"/>
      <c r="H435" s="43">
        <v>44.28</v>
      </c>
      <c r="I435" s="43"/>
      <c r="J435" s="43"/>
      <c r="K435" s="43"/>
      <c r="L435" s="43"/>
      <c r="M435" s="43"/>
      <c r="N435" s="43"/>
      <c r="O435" s="43"/>
      <c r="P435" s="43"/>
      <c r="Q435" s="22">
        <f t="array" ref="Q435">ROUND(IFERROR(INDEX(SPI!M:M,MATCH(1,IF(SPI!A:A='state(northeast)'!$A435,IF(SPI!B:B='state(northeast)'!$B435,1)),0))," "),2)</f>
        <v>3.69</v>
      </c>
      <c r="R435" s="22">
        <f t="array" ref="R435">ROUND(IFERROR(INDEX(SPI!N:N,MATCH(1,IF(SPI!A:A='state(northeast)'!$A435,IF(SPI!B:B='state(northeast)'!$B435,1)),0))," "),2)</f>
        <v>34.75</v>
      </c>
    </row>
    <row r="436" ht="12.75" hidden="1" customHeight="1">
      <c r="A436" s="62" t="s">
        <v>28</v>
      </c>
      <c r="B436" s="55">
        <v>1948.0</v>
      </c>
      <c r="D436" s="54"/>
      <c r="E436" s="54"/>
      <c r="F436" s="43">
        <v>44.7</v>
      </c>
      <c r="G436" s="43"/>
      <c r="H436" s="43">
        <v>41.36</v>
      </c>
      <c r="I436" s="43"/>
      <c r="J436" s="43"/>
      <c r="K436" s="43"/>
      <c r="L436" s="43"/>
      <c r="M436" s="43"/>
      <c r="N436" s="43"/>
      <c r="O436" s="43"/>
      <c r="P436" s="43"/>
      <c r="Q436" s="22">
        <f t="array" ref="Q436">ROUND(IFERROR(INDEX(SPI!M:M,MATCH(1,IF(SPI!A:A='state(northeast)'!$A436,IF(SPI!B:B='state(northeast)'!$B436,1)),0))," "),2)</f>
        <v>8.3</v>
      </c>
      <c r="R436" s="22">
        <f t="array" ref="R436">ROUND(IFERROR(INDEX(SPI!N:N,MATCH(1,IF(SPI!A:A='state(northeast)'!$A436,IF(SPI!B:B='state(northeast)'!$B436,1)),0))," "),2)</f>
        <v>5.35</v>
      </c>
    </row>
    <row r="437" ht="12.75" hidden="1" customHeight="1">
      <c r="A437" s="62" t="s">
        <v>28</v>
      </c>
      <c r="B437" s="55">
        <v>1949.0</v>
      </c>
      <c r="D437" s="54"/>
      <c r="E437" s="54"/>
      <c r="F437" s="43">
        <v>47.1</v>
      </c>
      <c r="G437" s="43"/>
      <c r="H437" s="43">
        <v>35.63</v>
      </c>
      <c r="I437" s="43"/>
      <c r="J437" s="43"/>
      <c r="K437" s="43"/>
      <c r="L437" s="43"/>
      <c r="M437" s="43"/>
      <c r="N437" s="43"/>
      <c r="O437" s="43"/>
      <c r="P437" s="43"/>
      <c r="Q437" s="22">
        <f t="array" ref="Q437">ROUND(IFERROR(INDEX(SPI!M:M,MATCH(1,IF(SPI!A:A='state(northeast)'!$A437,IF(SPI!B:B='state(northeast)'!$B437,1)),0))," "),2)</f>
        <v>17.56</v>
      </c>
      <c r="R437" s="22">
        <f t="array" ref="R437">ROUND(IFERROR(INDEX(SPI!N:N,MATCH(1,IF(SPI!A:A='state(northeast)'!$A437,IF(SPI!B:B='state(northeast)'!$B437,1)),0))," "),2)</f>
        <v>1.68</v>
      </c>
    </row>
    <row r="438" ht="12.75" hidden="1" customHeight="1">
      <c r="A438" s="62" t="s">
        <v>28</v>
      </c>
      <c r="B438" s="55">
        <v>1950.0</v>
      </c>
      <c r="D438" s="54"/>
      <c r="E438" s="54"/>
      <c r="F438" s="43">
        <v>44.2</v>
      </c>
      <c r="G438" s="43"/>
      <c r="H438" s="43">
        <v>42.72</v>
      </c>
      <c r="I438" s="43"/>
      <c r="J438" s="43"/>
      <c r="K438" s="43"/>
      <c r="L438" s="43"/>
      <c r="M438" s="43"/>
      <c r="N438" s="43"/>
      <c r="O438" s="43"/>
      <c r="P438" s="43"/>
      <c r="Q438" s="22">
        <f t="array" ref="Q438">ROUND(IFERROR(INDEX(SPI!M:M,MATCH(1,IF(SPI!A:A='state(northeast)'!$A438,IF(SPI!B:B='state(northeast)'!$B438,1)),0))," "),2)</f>
        <v>9.62</v>
      </c>
      <c r="R438" s="22">
        <f t="array" ref="R438">ROUND(IFERROR(INDEX(SPI!N:N,MATCH(1,IF(SPI!A:A='state(northeast)'!$A438,IF(SPI!B:B='state(northeast)'!$B438,1)),0))," "),2)</f>
        <v>5.72</v>
      </c>
    </row>
    <row r="439" ht="12.75" hidden="1" customHeight="1">
      <c r="A439" s="62" t="s">
        <v>28</v>
      </c>
      <c r="B439" s="55">
        <v>1951.0</v>
      </c>
      <c r="D439" s="54"/>
      <c r="E439" s="54"/>
      <c r="F439" s="43">
        <v>45.0</v>
      </c>
      <c r="G439" s="43"/>
      <c r="H439" s="43">
        <v>44.53</v>
      </c>
      <c r="I439" s="43"/>
      <c r="J439" s="43"/>
      <c r="K439" s="43"/>
      <c r="L439" s="43"/>
      <c r="M439" s="43"/>
      <c r="N439" s="43"/>
      <c r="O439" s="43"/>
      <c r="P439" s="43"/>
      <c r="Q439" s="22">
        <f t="array" ref="Q439">ROUND(IFERROR(INDEX(SPI!M:M,MATCH(1,IF(SPI!A:A='state(northeast)'!$A439,IF(SPI!B:B='state(northeast)'!$B439,1)),0))," "),2)</f>
        <v>1.41</v>
      </c>
      <c r="R439" s="22">
        <f t="array" ref="R439">ROUND(IFERROR(INDEX(SPI!N:N,MATCH(1,IF(SPI!A:A='state(northeast)'!$A439,IF(SPI!B:B='state(northeast)'!$B439,1)),0))," "),2)</f>
        <v>26.33</v>
      </c>
    </row>
    <row r="440" ht="12.75" hidden="1" customHeight="1">
      <c r="A440" s="62" t="s">
        <v>28</v>
      </c>
      <c r="B440" s="55">
        <v>1952.0</v>
      </c>
      <c r="D440" s="54"/>
      <c r="E440" s="54"/>
      <c r="F440" s="43">
        <v>45.9</v>
      </c>
      <c r="G440" s="43"/>
      <c r="H440" s="43">
        <v>40.45</v>
      </c>
      <c r="I440" s="43"/>
      <c r="J440" s="43"/>
      <c r="K440" s="43"/>
      <c r="L440" s="43"/>
      <c r="M440" s="43"/>
      <c r="N440" s="43"/>
      <c r="O440" s="43"/>
      <c r="P440" s="43"/>
      <c r="Q440" s="22">
        <f t="array" ref="Q440">ROUND(IFERROR(INDEX(SPI!M:M,MATCH(1,IF(SPI!A:A='state(northeast)'!$A440,IF(SPI!B:B='state(northeast)'!$B440,1)),0))," "),2)</f>
        <v>6.29</v>
      </c>
      <c r="R440" s="22">
        <f t="array" ref="R440">ROUND(IFERROR(INDEX(SPI!N:N,MATCH(1,IF(SPI!A:A='state(northeast)'!$A440,IF(SPI!B:B='state(northeast)'!$B440,1)),0))," "),2)</f>
        <v>16.46</v>
      </c>
    </row>
    <row r="441" ht="12.75" hidden="1" customHeight="1">
      <c r="A441" s="62" t="s">
        <v>28</v>
      </c>
      <c r="B441" s="55">
        <v>1953.0</v>
      </c>
      <c r="D441" s="54"/>
      <c r="E441" s="54"/>
      <c r="F441" s="43">
        <v>47.0</v>
      </c>
      <c r="G441" s="43"/>
      <c r="H441" s="43">
        <v>38.77</v>
      </c>
      <c r="I441" s="43"/>
      <c r="J441" s="43"/>
      <c r="K441" s="43"/>
      <c r="L441" s="43"/>
      <c r="M441" s="43"/>
      <c r="N441" s="43"/>
      <c r="O441" s="43"/>
      <c r="P441" s="43"/>
      <c r="Q441" s="22">
        <f t="array" ref="Q441">ROUND(IFERROR(INDEX(SPI!M:M,MATCH(1,IF(SPI!A:A='state(northeast)'!$A441,IF(SPI!B:B='state(northeast)'!$B441,1)),0))," "),2)</f>
        <v>9.34</v>
      </c>
      <c r="R441" s="22">
        <f t="array" ref="R441">ROUND(IFERROR(INDEX(SPI!N:N,MATCH(1,IF(SPI!A:A='state(northeast)'!$A441,IF(SPI!B:B='state(northeast)'!$B441,1)),0))," "),2)</f>
        <v>9.27</v>
      </c>
    </row>
    <row r="442" ht="12.75" hidden="1" customHeight="1">
      <c r="A442" s="62" t="s">
        <v>28</v>
      </c>
      <c r="B442" s="55">
        <v>1954.0</v>
      </c>
      <c r="D442" s="54"/>
      <c r="E442" s="54"/>
      <c r="F442" s="43">
        <v>45.0</v>
      </c>
      <c r="G442" s="43"/>
      <c r="H442" s="43">
        <v>44.25</v>
      </c>
      <c r="I442" s="43"/>
      <c r="J442" s="43"/>
      <c r="K442" s="43"/>
      <c r="L442" s="43"/>
      <c r="M442" s="43"/>
      <c r="N442" s="43"/>
      <c r="O442" s="43"/>
      <c r="P442" s="43"/>
      <c r="Q442" s="22">
        <f t="array" ref="Q442">ROUND(IFERROR(INDEX(SPI!M:M,MATCH(1,IF(SPI!A:A='state(northeast)'!$A442,IF(SPI!B:B='state(northeast)'!$B442,1)),0))," "),2)</f>
        <v>11.94</v>
      </c>
      <c r="R442" s="22">
        <f t="array" ref="R442">ROUND(IFERROR(INDEX(SPI!N:N,MATCH(1,IF(SPI!A:A='state(northeast)'!$A442,IF(SPI!B:B='state(northeast)'!$B442,1)),0))," "),2)</f>
        <v>12.7</v>
      </c>
    </row>
    <row r="443" ht="12.75" hidden="1" customHeight="1">
      <c r="A443" s="62" t="s">
        <v>28</v>
      </c>
      <c r="B443" s="55">
        <v>1955.0</v>
      </c>
      <c r="D443" s="54"/>
      <c r="E443" s="54"/>
      <c r="F443" s="43">
        <v>45.4</v>
      </c>
      <c r="G443" s="43"/>
      <c r="H443" s="43">
        <v>41.26</v>
      </c>
      <c r="I443" s="43"/>
      <c r="J443" s="43"/>
      <c r="K443" s="43"/>
      <c r="L443" s="43"/>
      <c r="M443" s="43"/>
      <c r="N443" s="43"/>
      <c r="O443" s="43"/>
      <c r="P443" s="43"/>
      <c r="Q443" s="22">
        <f t="array" ref="Q443">ROUND(IFERROR(INDEX(SPI!M:M,MATCH(1,IF(SPI!A:A='state(northeast)'!$A443,IF(SPI!B:B='state(northeast)'!$B443,1)),0))," "),2)</f>
        <v>7.79</v>
      </c>
      <c r="R443" s="22">
        <f t="array" ref="R443">ROUND(IFERROR(INDEX(SPI!N:N,MATCH(1,IF(SPI!A:A='state(northeast)'!$A443,IF(SPI!B:B='state(northeast)'!$B443,1)),0))," "),2)</f>
        <v>11.27</v>
      </c>
    </row>
    <row r="444" ht="12.75" hidden="1" customHeight="1">
      <c r="A444" s="62" t="s">
        <v>28</v>
      </c>
      <c r="B444" s="55">
        <v>1956.0</v>
      </c>
      <c r="D444" s="54"/>
      <c r="E444" s="54"/>
      <c r="F444" s="43">
        <v>43.8</v>
      </c>
      <c r="G444" s="43"/>
      <c r="H444" s="43">
        <v>40.01</v>
      </c>
      <c r="I444" s="43"/>
      <c r="J444" s="43"/>
      <c r="K444" s="43"/>
      <c r="L444" s="43"/>
      <c r="M444" s="43"/>
      <c r="N444" s="43"/>
      <c r="O444" s="43"/>
      <c r="P444" s="43"/>
      <c r="Q444" s="22">
        <f t="array" ref="Q444">ROUND(IFERROR(INDEX(SPI!M:M,MATCH(1,IF(SPI!A:A='state(northeast)'!$A444,IF(SPI!B:B='state(northeast)'!$B444,1)),0))," "),2)</f>
        <v>7.88</v>
      </c>
      <c r="R444" s="22">
        <f t="array" ref="R444">ROUND(IFERROR(INDEX(SPI!N:N,MATCH(1,IF(SPI!A:A='state(northeast)'!$A444,IF(SPI!B:B='state(northeast)'!$B444,1)),0))," "),2)</f>
        <v>24.07</v>
      </c>
    </row>
    <row r="445" ht="12.75" hidden="1" customHeight="1">
      <c r="A445" s="62" t="s">
        <v>28</v>
      </c>
      <c r="B445" s="55">
        <v>1957.0</v>
      </c>
      <c r="D445" s="54"/>
      <c r="E445" s="54"/>
      <c r="F445" s="43">
        <v>45.4</v>
      </c>
      <c r="G445" s="43"/>
      <c r="H445" s="43">
        <v>34.73</v>
      </c>
      <c r="I445" s="43"/>
      <c r="J445" s="43"/>
      <c r="K445" s="43"/>
      <c r="L445" s="43"/>
      <c r="M445" s="43"/>
      <c r="N445" s="43"/>
      <c r="O445" s="43"/>
      <c r="P445" s="43"/>
      <c r="Q445" s="22">
        <f t="array" ref="Q445">ROUND(IFERROR(INDEX(SPI!M:M,MATCH(1,IF(SPI!A:A='state(northeast)'!$A445,IF(SPI!B:B='state(northeast)'!$B445,1)),0))," "),2)</f>
        <v>35.76</v>
      </c>
      <c r="R445" s="22">
        <f t="array" ref="R445">ROUND(IFERROR(INDEX(SPI!N:N,MATCH(1,IF(SPI!A:A='state(northeast)'!$A445,IF(SPI!B:B='state(northeast)'!$B445,1)),0))," "),2)</f>
        <v>0.63</v>
      </c>
    </row>
    <row r="446" ht="12.75" hidden="1" customHeight="1">
      <c r="A446" s="62" t="s">
        <v>28</v>
      </c>
      <c r="B446" s="55">
        <v>1958.0</v>
      </c>
      <c r="D446" s="54"/>
      <c r="E446" s="54"/>
      <c r="F446" s="43">
        <v>43.1</v>
      </c>
      <c r="G446" s="43"/>
      <c r="H446" s="43">
        <v>42.06</v>
      </c>
      <c r="I446" s="43"/>
      <c r="J446" s="43"/>
      <c r="K446" s="43"/>
      <c r="L446" s="43"/>
      <c r="M446" s="43"/>
      <c r="N446" s="43"/>
      <c r="O446" s="43"/>
      <c r="P446" s="43"/>
      <c r="Q446" s="22">
        <f t="array" ref="Q446">ROUND(IFERROR(INDEX(SPI!M:M,MATCH(1,IF(SPI!A:A='state(northeast)'!$A446,IF(SPI!B:B='state(northeast)'!$B446,1)),0))," "),2)</f>
        <v>9.86</v>
      </c>
      <c r="R446" s="22">
        <f t="array" ref="R446">ROUND(IFERROR(INDEX(SPI!N:N,MATCH(1,IF(SPI!A:A='state(northeast)'!$A446,IF(SPI!B:B='state(northeast)'!$B446,1)),0))," "),2)</f>
        <v>11.17</v>
      </c>
    </row>
    <row r="447" ht="12.75" hidden="1" customHeight="1">
      <c r="A447" s="62" t="s">
        <v>28</v>
      </c>
      <c r="B447" s="55">
        <v>1959.0</v>
      </c>
      <c r="D447" s="54"/>
      <c r="E447" s="54"/>
      <c r="F447" s="43">
        <v>45.4</v>
      </c>
      <c r="G447" s="43"/>
      <c r="H447" s="43">
        <v>43.03</v>
      </c>
      <c r="I447" s="43"/>
      <c r="J447" s="43"/>
      <c r="K447" s="43"/>
      <c r="L447" s="43"/>
      <c r="M447" s="43"/>
      <c r="N447" s="43"/>
      <c r="O447" s="43"/>
      <c r="P447" s="43"/>
      <c r="Q447" s="22">
        <f t="array" ref="Q447">ROUND(IFERROR(INDEX(SPI!M:M,MATCH(1,IF(SPI!A:A='state(northeast)'!$A447,IF(SPI!B:B='state(northeast)'!$B447,1)),0))," "),2)</f>
        <v>13.29</v>
      </c>
      <c r="R447" s="22">
        <f t="array" ref="R447">ROUND(IFERROR(INDEX(SPI!N:N,MATCH(1,IF(SPI!A:A='state(northeast)'!$A447,IF(SPI!B:B='state(northeast)'!$B447,1)),0))," "),2)</f>
        <v>7.78</v>
      </c>
    </row>
    <row r="448" ht="12.75" hidden="1" customHeight="1">
      <c r="A448" s="62" t="s">
        <v>28</v>
      </c>
      <c r="B448" s="55">
        <v>1960.0</v>
      </c>
      <c r="D448" s="54"/>
      <c r="E448" s="54"/>
      <c r="F448" s="43">
        <v>44.3</v>
      </c>
      <c r="G448" s="43"/>
      <c r="H448" s="43">
        <v>36.77</v>
      </c>
      <c r="I448" s="43"/>
      <c r="J448" s="43"/>
      <c r="K448" s="43"/>
      <c r="L448" s="43"/>
      <c r="M448" s="43"/>
      <c r="N448" s="43"/>
      <c r="O448" s="43"/>
      <c r="P448" s="43"/>
      <c r="Q448" s="22">
        <f t="array" ref="Q448">ROUND(IFERROR(INDEX(SPI!M:M,MATCH(1,IF(SPI!A:A='state(northeast)'!$A448,IF(SPI!B:B='state(northeast)'!$B448,1)),0))," "),2)</f>
        <v>9.84</v>
      </c>
      <c r="R448" s="22">
        <f t="array" ref="R448">ROUND(IFERROR(INDEX(SPI!N:N,MATCH(1,IF(SPI!A:A='state(northeast)'!$A448,IF(SPI!B:B='state(northeast)'!$B448,1)),0))," "),2)</f>
        <v>26.41</v>
      </c>
    </row>
    <row r="449" ht="12.75" hidden="1" customHeight="1">
      <c r="A449" s="62" t="s">
        <v>28</v>
      </c>
      <c r="B449" s="55">
        <v>1961.0</v>
      </c>
      <c r="D449" s="54"/>
      <c r="E449" s="54"/>
      <c r="F449" s="43">
        <v>44.8</v>
      </c>
      <c r="G449" s="43"/>
      <c r="H449" s="43">
        <v>38.36</v>
      </c>
      <c r="I449" s="43"/>
      <c r="J449" s="43"/>
      <c r="K449" s="43"/>
      <c r="L449" s="43"/>
      <c r="M449" s="43"/>
      <c r="N449" s="43"/>
      <c r="O449" s="43"/>
      <c r="P449" s="43"/>
      <c r="Q449" s="22">
        <f t="array" ref="Q449">ROUND(IFERROR(INDEX(SPI!M:M,MATCH(1,IF(SPI!A:A='state(northeast)'!$A449,IF(SPI!B:B='state(northeast)'!$B449,1)),0))," "),2)</f>
        <v>24</v>
      </c>
      <c r="R449" s="22">
        <f t="array" ref="R449">ROUND(IFERROR(INDEX(SPI!N:N,MATCH(1,IF(SPI!A:A='state(northeast)'!$A449,IF(SPI!B:B='state(northeast)'!$B449,1)),0))," "),2)</f>
        <v>3.14</v>
      </c>
    </row>
    <row r="450" ht="12.75" hidden="1" customHeight="1">
      <c r="A450" s="62" t="s">
        <v>28</v>
      </c>
      <c r="B450" s="55">
        <v>1962.0</v>
      </c>
      <c r="D450" s="54"/>
      <c r="E450" s="54"/>
      <c r="F450" s="43">
        <v>43.5</v>
      </c>
      <c r="G450" s="43"/>
      <c r="H450" s="43">
        <v>36.14</v>
      </c>
      <c r="I450" s="43"/>
      <c r="J450" s="43"/>
      <c r="K450" s="43"/>
      <c r="L450" s="43"/>
      <c r="M450" s="43"/>
      <c r="N450" s="43"/>
      <c r="O450" s="43"/>
      <c r="P450" s="43"/>
      <c r="Q450" s="22">
        <f t="array" ref="Q450">ROUND(IFERROR(INDEX(SPI!M:M,MATCH(1,IF(SPI!A:A='state(northeast)'!$A450,IF(SPI!B:B='state(northeast)'!$B450,1)),0))," "),2)</f>
        <v>33.92</v>
      </c>
      <c r="R450" s="22">
        <f t="array" ref="R450">ROUND(IFERROR(INDEX(SPI!N:N,MATCH(1,IF(SPI!A:A='state(northeast)'!$A450,IF(SPI!B:B='state(northeast)'!$B450,1)),0))," "),2)</f>
        <v>0.18</v>
      </c>
    </row>
    <row r="451" ht="12.75" hidden="1" customHeight="1">
      <c r="A451" s="62" t="s">
        <v>28</v>
      </c>
      <c r="B451" s="55">
        <v>1963.0</v>
      </c>
      <c r="D451" s="54"/>
      <c r="E451" s="54"/>
      <c r="F451" s="43">
        <v>43.3</v>
      </c>
      <c r="G451" s="43"/>
      <c r="H451" s="43">
        <v>32.9</v>
      </c>
      <c r="I451" s="43"/>
      <c r="J451" s="43"/>
      <c r="K451" s="43"/>
      <c r="L451" s="43"/>
      <c r="M451" s="43"/>
      <c r="N451" s="43"/>
      <c r="O451" s="43"/>
      <c r="P451" s="43"/>
      <c r="Q451" s="22">
        <f t="array" ref="Q451">ROUND(IFERROR(INDEX(SPI!M:M,MATCH(1,IF(SPI!A:A='state(northeast)'!$A451,IF(SPI!B:B='state(northeast)'!$B451,1)),0))," "),2)</f>
        <v>43.81</v>
      </c>
      <c r="R451" s="22">
        <f t="array" ref="R451">ROUND(IFERROR(INDEX(SPI!N:N,MATCH(1,IF(SPI!A:A='state(northeast)'!$A451,IF(SPI!B:B='state(northeast)'!$B451,1)),0))," "),2)</f>
        <v>0.12</v>
      </c>
    </row>
    <row r="452" ht="12.75" hidden="1" customHeight="1">
      <c r="A452" s="62" t="s">
        <v>28</v>
      </c>
      <c r="B452" s="55">
        <v>1964.0</v>
      </c>
      <c r="D452" s="54"/>
      <c r="E452" s="54"/>
      <c r="F452" s="43">
        <v>44.9</v>
      </c>
      <c r="G452" s="43"/>
      <c r="H452" s="43">
        <v>31.56</v>
      </c>
      <c r="I452" s="43"/>
      <c r="J452" s="43"/>
      <c r="K452" s="43"/>
      <c r="L452" s="43"/>
      <c r="M452" s="43"/>
      <c r="N452" s="43"/>
      <c r="O452" s="43"/>
      <c r="P452" s="43"/>
      <c r="Q452" s="22">
        <f t="array" ref="Q452">ROUND(IFERROR(INDEX(SPI!M:M,MATCH(1,IF(SPI!A:A='state(northeast)'!$A452,IF(SPI!B:B='state(northeast)'!$B452,1)),0))," "),2)</f>
        <v>46.12</v>
      </c>
      <c r="R452" s="22">
        <f t="array" ref="R452">ROUND(IFERROR(INDEX(SPI!N:N,MATCH(1,IF(SPI!A:A='state(northeast)'!$A452,IF(SPI!B:B='state(northeast)'!$B452,1)),0))," "),2)</f>
        <v>0.16</v>
      </c>
    </row>
    <row r="453" ht="12.75" hidden="1" customHeight="1">
      <c r="A453" s="62" t="s">
        <v>28</v>
      </c>
      <c r="B453" s="55">
        <v>1965.0</v>
      </c>
      <c r="D453" s="54"/>
      <c r="E453" s="54"/>
      <c r="F453" s="43">
        <v>43.7</v>
      </c>
      <c r="G453" s="43"/>
      <c r="H453" s="43">
        <v>33.56</v>
      </c>
      <c r="I453" s="43"/>
      <c r="J453" s="43"/>
      <c r="K453" s="43"/>
      <c r="L453" s="43"/>
      <c r="M453" s="43"/>
      <c r="N453" s="43"/>
      <c r="O453" s="43"/>
      <c r="P453" s="43"/>
      <c r="Q453" s="22">
        <f t="array" ref="Q453">ROUND(IFERROR(INDEX(SPI!M:M,MATCH(1,IF(SPI!A:A='state(northeast)'!$A453,IF(SPI!B:B='state(northeast)'!$B453,1)),0))," "),2)</f>
        <v>69.2</v>
      </c>
      <c r="R453" s="22">
        <f t="array" ref="R453">ROUND(IFERROR(INDEX(SPI!N:N,MATCH(1,IF(SPI!A:A='state(northeast)'!$A453,IF(SPI!B:B='state(northeast)'!$B453,1)),0))," "),2)</f>
        <v>0.06</v>
      </c>
    </row>
    <row r="454" ht="12.75" hidden="1" customHeight="1">
      <c r="A454" s="62" t="s">
        <v>28</v>
      </c>
      <c r="B454" s="55">
        <v>1966.0</v>
      </c>
      <c r="D454" s="54"/>
      <c r="E454" s="54"/>
      <c r="F454" s="43">
        <v>44.1</v>
      </c>
      <c r="G454" s="43"/>
      <c r="H454" s="43">
        <v>35.31</v>
      </c>
      <c r="I454" s="43"/>
      <c r="J454" s="43"/>
      <c r="K454" s="43"/>
      <c r="L454" s="43"/>
      <c r="M454" s="43"/>
      <c r="N454" s="43"/>
      <c r="O454" s="43"/>
      <c r="P454" s="43"/>
      <c r="Q454" s="22">
        <f t="array" ref="Q454">ROUND(IFERROR(INDEX(SPI!M:M,MATCH(1,IF(SPI!A:A='state(northeast)'!$A454,IF(SPI!B:B='state(northeast)'!$B454,1)),0))," "),2)</f>
        <v>33.98</v>
      </c>
      <c r="R454" s="22">
        <f t="array" ref="R454">ROUND(IFERROR(INDEX(SPI!N:N,MATCH(1,IF(SPI!A:A='state(northeast)'!$A454,IF(SPI!B:B='state(northeast)'!$B454,1)),0))," "),2)</f>
        <v>0.6</v>
      </c>
    </row>
    <row r="455" ht="12.75" hidden="1" customHeight="1">
      <c r="A455" s="62" t="s">
        <v>28</v>
      </c>
      <c r="B455" s="55">
        <v>1967.0</v>
      </c>
      <c r="D455" s="54"/>
      <c r="E455" s="54"/>
      <c r="F455" s="43">
        <v>43.8</v>
      </c>
      <c r="G455" s="43"/>
      <c r="H455" s="43">
        <v>39.56</v>
      </c>
      <c r="I455" s="43"/>
      <c r="J455" s="43"/>
      <c r="K455" s="43"/>
      <c r="L455" s="43"/>
      <c r="M455" s="43"/>
      <c r="N455" s="43"/>
      <c r="O455" s="43"/>
      <c r="P455" s="43"/>
      <c r="Q455" s="22">
        <f t="array" ref="Q455">ROUND(IFERROR(INDEX(SPI!M:M,MATCH(1,IF(SPI!A:A='state(northeast)'!$A455,IF(SPI!B:B='state(northeast)'!$B455,1)),0))," "),2)</f>
        <v>23.4</v>
      </c>
      <c r="R455" s="22">
        <f t="array" ref="R455">ROUND(IFERROR(INDEX(SPI!N:N,MATCH(1,IF(SPI!A:A='state(northeast)'!$A455,IF(SPI!B:B='state(northeast)'!$B455,1)),0))," "),2)</f>
        <v>2.36</v>
      </c>
    </row>
    <row r="456" ht="12.75" hidden="1" customHeight="1">
      <c r="A456" s="62" t="s">
        <v>28</v>
      </c>
      <c r="B456" s="55">
        <v>1968.0</v>
      </c>
      <c r="D456" s="54"/>
      <c r="E456" s="54"/>
      <c r="F456" s="43">
        <v>43.9</v>
      </c>
      <c r="G456" s="43"/>
      <c r="H456" s="43">
        <v>40.55</v>
      </c>
      <c r="I456" s="43"/>
      <c r="J456" s="43"/>
      <c r="K456" s="43"/>
      <c r="L456" s="43"/>
      <c r="M456" s="43"/>
      <c r="N456" s="43"/>
      <c r="O456" s="43"/>
      <c r="P456" s="43"/>
      <c r="Q456" s="22">
        <f t="array" ref="Q456">ROUND(IFERROR(INDEX(SPI!M:M,MATCH(1,IF(SPI!A:A='state(northeast)'!$A456,IF(SPI!B:B='state(northeast)'!$B456,1)),0))," "),2)</f>
        <v>9.2</v>
      </c>
      <c r="R456" s="22">
        <f t="array" ref="R456">ROUND(IFERROR(INDEX(SPI!N:N,MATCH(1,IF(SPI!A:A='state(northeast)'!$A456,IF(SPI!B:B='state(northeast)'!$B456,1)),0))," "),2)</f>
        <v>4.73</v>
      </c>
    </row>
    <row r="457" ht="12.75" hidden="1" customHeight="1">
      <c r="A457" s="62" t="s">
        <v>28</v>
      </c>
      <c r="B457" s="55">
        <v>1969.0</v>
      </c>
      <c r="D457" s="54"/>
      <c r="E457" s="54"/>
      <c r="F457" s="43">
        <v>44.2</v>
      </c>
      <c r="G457" s="43"/>
      <c r="H457" s="43">
        <v>39.75</v>
      </c>
      <c r="I457" s="43"/>
      <c r="J457" s="43"/>
      <c r="K457" s="43"/>
      <c r="L457" s="43"/>
      <c r="M457" s="43"/>
      <c r="N457" s="43"/>
      <c r="O457" s="43"/>
      <c r="P457" s="43"/>
      <c r="Q457" s="22">
        <f t="array" ref="Q457">ROUND(IFERROR(INDEX(SPI!M:M,MATCH(1,IF(SPI!A:A='state(northeast)'!$A457,IF(SPI!B:B='state(northeast)'!$B457,1)),0))," "),2)</f>
        <v>8.61</v>
      </c>
      <c r="R457" s="22">
        <f t="array" ref="R457">ROUND(IFERROR(INDEX(SPI!N:N,MATCH(1,IF(SPI!A:A='state(northeast)'!$A457,IF(SPI!B:B='state(northeast)'!$B457,1)),0))," "),2)</f>
        <v>10.53</v>
      </c>
    </row>
    <row r="458" ht="12.75" hidden="1" customHeight="1">
      <c r="A458" s="62" t="s">
        <v>28</v>
      </c>
      <c r="B458" s="55">
        <v>1970.0</v>
      </c>
      <c r="D458" s="54"/>
      <c r="E458" s="54"/>
      <c r="F458" s="43">
        <v>44.1</v>
      </c>
      <c r="G458" s="43"/>
      <c r="H458" s="43">
        <v>38.97</v>
      </c>
      <c r="I458" s="43"/>
      <c r="J458" s="43"/>
      <c r="K458" s="43"/>
      <c r="L458" s="43"/>
      <c r="M458" s="43"/>
      <c r="N458" s="43"/>
      <c r="O458" s="43"/>
      <c r="P458" s="43"/>
      <c r="Q458" s="22">
        <f t="array" ref="Q458">ROUND(IFERROR(INDEX(SPI!M:M,MATCH(1,IF(SPI!A:A='state(northeast)'!$A458,IF(SPI!B:B='state(northeast)'!$B458,1)),0))," "),2)</f>
        <v>10.84</v>
      </c>
      <c r="R458" s="22">
        <f t="array" ref="R458">ROUND(IFERROR(INDEX(SPI!N:N,MATCH(1,IF(SPI!A:A='state(northeast)'!$A458,IF(SPI!B:B='state(northeast)'!$B458,1)),0))," "),2)</f>
        <v>3.14</v>
      </c>
    </row>
    <row r="459" ht="12.75" hidden="1" customHeight="1">
      <c r="A459" s="62" t="s">
        <v>28</v>
      </c>
      <c r="B459" s="55">
        <v>1971.0</v>
      </c>
      <c r="D459" s="54"/>
      <c r="E459" s="54"/>
      <c r="F459" s="43">
        <v>44.3</v>
      </c>
      <c r="G459" s="43"/>
      <c r="H459" s="43">
        <v>39.29</v>
      </c>
      <c r="I459" s="43"/>
      <c r="J459" s="43"/>
      <c r="K459" s="43"/>
      <c r="L459" s="43"/>
      <c r="M459" s="43"/>
      <c r="N459" s="43"/>
      <c r="O459" s="43"/>
      <c r="P459" s="43"/>
      <c r="Q459" s="22">
        <f t="array" ref="Q459">ROUND(IFERROR(INDEX(SPI!M:M,MATCH(1,IF(SPI!A:A='state(northeast)'!$A459,IF(SPI!B:B='state(northeast)'!$B459,1)),0))," "),2)</f>
        <v>9.43</v>
      </c>
      <c r="R459" s="22">
        <f t="array" ref="R459">ROUND(IFERROR(INDEX(SPI!N:N,MATCH(1,IF(SPI!A:A='state(northeast)'!$A459,IF(SPI!B:B='state(northeast)'!$B459,1)),0))," "),2)</f>
        <v>12.65</v>
      </c>
    </row>
    <row r="460" ht="12.75" hidden="1" customHeight="1">
      <c r="A460" s="62" t="s">
        <v>28</v>
      </c>
      <c r="B460" s="55">
        <v>1972.0</v>
      </c>
      <c r="D460" s="54"/>
      <c r="E460" s="54"/>
      <c r="F460" s="43">
        <v>43.1</v>
      </c>
      <c r="G460" s="43"/>
      <c r="H460" s="43">
        <v>50.44</v>
      </c>
      <c r="I460" s="43"/>
      <c r="J460" s="43"/>
      <c r="K460" s="43"/>
      <c r="L460" s="43"/>
      <c r="M460" s="43"/>
      <c r="N460" s="43"/>
      <c r="O460" s="43"/>
      <c r="P460" s="43"/>
      <c r="Q460" s="22">
        <f t="array" ref="Q460">ROUND(IFERROR(INDEX(SPI!M:M,MATCH(1,IF(SPI!A:A='state(northeast)'!$A460,IF(SPI!B:B='state(northeast)'!$B460,1)),0))," "),2)</f>
        <v>2.47</v>
      </c>
      <c r="R460" s="22">
        <f t="array" ref="R460">ROUND(IFERROR(INDEX(SPI!N:N,MATCH(1,IF(SPI!A:A='state(northeast)'!$A460,IF(SPI!B:B='state(northeast)'!$B460,1)),0))," "),2)</f>
        <v>37.03</v>
      </c>
    </row>
    <row r="461" ht="12.75" hidden="1" customHeight="1">
      <c r="A461" s="62" t="s">
        <v>28</v>
      </c>
      <c r="B461" s="55">
        <v>1973.0</v>
      </c>
      <c r="D461" s="54"/>
      <c r="E461" s="54"/>
      <c r="F461" s="43">
        <v>46.4</v>
      </c>
      <c r="G461" s="43"/>
      <c r="H461" s="43">
        <v>44.28</v>
      </c>
      <c r="I461" s="43"/>
      <c r="J461" s="43"/>
      <c r="K461" s="43"/>
      <c r="L461" s="43"/>
      <c r="M461" s="43"/>
      <c r="N461" s="43"/>
      <c r="O461" s="43"/>
      <c r="P461" s="43"/>
      <c r="Q461" s="22">
        <f t="array" ref="Q461">ROUND(IFERROR(INDEX(SPI!M:M,MATCH(1,IF(SPI!A:A='state(northeast)'!$A461,IF(SPI!B:B='state(northeast)'!$B461,1)),0))," "),2)</f>
        <v>0.81</v>
      </c>
      <c r="R461" s="22">
        <f t="array" ref="R461">ROUND(IFERROR(INDEX(SPI!N:N,MATCH(1,IF(SPI!A:A='state(northeast)'!$A461,IF(SPI!B:B='state(northeast)'!$B461,1)),0))," "),2)</f>
        <v>40.41</v>
      </c>
    </row>
    <row r="462" ht="12.75" hidden="1" customHeight="1">
      <c r="A462" s="62" t="s">
        <v>28</v>
      </c>
      <c r="B462" s="55">
        <v>1974.0</v>
      </c>
      <c r="D462" s="54"/>
      <c r="E462" s="54"/>
      <c r="F462" s="43">
        <v>44.2</v>
      </c>
      <c r="G462" s="43"/>
      <c r="H462" s="43">
        <v>42.27</v>
      </c>
      <c r="I462" s="43"/>
      <c r="J462" s="43"/>
      <c r="K462" s="43"/>
      <c r="L462" s="43"/>
      <c r="M462" s="43"/>
      <c r="N462" s="43"/>
      <c r="O462" s="43"/>
      <c r="P462" s="43"/>
      <c r="Q462" s="22">
        <f t="array" ref="Q462">ROUND(IFERROR(INDEX(SPI!M:M,MATCH(1,IF(SPI!A:A='state(northeast)'!$A462,IF(SPI!B:B='state(northeast)'!$B462,1)),0))," "),2)</f>
        <v>1.51</v>
      </c>
      <c r="R462" s="22">
        <f t="array" ref="R462">ROUND(IFERROR(INDEX(SPI!N:N,MATCH(1,IF(SPI!A:A='state(northeast)'!$A462,IF(SPI!B:B='state(northeast)'!$B462,1)),0))," "),2)</f>
        <v>19.23</v>
      </c>
    </row>
    <row r="463" ht="12.75" hidden="1" customHeight="1">
      <c r="A463" s="62" t="s">
        <v>28</v>
      </c>
      <c r="B463" s="55">
        <v>1975.0</v>
      </c>
      <c r="D463" s="54"/>
      <c r="E463" s="54"/>
      <c r="F463" s="43">
        <v>45.5</v>
      </c>
      <c r="G463" s="43"/>
      <c r="H463" s="43">
        <v>45.96</v>
      </c>
      <c r="I463" s="43"/>
      <c r="J463" s="43"/>
      <c r="K463" s="43"/>
      <c r="L463" s="43"/>
      <c r="M463" s="43"/>
      <c r="N463" s="43"/>
      <c r="O463" s="43"/>
      <c r="P463" s="43"/>
      <c r="Q463" s="22">
        <f t="array" ref="Q463">ROUND(IFERROR(INDEX(SPI!M:M,MATCH(1,IF(SPI!A:A='state(northeast)'!$A463,IF(SPI!B:B='state(northeast)'!$B463,1)),0))," "),2)</f>
        <v>2.34</v>
      </c>
      <c r="R463" s="22">
        <f t="array" ref="R463">ROUND(IFERROR(INDEX(SPI!N:N,MATCH(1,IF(SPI!A:A='state(northeast)'!$A463,IF(SPI!B:B='state(northeast)'!$B463,1)),0))," "),2)</f>
        <v>19.37</v>
      </c>
    </row>
    <row r="464" ht="12.75" hidden="1" customHeight="1">
      <c r="A464" s="62" t="s">
        <v>28</v>
      </c>
      <c r="B464" s="55">
        <v>1976.0</v>
      </c>
      <c r="D464" s="54"/>
      <c r="E464" s="54"/>
      <c r="F464" s="43">
        <v>43.2</v>
      </c>
      <c r="G464" s="43"/>
      <c r="H464" s="43">
        <v>47.8</v>
      </c>
      <c r="I464" s="43"/>
      <c r="J464" s="43"/>
      <c r="K464" s="43"/>
      <c r="L464" s="43"/>
      <c r="M464" s="43"/>
      <c r="N464" s="43"/>
      <c r="O464" s="43"/>
      <c r="P464" s="43"/>
      <c r="Q464" s="22">
        <f t="array" ref="Q464">ROUND(IFERROR(INDEX(SPI!M:M,MATCH(1,IF(SPI!A:A='state(northeast)'!$A464,IF(SPI!B:B='state(northeast)'!$B464,1)),0))," "),2)</f>
        <v>0.08</v>
      </c>
      <c r="R464" s="22">
        <f t="array" ref="R464">ROUND(IFERROR(INDEX(SPI!N:N,MATCH(1,IF(SPI!A:A='state(northeast)'!$A464,IF(SPI!B:B='state(northeast)'!$B464,1)),0))," "),2)</f>
        <v>62.79</v>
      </c>
    </row>
    <row r="465" ht="12.75" hidden="1" customHeight="1">
      <c r="A465" s="62" t="s">
        <v>28</v>
      </c>
      <c r="B465" s="55">
        <v>1977.0</v>
      </c>
      <c r="D465" s="54"/>
      <c r="E465" s="54"/>
      <c r="F465" s="43">
        <v>44.5</v>
      </c>
      <c r="G465" s="43"/>
      <c r="H465" s="43">
        <v>50.06</v>
      </c>
      <c r="I465" s="43"/>
      <c r="J465" s="43"/>
      <c r="K465" s="43"/>
      <c r="L465" s="43"/>
      <c r="M465" s="43"/>
      <c r="N465" s="43"/>
      <c r="O465" s="43"/>
      <c r="P465" s="43"/>
      <c r="Q465" s="22">
        <f t="array" ref="Q465">ROUND(IFERROR(INDEX(SPI!M:M,MATCH(1,IF(SPI!A:A='state(northeast)'!$A465,IF(SPI!B:B='state(northeast)'!$B465,1)),0))," "),2)</f>
        <v>5.85</v>
      </c>
      <c r="R465" s="22">
        <f t="array" ref="R465">ROUND(IFERROR(INDEX(SPI!N:N,MATCH(1,IF(SPI!A:A='state(northeast)'!$A465,IF(SPI!B:B='state(northeast)'!$B465,1)),0))," "),2)</f>
        <v>27.34</v>
      </c>
    </row>
    <row r="466" ht="12.75" hidden="1" customHeight="1">
      <c r="A466" s="62" t="s">
        <v>28</v>
      </c>
      <c r="B466" s="55">
        <v>1978.0</v>
      </c>
      <c r="D466" s="54"/>
      <c r="E466" s="54"/>
      <c r="F466" s="43">
        <v>42.9</v>
      </c>
      <c r="G466" s="43"/>
      <c r="H466" s="43">
        <v>38.41</v>
      </c>
      <c r="I466" s="43"/>
      <c r="J466" s="43"/>
      <c r="K466" s="43"/>
      <c r="L466" s="43"/>
      <c r="M466" s="43"/>
      <c r="N466" s="43"/>
      <c r="O466" s="43"/>
      <c r="P466" s="43"/>
      <c r="Q466" s="22">
        <f t="array" ref="Q466">ROUND(IFERROR(INDEX(SPI!M:M,MATCH(1,IF(SPI!A:A='state(northeast)'!$A466,IF(SPI!B:B='state(northeast)'!$B466,1)),0))," "),2)</f>
        <v>9.45</v>
      </c>
      <c r="R466" s="22">
        <f t="array" ref="R466">ROUND(IFERROR(INDEX(SPI!N:N,MATCH(1,IF(SPI!A:A='state(northeast)'!$A466,IF(SPI!B:B='state(northeast)'!$B466,1)),0))," "),2)</f>
        <v>42.56</v>
      </c>
    </row>
    <row r="467" ht="12.75" hidden="1" customHeight="1">
      <c r="A467" s="62" t="s">
        <v>28</v>
      </c>
      <c r="B467" s="55">
        <v>1979.0</v>
      </c>
      <c r="D467" s="54"/>
      <c r="E467" s="54"/>
      <c r="F467" s="43">
        <v>44.6</v>
      </c>
      <c r="G467" s="43"/>
      <c r="H467" s="43">
        <v>43.97</v>
      </c>
      <c r="I467" s="43"/>
      <c r="J467" s="43"/>
      <c r="K467" s="43"/>
      <c r="L467" s="43"/>
      <c r="M467" s="43"/>
      <c r="N467" s="43"/>
      <c r="O467" s="43"/>
      <c r="P467" s="43"/>
      <c r="Q467" s="22">
        <f t="array" ref="Q467">ROUND(IFERROR(INDEX(SPI!M:M,MATCH(1,IF(SPI!A:A='state(northeast)'!$A467,IF(SPI!B:B='state(northeast)'!$B467,1)),0))," "),2)</f>
        <v>2.22</v>
      </c>
      <c r="R467" s="22">
        <f t="array" ref="R467">ROUND(IFERROR(INDEX(SPI!N:N,MATCH(1,IF(SPI!A:A='state(northeast)'!$A467,IF(SPI!B:B='state(northeast)'!$B467,1)),0))," "),2)</f>
        <v>12.76</v>
      </c>
    </row>
    <row r="468" ht="12.75" hidden="1" customHeight="1">
      <c r="A468" s="62" t="s">
        <v>28</v>
      </c>
      <c r="B468" s="55">
        <v>1980.0</v>
      </c>
      <c r="D468" s="54"/>
      <c r="E468" s="54"/>
      <c r="F468" s="43">
        <v>43.6</v>
      </c>
      <c r="G468" s="43"/>
      <c r="H468" s="43">
        <v>36.27</v>
      </c>
      <c r="I468" s="43"/>
      <c r="J468" s="43"/>
      <c r="K468" s="43"/>
      <c r="L468" s="43"/>
      <c r="M468" s="43"/>
      <c r="N468" s="43"/>
      <c r="O468" s="43"/>
      <c r="P468" s="43"/>
      <c r="Q468" s="22">
        <f t="array" ref="Q468">ROUND(IFERROR(INDEX(SPI!M:M,MATCH(1,IF(SPI!A:A='state(northeast)'!$A468,IF(SPI!B:B='state(northeast)'!$B468,1)),0))," "),2)</f>
        <v>17.91</v>
      </c>
      <c r="R468" s="22">
        <f t="array" ref="R468">ROUND(IFERROR(INDEX(SPI!N:N,MATCH(1,IF(SPI!A:A='state(northeast)'!$A468,IF(SPI!B:B='state(northeast)'!$B468,1)),0))," "),2)</f>
        <v>3.94</v>
      </c>
    </row>
    <row r="469" ht="12.75" hidden="1" customHeight="1">
      <c r="A469" s="62" t="s">
        <v>28</v>
      </c>
      <c r="B469" s="55">
        <v>1981.0</v>
      </c>
      <c r="D469" s="54"/>
      <c r="E469" s="54"/>
      <c r="F469" s="43">
        <v>44.6</v>
      </c>
      <c r="G469" s="43"/>
      <c r="H469" s="43">
        <v>40.15</v>
      </c>
      <c r="I469" s="43"/>
      <c r="J469" s="43"/>
      <c r="K469" s="43"/>
      <c r="L469" s="43"/>
      <c r="M469" s="43"/>
      <c r="N469" s="43"/>
      <c r="O469" s="43"/>
      <c r="P469" s="43"/>
      <c r="Q469" s="22">
        <f t="array" ref="Q469">ROUND(IFERROR(INDEX(SPI!M:M,MATCH(1,IF(SPI!A:A='state(northeast)'!$A469,IF(SPI!B:B='state(northeast)'!$B469,1)),0))," "),2)</f>
        <v>21.4</v>
      </c>
      <c r="R469" s="22">
        <f t="array" ref="R469">ROUND(IFERROR(INDEX(SPI!N:N,MATCH(1,IF(SPI!A:A='state(northeast)'!$A469,IF(SPI!B:B='state(northeast)'!$B469,1)),0))," "),2)</f>
        <v>7.03</v>
      </c>
    </row>
    <row r="470" ht="12.75" hidden="1" customHeight="1">
      <c r="A470" s="62" t="s">
        <v>28</v>
      </c>
      <c r="B470" s="55">
        <v>1982.0</v>
      </c>
      <c r="D470" s="54"/>
      <c r="E470" s="54"/>
      <c r="F470" s="43">
        <v>44.4</v>
      </c>
      <c r="G470" s="43"/>
      <c r="H470" s="43">
        <v>37.32</v>
      </c>
      <c r="I470" s="43"/>
      <c r="J470" s="43"/>
      <c r="K470" s="43"/>
      <c r="L470" s="43"/>
      <c r="M470" s="43"/>
      <c r="N470" s="43"/>
      <c r="O470" s="43"/>
      <c r="P470" s="43"/>
      <c r="Q470" s="22">
        <f t="array" ref="Q470">ROUND(IFERROR(INDEX(SPI!M:M,MATCH(1,IF(SPI!A:A='state(northeast)'!$A470,IF(SPI!B:B='state(northeast)'!$B470,1)),0))," "),2)</f>
        <v>11.19</v>
      </c>
      <c r="R470" s="22">
        <f t="array" ref="R470">ROUND(IFERROR(INDEX(SPI!N:N,MATCH(1,IF(SPI!A:A='state(northeast)'!$A470,IF(SPI!B:B='state(northeast)'!$B470,1)),0))," "),2)</f>
        <v>7.96</v>
      </c>
    </row>
    <row r="471" ht="12.75" hidden="1" customHeight="1">
      <c r="A471" s="62" t="s">
        <v>28</v>
      </c>
      <c r="B471" s="55">
        <v>1983.0</v>
      </c>
      <c r="D471" s="54"/>
      <c r="E471" s="54"/>
      <c r="F471" s="43">
        <v>45.5</v>
      </c>
      <c r="G471" s="43"/>
      <c r="H471" s="43">
        <v>45.6</v>
      </c>
      <c r="I471" s="43"/>
      <c r="J471" s="43"/>
      <c r="K471" s="43"/>
      <c r="L471" s="43"/>
      <c r="M471" s="43"/>
      <c r="N471" s="43"/>
      <c r="O471" s="43"/>
      <c r="P471" s="43"/>
      <c r="Q471" s="22">
        <f t="array" ref="Q471">ROUND(IFERROR(INDEX(SPI!M:M,MATCH(1,IF(SPI!A:A='state(northeast)'!$A471,IF(SPI!B:B='state(northeast)'!$B471,1)),0))," "),2)</f>
        <v>10.01</v>
      </c>
      <c r="R471" s="22">
        <f t="array" ref="R471">ROUND(IFERROR(INDEX(SPI!N:N,MATCH(1,IF(SPI!A:A='state(northeast)'!$A471,IF(SPI!B:B='state(northeast)'!$B471,1)),0))," "),2)</f>
        <v>13.14</v>
      </c>
    </row>
    <row r="472" ht="12.75" hidden="1" customHeight="1">
      <c r="A472" s="62" t="s">
        <v>28</v>
      </c>
      <c r="B472" s="55">
        <v>1984.0</v>
      </c>
      <c r="D472" s="54"/>
      <c r="E472" s="54"/>
      <c r="F472" s="43">
        <v>45.2</v>
      </c>
      <c r="G472" s="43"/>
      <c r="H472" s="43">
        <v>42.59</v>
      </c>
      <c r="I472" s="43"/>
      <c r="J472" s="43"/>
      <c r="K472" s="43"/>
      <c r="L472" s="43"/>
      <c r="M472" s="43"/>
      <c r="N472" s="43"/>
      <c r="O472" s="43"/>
      <c r="P472" s="43"/>
      <c r="Q472" s="22">
        <f t="array" ref="Q472">ROUND(IFERROR(INDEX(SPI!M:M,MATCH(1,IF(SPI!A:A='state(northeast)'!$A472,IF(SPI!B:B='state(northeast)'!$B472,1)),0))," "),2)</f>
        <v>1.47</v>
      </c>
      <c r="R472" s="22">
        <f t="array" ref="R472">ROUND(IFERROR(INDEX(SPI!N:N,MATCH(1,IF(SPI!A:A='state(northeast)'!$A472,IF(SPI!B:B='state(northeast)'!$B472,1)),0))," "),2)</f>
        <v>33.86</v>
      </c>
    </row>
    <row r="473" ht="12.75" hidden="1" customHeight="1">
      <c r="A473" s="62" t="s">
        <v>28</v>
      </c>
      <c r="B473" s="55">
        <v>1985.0</v>
      </c>
      <c r="D473" s="54"/>
      <c r="E473" s="54"/>
      <c r="F473" s="43">
        <v>44.7</v>
      </c>
      <c r="G473" s="43"/>
      <c r="H473" s="43">
        <v>38.93</v>
      </c>
      <c r="I473" s="43"/>
      <c r="J473" s="43"/>
      <c r="K473" s="43"/>
      <c r="L473" s="43"/>
      <c r="M473" s="43"/>
      <c r="N473" s="43"/>
      <c r="O473" s="43"/>
      <c r="P473" s="43"/>
      <c r="Q473" s="22">
        <f t="array" ref="Q473">ROUND(IFERROR(INDEX(SPI!M:M,MATCH(1,IF(SPI!A:A='state(northeast)'!$A473,IF(SPI!B:B='state(northeast)'!$B473,1)),0))," "),2)</f>
        <v>25.05</v>
      </c>
      <c r="R473" s="22">
        <f t="array" ref="R473">ROUND(IFERROR(INDEX(SPI!N:N,MATCH(1,IF(SPI!A:A='state(northeast)'!$A473,IF(SPI!B:B='state(northeast)'!$B473,1)),0))," "),2)</f>
        <v>3.12</v>
      </c>
    </row>
    <row r="474" ht="12.75" hidden="1" customHeight="1">
      <c r="A474" s="62" t="s">
        <v>28</v>
      </c>
      <c r="B474" s="55">
        <v>1986.0</v>
      </c>
      <c r="D474" s="54"/>
      <c r="E474" s="54"/>
      <c r="F474" s="43">
        <v>45.1</v>
      </c>
      <c r="G474" s="43"/>
      <c r="H474" s="43">
        <v>44.68</v>
      </c>
      <c r="I474" s="43"/>
      <c r="J474" s="43"/>
      <c r="K474" s="43"/>
      <c r="L474" s="43"/>
      <c r="M474" s="43"/>
      <c r="N474" s="43"/>
      <c r="O474" s="43"/>
      <c r="P474" s="43"/>
      <c r="Q474" s="22">
        <f t="array" ref="Q474">ROUND(IFERROR(INDEX(SPI!M:M,MATCH(1,IF(SPI!A:A='state(northeast)'!$A474,IF(SPI!B:B='state(northeast)'!$B474,1)),0))," "),2)</f>
        <v>1.19</v>
      </c>
      <c r="R474" s="22">
        <f t="array" ref="R474">ROUND(IFERROR(INDEX(SPI!N:N,MATCH(1,IF(SPI!A:A='state(northeast)'!$A474,IF(SPI!B:B='state(northeast)'!$B474,1)),0))," "),2)</f>
        <v>24.47</v>
      </c>
    </row>
    <row r="475" ht="12.75" hidden="1" customHeight="1">
      <c r="A475" s="62" t="s">
        <v>28</v>
      </c>
      <c r="B475" s="55">
        <v>1987.0</v>
      </c>
      <c r="D475" s="54"/>
      <c r="E475" s="54"/>
      <c r="F475" s="43">
        <v>45.7</v>
      </c>
      <c r="G475" s="43"/>
      <c r="H475" s="43">
        <v>39.54</v>
      </c>
      <c r="I475" s="43"/>
      <c r="J475" s="43"/>
      <c r="K475" s="43"/>
      <c r="L475" s="43"/>
      <c r="M475" s="43"/>
      <c r="N475" s="43"/>
      <c r="O475" s="43"/>
      <c r="P475" s="43"/>
      <c r="Q475" s="22">
        <f t="array" ref="Q475">ROUND(IFERROR(INDEX(SPI!M:M,MATCH(1,IF(SPI!A:A='state(northeast)'!$A475,IF(SPI!B:B='state(northeast)'!$B475,1)),0))," "),2)</f>
        <v>7.26</v>
      </c>
      <c r="R475" s="22">
        <f t="array" ref="R475">ROUND(IFERROR(INDEX(SPI!N:N,MATCH(1,IF(SPI!A:A='state(northeast)'!$A475,IF(SPI!B:B='state(northeast)'!$B475,1)),0))," "),2)</f>
        <v>10.42</v>
      </c>
    </row>
    <row r="476" ht="12.75" hidden="1" customHeight="1">
      <c r="A476" s="62" t="s">
        <v>28</v>
      </c>
      <c r="B476" s="55">
        <v>1988.0</v>
      </c>
      <c r="D476" s="54"/>
      <c r="E476" s="54"/>
      <c r="F476" s="43">
        <v>44.8</v>
      </c>
      <c r="G476" s="43"/>
      <c r="H476" s="43">
        <v>35.74</v>
      </c>
      <c r="I476" s="43"/>
      <c r="J476" s="43"/>
      <c r="K476" s="43"/>
      <c r="L476" s="43"/>
      <c r="M476" s="43"/>
      <c r="N476" s="43"/>
      <c r="O476" s="43"/>
      <c r="P476" s="43"/>
      <c r="Q476" s="22">
        <f t="array" ref="Q476">ROUND(IFERROR(INDEX(SPI!M:M,MATCH(1,IF(SPI!A:A='state(northeast)'!$A476,IF(SPI!B:B='state(northeast)'!$B476,1)),0))," "),2)</f>
        <v>24.17</v>
      </c>
      <c r="R476" s="22">
        <f t="array" ref="R476">ROUND(IFERROR(INDEX(SPI!N:N,MATCH(1,IF(SPI!A:A='state(northeast)'!$A476,IF(SPI!B:B='state(northeast)'!$B476,1)),0))," "),2)</f>
        <v>1.46</v>
      </c>
    </row>
    <row r="477" ht="12.75" hidden="1" customHeight="1">
      <c r="A477" s="62" t="s">
        <v>28</v>
      </c>
      <c r="B477" s="55">
        <v>1989.0</v>
      </c>
      <c r="D477" s="54"/>
      <c r="E477" s="54"/>
      <c r="F477" s="43">
        <v>43.8</v>
      </c>
      <c r="G477" s="43"/>
      <c r="H477" s="43">
        <v>42.8</v>
      </c>
      <c r="I477" s="43"/>
      <c r="J477" s="43"/>
      <c r="K477" s="43"/>
      <c r="L477" s="43"/>
      <c r="M477" s="43"/>
      <c r="N477" s="43"/>
      <c r="O477" s="43"/>
      <c r="P477" s="43"/>
      <c r="Q477" s="22">
        <f t="array" ref="Q477">ROUND(IFERROR(INDEX(SPI!M:M,MATCH(1,IF(SPI!A:A='state(northeast)'!$A477,IF(SPI!B:B='state(northeast)'!$B477,1)),0))," "),2)</f>
        <v>9.66</v>
      </c>
      <c r="R477" s="22">
        <f t="array" ref="R477">ROUND(IFERROR(INDEX(SPI!N:N,MATCH(1,IF(SPI!A:A='state(northeast)'!$A477,IF(SPI!B:B='state(northeast)'!$B477,1)),0))," "),2)</f>
        <v>12.84</v>
      </c>
    </row>
    <row r="478" ht="12.75" hidden="1" customHeight="1">
      <c r="A478" s="62" t="s">
        <v>28</v>
      </c>
      <c r="B478" s="55">
        <v>1990.0</v>
      </c>
      <c r="D478" s="54"/>
      <c r="E478" s="54"/>
      <c r="F478" s="43">
        <v>47.3</v>
      </c>
      <c r="G478" s="43"/>
      <c r="H478" s="43">
        <v>50.02</v>
      </c>
      <c r="I478" s="43"/>
      <c r="J478" s="43"/>
      <c r="K478" s="43"/>
      <c r="L478" s="43"/>
      <c r="M478" s="43"/>
      <c r="N478" s="43"/>
      <c r="O478" s="43"/>
      <c r="P478" s="43"/>
      <c r="Q478" s="22">
        <f t="array" ref="Q478">ROUND(IFERROR(INDEX(SPI!M:M,MATCH(1,IF(SPI!A:A='state(northeast)'!$A478,IF(SPI!B:B='state(northeast)'!$B478,1)),0))," "),2)</f>
        <v>0.34</v>
      </c>
      <c r="R478" s="22">
        <f t="array" ref="R478">ROUND(IFERROR(INDEX(SPI!N:N,MATCH(1,IF(SPI!A:A='state(northeast)'!$A478,IF(SPI!B:B='state(northeast)'!$B478,1)),0))," "),2)</f>
        <v>38.8</v>
      </c>
    </row>
    <row r="479" ht="12.75" hidden="1" customHeight="1">
      <c r="A479" s="62" t="s">
        <v>28</v>
      </c>
      <c r="B479" s="55">
        <v>1991.0</v>
      </c>
      <c r="D479" s="54"/>
      <c r="E479" s="54"/>
      <c r="F479" s="43">
        <v>47.1</v>
      </c>
      <c r="G479" s="43"/>
      <c r="H479" s="43">
        <v>37.07</v>
      </c>
      <c r="I479" s="43"/>
      <c r="J479" s="43"/>
      <c r="K479" s="43"/>
      <c r="L479" s="43"/>
      <c r="M479" s="43"/>
      <c r="N479" s="43"/>
      <c r="O479" s="43"/>
      <c r="P479" s="43"/>
      <c r="Q479" s="22">
        <f t="array" ref="Q479">ROUND(IFERROR(INDEX(SPI!M:M,MATCH(1,IF(SPI!A:A='state(northeast)'!$A479,IF(SPI!B:B='state(northeast)'!$B479,1)),0))," "),2)</f>
        <v>7.86</v>
      </c>
      <c r="R479" s="22">
        <f t="array" ref="R479">ROUND(IFERROR(INDEX(SPI!N:N,MATCH(1,IF(SPI!A:A='state(northeast)'!$A479,IF(SPI!B:B='state(northeast)'!$B479,1)),0))," "),2)</f>
        <v>21.1</v>
      </c>
    </row>
    <row r="480" ht="12.75" customHeight="1">
      <c r="A480" s="62" t="s">
        <v>28</v>
      </c>
      <c r="B480" s="55">
        <v>1992.0</v>
      </c>
      <c r="C480" s="34">
        <v>36.0</v>
      </c>
      <c r="D480" s="54">
        <v>400000.0</v>
      </c>
      <c r="E480" s="54">
        <v>9360000.0</v>
      </c>
      <c r="F480" s="43">
        <v>43.8</v>
      </c>
      <c r="G480" s="57">
        <v>38.5</v>
      </c>
      <c r="H480" s="43">
        <v>42.69</v>
      </c>
      <c r="I480" s="57">
        <v>17.19</v>
      </c>
      <c r="J480" s="56">
        <v>76.08224</v>
      </c>
      <c r="K480" s="56">
        <v>16.56335</v>
      </c>
      <c r="L480" s="56">
        <v>4.129006</v>
      </c>
      <c r="M480" s="56">
        <v>3.188522</v>
      </c>
      <c r="N480" s="43">
        <f t="shared" ref="N480:N487" si="4">100-sum(J480:M480)</f>
        <v>0.036882</v>
      </c>
      <c r="O480" s="58">
        <v>0.0</v>
      </c>
      <c r="P480" s="43"/>
      <c r="Q480" s="22">
        <f t="array" ref="Q480">ROUND(IFERROR(INDEX(SPI!M:M,MATCH(1,IF(SPI!A:A='state(northeast)'!$A480,IF(SPI!B:B='state(northeast)'!$B480,1)),0))," "),2)</f>
        <v>12.99</v>
      </c>
      <c r="R480" s="22">
        <f t="array" ref="R480">ROUND(IFERROR(INDEX(SPI!N:N,MATCH(1,IF(SPI!A:A='state(northeast)'!$A480,IF(SPI!B:B='state(northeast)'!$B480,1)),0))," "),2)</f>
        <v>12.47</v>
      </c>
    </row>
    <row r="481" ht="12.75" customHeight="1">
      <c r="A481" s="62" t="s">
        <v>28</v>
      </c>
      <c r="B481" s="55">
        <v>1993.0</v>
      </c>
      <c r="C481" s="34">
        <v>36.0</v>
      </c>
      <c r="D481" s="54">
        <v>180000.0</v>
      </c>
      <c r="E481" s="54">
        <v>3366000.0</v>
      </c>
      <c r="F481" s="43">
        <v>44.2</v>
      </c>
      <c r="G481" s="57">
        <v>36.7</v>
      </c>
      <c r="H481" s="43">
        <v>41.37</v>
      </c>
      <c r="I481" s="57">
        <v>20.3</v>
      </c>
      <c r="J481" s="56">
        <v>92.86121</v>
      </c>
      <c r="K481" s="56">
        <v>9.172433</v>
      </c>
      <c r="L481" s="56">
        <v>0.470621</v>
      </c>
      <c r="M481" s="56">
        <v>-1.70921</v>
      </c>
      <c r="N481" s="43">
        <f t="shared" si="4"/>
        <v>-0.795054</v>
      </c>
      <c r="O481" s="58">
        <v>0.0</v>
      </c>
      <c r="P481" s="43"/>
      <c r="Q481" s="22">
        <f t="array" ref="Q481">ROUND(IFERROR(INDEX(SPI!M:M,MATCH(1,IF(SPI!A:A='state(northeast)'!$A481,IF(SPI!B:B='state(northeast)'!$B481,1)),0))," "),2)</f>
        <v>1.93</v>
      </c>
      <c r="R481" s="22">
        <f t="array" ref="R481">ROUND(IFERROR(INDEX(SPI!N:N,MATCH(1,IF(SPI!A:A='state(northeast)'!$A481,IF(SPI!B:B='state(northeast)'!$B481,1)),0))," "),2)</f>
        <v>19.43</v>
      </c>
    </row>
    <row r="482" ht="12.75" customHeight="1">
      <c r="A482" s="62" t="s">
        <v>28</v>
      </c>
      <c r="B482" s="55">
        <v>1994.0</v>
      </c>
      <c r="C482" s="34">
        <v>36.0</v>
      </c>
      <c r="D482" s="54">
        <v>251000.0</v>
      </c>
      <c r="E482" s="54">
        <v>6150000.0</v>
      </c>
      <c r="F482" s="43">
        <v>44.3</v>
      </c>
      <c r="G482" s="57">
        <v>34.2</v>
      </c>
      <c r="H482" s="43">
        <v>42.11</v>
      </c>
      <c r="I482" s="57">
        <v>21.38</v>
      </c>
      <c r="J482" s="56">
        <v>93.31248</v>
      </c>
      <c r="K482" s="56">
        <v>8.73535</v>
      </c>
      <c r="L482" s="56">
        <v>0.365603</v>
      </c>
      <c r="M482" s="56">
        <v>-1.66435</v>
      </c>
      <c r="N482" s="43">
        <f t="shared" si="4"/>
        <v>-0.749083</v>
      </c>
      <c r="O482" s="58">
        <v>0.0</v>
      </c>
      <c r="P482" s="43"/>
      <c r="Q482" s="22">
        <f t="array" ref="Q482">ROUND(IFERROR(INDEX(SPI!M:M,MATCH(1,IF(SPI!A:A='state(northeast)'!$A482,IF(SPI!B:B='state(northeast)'!$B482,1)),0))," "),2)</f>
        <v>1.84</v>
      </c>
      <c r="R482" s="22">
        <f t="array" ref="R482">ROUND(IFERROR(INDEX(SPI!N:N,MATCH(1,IF(SPI!A:A='state(northeast)'!$A482,IF(SPI!B:B='state(northeast)'!$B482,1)),0))," "),2)</f>
        <v>17.52</v>
      </c>
    </row>
    <row r="483" ht="12.75" customHeight="1">
      <c r="A483" s="62" t="s">
        <v>28</v>
      </c>
      <c r="B483" s="55">
        <v>1995.0</v>
      </c>
      <c r="C483" s="34">
        <v>36.0</v>
      </c>
      <c r="D483" s="54">
        <v>208000.0</v>
      </c>
      <c r="E483" s="54">
        <v>4888000.0</v>
      </c>
      <c r="F483" s="43">
        <v>45.2</v>
      </c>
      <c r="G483" s="57">
        <v>38.8</v>
      </c>
      <c r="H483" s="43">
        <v>37.1</v>
      </c>
      <c r="I483" s="57">
        <v>16.5</v>
      </c>
      <c r="J483" s="56">
        <v>48.43003</v>
      </c>
      <c r="K483" s="56">
        <v>24.39025</v>
      </c>
      <c r="L483" s="56">
        <v>15.23487</v>
      </c>
      <c r="M483" s="56">
        <v>11.5777</v>
      </c>
      <c r="N483" s="43">
        <f t="shared" si="4"/>
        <v>0.36715</v>
      </c>
      <c r="O483" s="58">
        <v>0.0</v>
      </c>
      <c r="P483" s="43"/>
      <c r="Q483" s="22">
        <f t="array" ref="Q483">ROUND(IFERROR(INDEX(SPI!M:M,MATCH(1,IF(SPI!A:A='state(northeast)'!$A483,IF(SPI!B:B='state(northeast)'!$B483,1)),0))," "),2)</f>
        <v>39.5</v>
      </c>
      <c r="R483" s="22">
        <f t="array" ref="R483">ROUND(IFERROR(INDEX(SPI!N:N,MATCH(1,IF(SPI!A:A='state(northeast)'!$A483,IF(SPI!B:B='state(northeast)'!$B483,1)),0))," "),2)</f>
        <v>1.48</v>
      </c>
    </row>
    <row r="484" ht="12.75" customHeight="1">
      <c r="A484" s="62" t="s">
        <v>28</v>
      </c>
      <c r="B484" s="55">
        <v>1996.0</v>
      </c>
      <c r="C484" s="34">
        <v>36.0</v>
      </c>
      <c r="D484" s="54">
        <v>343000.0</v>
      </c>
      <c r="E484" s="54">
        <v>8747000.0</v>
      </c>
      <c r="F484" s="43">
        <v>44.5</v>
      </c>
      <c r="G484" s="57">
        <v>35.4</v>
      </c>
      <c r="H484" s="43">
        <v>50.83</v>
      </c>
      <c r="I484" s="57">
        <v>23.98</v>
      </c>
      <c r="J484" s="56">
        <v>107.0035</v>
      </c>
      <c r="K484" s="56">
        <v>1.269365</v>
      </c>
      <c r="L484" s="56">
        <v>-4.98423</v>
      </c>
      <c r="M484" s="56">
        <v>-2.43013</v>
      </c>
      <c r="N484" s="43">
        <f t="shared" si="4"/>
        <v>-0.858505</v>
      </c>
      <c r="O484" s="58">
        <v>0.0</v>
      </c>
      <c r="P484" s="43"/>
      <c r="Q484" s="22">
        <f t="array" ref="Q484">ROUND(IFERROR(INDEX(SPI!M:M,MATCH(1,IF(SPI!A:A='state(northeast)'!$A484,IF(SPI!B:B='state(northeast)'!$B484,1)),0))," "),2)</f>
        <v>0.16</v>
      </c>
      <c r="R484" s="22">
        <f t="array" ref="R484">ROUND(IFERROR(INDEX(SPI!N:N,MATCH(1,IF(SPI!A:A='state(northeast)'!$A484,IF(SPI!B:B='state(northeast)'!$B484,1)),0))," "),2)</f>
        <v>46.61</v>
      </c>
    </row>
    <row r="485" ht="12.75" customHeight="1">
      <c r="A485" s="62" t="s">
        <v>28</v>
      </c>
      <c r="B485" s="55">
        <v>1997.0</v>
      </c>
      <c r="C485" s="34">
        <v>36.0</v>
      </c>
      <c r="D485" s="54">
        <v>269000.0</v>
      </c>
      <c r="E485" s="54">
        <v>6752000.0</v>
      </c>
      <c r="F485" s="43">
        <v>44.3</v>
      </c>
      <c r="G485" s="57">
        <v>37.8</v>
      </c>
      <c r="H485" s="43">
        <v>39.01</v>
      </c>
      <c r="I485" s="57">
        <v>24.18</v>
      </c>
      <c r="J485" s="56">
        <v>91.97305</v>
      </c>
      <c r="K485" s="56">
        <v>8.190493</v>
      </c>
      <c r="L485" s="56">
        <v>2.945339</v>
      </c>
      <c r="M485" s="56">
        <v>-2.96845</v>
      </c>
      <c r="N485" s="43">
        <f t="shared" si="4"/>
        <v>-0.140432</v>
      </c>
      <c r="O485" s="58">
        <v>0.0</v>
      </c>
      <c r="P485" s="43"/>
      <c r="Q485" s="22">
        <f t="array" ref="Q485">ROUND(IFERROR(INDEX(SPI!M:M,MATCH(1,IF(SPI!A:A='state(northeast)'!$A485,IF(SPI!B:B='state(northeast)'!$B485,1)),0))," "),2)</f>
        <v>5.88</v>
      </c>
      <c r="R485" s="22">
        <f t="array" ref="R485">ROUND(IFERROR(INDEX(SPI!N:N,MATCH(1,IF(SPI!A:A='state(northeast)'!$A485,IF(SPI!B:B='state(northeast)'!$B485,1)),0))," "),2)</f>
        <v>25.85</v>
      </c>
    </row>
    <row r="486" ht="12.75" customHeight="1">
      <c r="A486" s="62" t="s">
        <v>28</v>
      </c>
      <c r="B486" s="55">
        <v>1998.0</v>
      </c>
      <c r="C486" s="34">
        <v>36.0</v>
      </c>
      <c r="D486" s="54">
        <v>263000.0</v>
      </c>
      <c r="E486" s="54">
        <v>7062000.0</v>
      </c>
      <c r="F486" s="43">
        <v>48.3</v>
      </c>
      <c r="G486" s="57">
        <v>39.8</v>
      </c>
      <c r="H486" s="43">
        <v>41.4</v>
      </c>
      <c r="I486" s="57">
        <v>21.53</v>
      </c>
      <c r="J486" s="56">
        <v>82.52242</v>
      </c>
      <c r="K486" s="56">
        <v>13.69233</v>
      </c>
      <c r="L486" s="56">
        <v>3.877918</v>
      </c>
      <c r="M486" s="56">
        <v>0.266102</v>
      </c>
      <c r="N486" s="43">
        <f t="shared" si="4"/>
        <v>-0.35877</v>
      </c>
      <c r="O486" s="58">
        <v>0.0</v>
      </c>
      <c r="P486" s="43"/>
      <c r="Q486" s="22">
        <f t="array" ref="Q486">ROUND(IFERROR(INDEX(SPI!M:M,MATCH(1,IF(SPI!A:A='state(northeast)'!$A486,IF(SPI!B:B='state(northeast)'!$B486,1)),0))," "),2)</f>
        <v>2.56</v>
      </c>
      <c r="R486" s="22">
        <f t="array" ref="R486">ROUND(IFERROR(INDEX(SPI!N:N,MATCH(1,IF(SPI!A:A='state(northeast)'!$A486,IF(SPI!B:B='state(northeast)'!$B486,1)),0))," "),2)</f>
        <v>27.12</v>
      </c>
    </row>
    <row r="487" ht="12.75" customHeight="1">
      <c r="A487" s="62" t="s">
        <v>28</v>
      </c>
      <c r="B487" s="55">
        <v>1999.0</v>
      </c>
      <c r="C487" s="34">
        <v>36.0</v>
      </c>
      <c r="D487" s="54">
        <v>222000.0</v>
      </c>
      <c r="E487" s="54">
        <v>6061000.0</v>
      </c>
      <c r="F487" s="43">
        <v>46.9</v>
      </c>
      <c r="G487" s="57">
        <v>40.0</v>
      </c>
      <c r="H487" s="43">
        <v>38.77</v>
      </c>
      <c r="I487" s="57">
        <v>16.07</v>
      </c>
      <c r="J487" s="56">
        <v>46.42618</v>
      </c>
      <c r="K487" s="56">
        <v>25.68155</v>
      </c>
      <c r="L487" s="56">
        <v>19.43512</v>
      </c>
      <c r="M487" s="56">
        <v>6.096364</v>
      </c>
      <c r="N487" s="43">
        <f t="shared" si="4"/>
        <v>2.360786</v>
      </c>
      <c r="O487" s="58">
        <v>0.0</v>
      </c>
      <c r="P487" s="43"/>
      <c r="Q487" s="22">
        <f t="array" ref="Q487">ROUND(IFERROR(INDEX(SPI!M:M,MATCH(1,IF(SPI!A:A='state(northeast)'!$A487,IF(SPI!B:B='state(northeast)'!$B487,1)),0))," "),2)</f>
        <v>27.87</v>
      </c>
      <c r="R487" s="22">
        <f t="array" ref="R487">ROUND(IFERROR(INDEX(SPI!N:N,MATCH(1,IF(SPI!A:A='state(northeast)'!$A487,IF(SPI!B:B='state(northeast)'!$B487,1)),0))," "),2)</f>
        <v>2.86</v>
      </c>
    </row>
    <row r="488" ht="12.75" customHeight="1">
      <c r="A488" s="62" t="s">
        <v>28</v>
      </c>
      <c r="B488" s="55">
        <v>2000.0</v>
      </c>
      <c r="C488" s="34">
        <v>36.0</v>
      </c>
      <c r="D488" s="54">
        <v>239000.0</v>
      </c>
      <c r="E488" s="54">
        <v>6931000.0</v>
      </c>
      <c r="F488" s="43">
        <v>44.9</v>
      </c>
      <c r="G488" s="57">
        <v>39.2</v>
      </c>
      <c r="H488" s="43">
        <v>46.24</v>
      </c>
      <c r="I488" s="57">
        <v>21.39</v>
      </c>
      <c r="J488" s="61">
        <v>99.81115384615386</v>
      </c>
      <c r="K488" s="61">
        <v>0.18884615384615386</v>
      </c>
      <c r="L488" s="61">
        <v>0.0</v>
      </c>
      <c r="M488" s="61">
        <v>0.0</v>
      </c>
      <c r="N488" s="61">
        <v>0.0</v>
      </c>
      <c r="O488" s="61">
        <v>0.0</v>
      </c>
      <c r="P488" s="61">
        <v>0.19230769230769232</v>
      </c>
      <c r="Q488" s="22">
        <f t="array" ref="Q488">ROUND(IFERROR(INDEX(SPI!M:M,MATCH(1,IF(SPI!A:A='state(northeast)'!$A488,IF(SPI!B:B='state(northeast)'!$B488,1)),0))," "),2)</f>
        <v>2.35</v>
      </c>
      <c r="R488" s="22">
        <f t="array" ref="R488">ROUND(IFERROR(INDEX(SPI!N:N,MATCH(1,IF(SPI!A:A='state(northeast)'!$A488,IF(SPI!B:B='state(northeast)'!$B488,1)),0))," "),2)</f>
        <v>35.83</v>
      </c>
    </row>
    <row r="489" ht="12.75" customHeight="1">
      <c r="A489" s="62" t="s">
        <v>28</v>
      </c>
      <c r="B489" s="55">
        <v>2001.0</v>
      </c>
      <c r="C489" s="34">
        <v>36.0</v>
      </c>
      <c r="D489" s="54">
        <v>220000.0</v>
      </c>
      <c r="E489" s="54">
        <v>6490000.0</v>
      </c>
      <c r="F489" s="43">
        <v>46.9</v>
      </c>
      <c r="G489" s="57">
        <v>36.4</v>
      </c>
      <c r="H489" s="43">
        <v>34.14</v>
      </c>
      <c r="I489" s="57">
        <v>16.08</v>
      </c>
      <c r="J489" s="61">
        <v>61.264230769230785</v>
      </c>
      <c r="K489" s="61">
        <v>27.61653846153846</v>
      </c>
      <c r="L489" s="61">
        <v>9.149423076923078</v>
      </c>
      <c r="M489" s="61">
        <v>1.9688461538461541</v>
      </c>
      <c r="N489" s="61">
        <v>0.0</v>
      </c>
      <c r="O489" s="61">
        <v>0.0</v>
      </c>
      <c r="P489" s="61">
        <v>51.90384615384615</v>
      </c>
      <c r="Q489" s="22">
        <f t="array" ref="Q489">ROUND(IFERROR(INDEX(SPI!M:M,MATCH(1,IF(SPI!A:A='state(northeast)'!$A489,IF(SPI!B:B='state(northeast)'!$B489,1)),0))," "),2)</f>
        <v>26.8</v>
      </c>
      <c r="R489" s="22">
        <f t="array" ref="R489">ROUND(IFERROR(INDEX(SPI!N:N,MATCH(1,IF(SPI!A:A='state(northeast)'!$A489,IF(SPI!B:B='state(northeast)'!$B489,1)),0))," "),2)</f>
        <v>1.85</v>
      </c>
    </row>
    <row r="490" ht="12.75" customHeight="1">
      <c r="A490" s="62" t="s">
        <v>28</v>
      </c>
      <c r="B490" s="55">
        <v>2002.0</v>
      </c>
      <c r="C490" s="34">
        <v>36.0</v>
      </c>
      <c r="D490" s="54">
        <v>260000.0</v>
      </c>
      <c r="E490" s="54">
        <v>6838000.0</v>
      </c>
      <c r="F490" s="43">
        <v>46.8</v>
      </c>
      <c r="G490" s="57">
        <v>41.8</v>
      </c>
      <c r="H490" s="43">
        <v>43.56</v>
      </c>
      <c r="I490" s="57">
        <v>15.96</v>
      </c>
      <c r="J490" s="61">
        <v>69.39792452830189</v>
      </c>
      <c r="K490" s="61">
        <v>20.71547169811321</v>
      </c>
      <c r="L490" s="61">
        <v>6.476226415094342</v>
      </c>
      <c r="M490" s="61">
        <v>3.2320754716981135</v>
      </c>
      <c r="N490" s="61">
        <v>0.17735849056603775</v>
      </c>
      <c r="O490" s="61">
        <v>0.0</v>
      </c>
      <c r="P490" s="61">
        <v>44.056603773584904</v>
      </c>
      <c r="Q490" s="22">
        <f t="array" ref="Q490">ROUND(IFERROR(INDEX(SPI!M:M,MATCH(1,IF(SPI!A:A='state(northeast)'!$A490,IF(SPI!B:B='state(northeast)'!$B490,1)),0))," "),2)</f>
        <v>16.27</v>
      </c>
      <c r="R490" s="22">
        <f t="array" ref="R490">ROUND(IFERROR(INDEX(SPI!N:N,MATCH(1,IF(SPI!A:A='state(northeast)'!$A490,IF(SPI!B:B='state(northeast)'!$B490,1)),0))," "),2)</f>
        <v>11.55</v>
      </c>
    </row>
    <row r="491" ht="12.75" customHeight="1">
      <c r="A491" s="62" t="s">
        <v>28</v>
      </c>
      <c r="B491" s="55">
        <v>2003.0</v>
      </c>
      <c r="C491" s="34">
        <v>36.0</v>
      </c>
      <c r="D491" s="54">
        <v>210000.0</v>
      </c>
      <c r="E491" s="54">
        <v>5628000.0</v>
      </c>
      <c r="F491" s="43">
        <v>44.5</v>
      </c>
      <c r="G491" s="57">
        <v>35.4</v>
      </c>
      <c r="H491" s="43">
        <v>48.02</v>
      </c>
      <c r="I491" s="57">
        <v>21.32</v>
      </c>
      <c r="J491" s="61">
        <v>96.75942307692308</v>
      </c>
      <c r="K491" s="61">
        <v>3.2405769230769232</v>
      </c>
      <c r="L491" s="61">
        <v>0.0</v>
      </c>
      <c r="M491" s="61">
        <v>0.0</v>
      </c>
      <c r="N491" s="61">
        <v>0.0</v>
      </c>
      <c r="O491" s="61">
        <v>0.0</v>
      </c>
      <c r="P491" s="61">
        <v>3.2115384615384617</v>
      </c>
      <c r="Q491" s="22">
        <f t="array" ref="Q491">ROUND(IFERROR(INDEX(SPI!M:M,MATCH(1,IF(SPI!A:A='state(northeast)'!$A491,IF(SPI!B:B='state(northeast)'!$B491,1)),0))," "),2)</f>
        <v>3.37</v>
      </c>
      <c r="R491" s="22">
        <f t="array" ref="R491">ROUND(IFERROR(INDEX(SPI!N:N,MATCH(1,IF(SPI!A:A='state(northeast)'!$A491,IF(SPI!B:B='state(northeast)'!$B491,1)),0))," "),2)</f>
        <v>25.46</v>
      </c>
    </row>
    <row r="492" ht="12.75" customHeight="1">
      <c r="A492" s="62" t="s">
        <v>28</v>
      </c>
      <c r="B492" s="55">
        <v>2004.0</v>
      </c>
      <c r="C492" s="34">
        <v>36.0</v>
      </c>
      <c r="D492" s="54">
        <v>255000.0</v>
      </c>
      <c r="E492" s="54">
        <v>7191000.0</v>
      </c>
      <c r="F492" s="43">
        <v>45.2</v>
      </c>
      <c r="G492" s="57">
        <v>36.8</v>
      </c>
      <c r="H492" s="43">
        <v>45.17</v>
      </c>
      <c r="I492" s="57">
        <v>23.22</v>
      </c>
      <c r="J492" s="61">
        <v>98.2825</v>
      </c>
      <c r="K492" s="61">
        <v>1.7175</v>
      </c>
      <c r="L492" s="61">
        <v>0.0</v>
      </c>
      <c r="M492" s="61">
        <v>0.0</v>
      </c>
      <c r="N492" s="61">
        <v>0.0</v>
      </c>
      <c r="O492" s="61">
        <v>0.0</v>
      </c>
      <c r="P492" s="61">
        <v>1.7307692307692308</v>
      </c>
      <c r="Q492" s="22">
        <f t="array" ref="Q492">ROUND(IFERROR(INDEX(SPI!M:M,MATCH(1,IF(SPI!A:A='state(northeast)'!$A492,IF(SPI!B:B='state(northeast)'!$B492,1)),0))," "),2)</f>
        <v>0.14</v>
      </c>
      <c r="R492" s="22">
        <f t="array" ref="R492">ROUND(IFERROR(INDEX(SPI!N:N,MATCH(1,IF(SPI!A:A='state(northeast)'!$A492,IF(SPI!B:B='state(northeast)'!$B492,1)),0))," "),2)</f>
        <v>44.55</v>
      </c>
    </row>
    <row r="493" ht="12.75" customHeight="1">
      <c r="A493" s="62" t="s">
        <v>28</v>
      </c>
      <c r="B493" s="55">
        <v>2005.0</v>
      </c>
      <c r="C493" s="34">
        <v>36.0</v>
      </c>
      <c r="D493" s="54">
        <v>222000.0</v>
      </c>
      <c r="E493" s="54">
        <v>7037000.0</v>
      </c>
      <c r="F493" s="43">
        <v>46.2</v>
      </c>
      <c r="G493" s="57">
        <v>38.6</v>
      </c>
      <c r="H493" s="43">
        <v>46.85</v>
      </c>
      <c r="I493" s="57">
        <v>21.06</v>
      </c>
      <c r="J493" s="61">
        <v>85.9346153846154</v>
      </c>
      <c r="K493" s="61">
        <v>12.48173076923077</v>
      </c>
      <c r="L493" s="61">
        <v>1.5834615384615385</v>
      </c>
      <c r="M493" s="61">
        <v>0.0</v>
      </c>
      <c r="N493" s="61">
        <v>0.0</v>
      </c>
      <c r="O493" s="61">
        <v>0.0</v>
      </c>
      <c r="P493" s="61">
        <v>15.634615384615385</v>
      </c>
      <c r="Q493" s="22">
        <f t="array" ref="Q493">ROUND(IFERROR(INDEX(SPI!M:M,MATCH(1,IF(SPI!A:A='state(northeast)'!$A493,IF(SPI!B:B='state(northeast)'!$B493,1)),0))," "),2)</f>
        <v>2.46</v>
      </c>
      <c r="R493" s="22">
        <f t="array" ref="R493">ROUND(IFERROR(INDEX(SPI!N:N,MATCH(1,IF(SPI!A:A='state(northeast)'!$A493,IF(SPI!B:B='state(northeast)'!$B493,1)),0))," "),2)</f>
        <v>31.18</v>
      </c>
    </row>
    <row r="494" ht="12.75" customHeight="1">
      <c r="A494" s="62" t="s">
        <v>28</v>
      </c>
      <c r="B494" s="55">
        <v>2006.0</v>
      </c>
      <c r="C494" s="34">
        <v>36.0</v>
      </c>
      <c r="D494" s="54">
        <v>253000.0</v>
      </c>
      <c r="E494" s="54">
        <v>8020000.0</v>
      </c>
      <c r="F494" s="43">
        <v>47.6</v>
      </c>
      <c r="G494" s="57">
        <v>40.3</v>
      </c>
      <c r="H494" s="43">
        <v>48.89</v>
      </c>
      <c r="I494" s="57">
        <v>26.01</v>
      </c>
      <c r="J494" s="61">
        <v>93.95173076923076</v>
      </c>
      <c r="K494" s="61">
        <v>6.048269230769232</v>
      </c>
      <c r="L494" s="61">
        <v>0.0</v>
      </c>
      <c r="M494" s="61">
        <v>0.0</v>
      </c>
      <c r="N494" s="61">
        <v>0.0</v>
      </c>
      <c r="O494" s="61">
        <v>0.0</v>
      </c>
      <c r="P494" s="61">
        <v>6.019230769230769</v>
      </c>
      <c r="Q494" s="22">
        <f t="array" ref="Q494">ROUND(IFERROR(INDEX(SPI!M:M,MATCH(1,IF(SPI!A:A='state(northeast)'!$A494,IF(SPI!B:B='state(northeast)'!$B494,1)),0))," "),2)</f>
        <v>0.32</v>
      </c>
      <c r="R494" s="22">
        <f t="array" ref="R494">ROUND(IFERROR(INDEX(SPI!N:N,MATCH(1,IF(SPI!A:A='state(northeast)'!$A494,IF(SPI!B:B='state(northeast)'!$B494,1)),0))," "),2)</f>
        <v>55.42</v>
      </c>
    </row>
    <row r="495" ht="12.75" customHeight="1">
      <c r="A495" s="62" t="s">
        <v>28</v>
      </c>
      <c r="B495" s="55">
        <v>2007.0</v>
      </c>
      <c r="C495" s="34">
        <v>36.0</v>
      </c>
      <c r="D495" s="54">
        <v>228000.0</v>
      </c>
      <c r="E495" s="54">
        <v>7638000.0</v>
      </c>
      <c r="F495" s="43">
        <v>45.7</v>
      </c>
      <c r="G495" s="57">
        <v>38.0</v>
      </c>
      <c r="H495" s="43">
        <v>44.47</v>
      </c>
      <c r="I495" s="57">
        <v>23.74</v>
      </c>
      <c r="J495" s="61">
        <v>86.5521153846154</v>
      </c>
      <c r="K495" s="61">
        <v>8.247692307692308</v>
      </c>
      <c r="L495" s="61">
        <v>4.203653846153846</v>
      </c>
      <c r="M495" s="61">
        <v>0.9967307692307693</v>
      </c>
      <c r="N495" s="61">
        <v>0.0</v>
      </c>
      <c r="O495" s="61">
        <v>0.0</v>
      </c>
      <c r="P495" s="61">
        <v>19.673076923076923</v>
      </c>
      <c r="Q495" s="22">
        <f t="array" ref="Q495">ROUND(IFERROR(INDEX(SPI!M:M,MATCH(1,IF(SPI!A:A='state(northeast)'!$A495,IF(SPI!B:B='state(northeast)'!$B495,1)),0))," "),2)</f>
        <v>2.31</v>
      </c>
      <c r="R495" s="22">
        <f t="array" ref="R495">ROUND(IFERROR(INDEX(SPI!N:N,MATCH(1,IF(SPI!A:A='state(northeast)'!$A495,IF(SPI!B:B='state(northeast)'!$B495,1)),0))," "),2)</f>
        <v>36.47</v>
      </c>
    </row>
    <row r="496" ht="12.75" customHeight="1">
      <c r="A496" s="62" t="s">
        <v>28</v>
      </c>
      <c r="B496" s="55">
        <v>2008.0</v>
      </c>
      <c r="C496" s="34">
        <v>36.0</v>
      </c>
      <c r="D496" s="54">
        <v>328000.0</v>
      </c>
      <c r="E496" s="54">
        <v>1.3907E7</v>
      </c>
      <c r="F496" s="43">
        <v>45.8</v>
      </c>
      <c r="G496" s="57">
        <v>39.5</v>
      </c>
      <c r="H496" s="43">
        <v>47.73</v>
      </c>
      <c r="I496" s="57">
        <v>24.74</v>
      </c>
      <c r="J496" s="61">
        <v>97.1356603773585</v>
      </c>
      <c r="K496" s="61">
        <v>2.8643396226415088</v>
      </c>
      <c r="L496" s="61">
        <v>0.0</v>
      </c>
      <c r="M496" s="61">
        <v>0.0</v>
      </c>
      <c r="N496" s="61">
        <v>0.0</v>
      </c>
      <c r="O496" s="61">
        <v>0.0</v>
      </c>
      <c r="P496" s="61">
        <v>2.8867924528301887</v>
      </c>
      <c r="Q496" s="22">
        <f t="array" ref="Q496">ROUND(IFERROR(INDEX(SPI!M:M,MATCH(1,IF(SPI!A:A='state(northeast)'!$A496,IF(SPI!B:B='state(northeast)'!$B496,1)),0))," "),2)</f>
        <v>0.59</v>
      </c>
      <c r="R496" s="22">
        <f t="array" ref="R496">ROUND(IFERROR(INDEX(SPI!N:N,MATCH(1,IF(SPI!A:A='state(northeast)'!$A496,IF(SPI!B:B='state(northeast)'!$B496,1)),0))," "),2)</f>
        <v>45.22</v>
      </c>
    </row>
    <row r="497" ht="12.75" customHeight="1">
      <c r="A497" s="62" t="s">
        <v>28</v>
      </c>
      <c r="B497" s="55">
        <v>2009.0</v>
      </c>
      <c r="C497" s="34">
        <v>36.0</v>
      </c>
      <c r="D497" s="54">
        <v>439000.0</v>
      </c>
      <c r="E497" s="54">
        <v>1.7823E7</v>
      </c>
      <c r="F497" s="43">
        <v>45.0</v>
      </c>
      <c r="G497" s="57">
        <v>36.2</v>
      </c>
      <c r="H497" s="43">
        <v>42.37</v>
      </c>
      <c r="I497" s="57">
        <v>20.4</v>
      </c>
      <c r="J497" s="61">
        <v>96.76211538461533</v>
      </c>
      <c r="K497" s="61">
        <v>3.237884615384616</v>
      </c>
      <c r="L497" s="61">
        <v>0.0</v>
      </c>
      <c r="M497" s="61">
        <v>0.0</v>
      </c>
      <c r="N497" s="61">
        <v>0.0</v>
      </c>
      <c r="O497" s="61">
        <v>0.0</v>
      </c>
      <c r="P497" s="61">
        <v>3.269230769230769</v>
      </c>
      <c r="Q497" s="22">
        <f t="array" ref="Q497">ROUND(IFERROR(INDEX(SPI!M:M,MATCH(1,IF(SPI!A:A='state(northeast)'!$A497,IF(SPI!B:B='state(northeast)'!$B497,1)),0))," "),2)</f>
        <v>0.47</v>
      </c>
      <c r="R497" s="22">
        <f t="array" ref="R497">ROUND(IFERROR(INDEX(SPI!N:N,MATCH(1,IF(SPI!A:A='state(northeast)'!$A497,IF(SPI!B:B='state(northeast)'!$B497,1)),0))," "),2)</f>
        <v>22.69</v>
      </c>
    </row>
    <row r="498" ht="12.75" customHeight="1">
      <c r="A498" s="62" t="s">
        <v>28</v>
      </c>
      <c r="B498" s="55">
        <v>2010.0</v>
      </c>
      <c r="C498" s="34">
        <v>36.0</v>
      </c>
      <c r="D498" s="54">
        <v>312000.0</v>
      </c>
      <c r="E498" s="54">
        <v>1.2293E7</v>
      </c>
      <c r="F498" s="43">
        <v>47.2</v>
      </c>
      <c r="G498" s="57">
        <v>37.0</v>
      </c>
      <c r="H498" s="43">
        <v>43.92</v>
      </c>
      <c r="I498" s="57">
        <v>17.74</v>
      </c>
      <c r="J498" s="61">
        <v>88.23538461538463</v>
      </c>
      <c r="K498" s="61">
        <v>10.90673076923077</v>
      </c>
      <c r="L498" s="61">
        <v>0.8578846153846152</v>
      </c>
      <c r="M498" s="61">
        <v>0.0</v>
      </c>
      <c r="N498" s="61">
        <v>0.0</v>
      </c>
      <c r="O498" s="61">
        <v>0.0</v>
      </c>
      <c r="P498" s="61">
        <v>12.615384615384615</v>
      </c>
      <c r="Q498" s="22">
        <f t="array" ref="Q498">ROUND(IFERROR(INDEX(SPI!M:M,MATCH(1,IF(SPI!A:A='state(northeast)'!$A498,IF(SPI!B:B='state(northeast)'!$B498,1)),0))," "),2)</f>
        <v>6.27</v>
      </c>
      <c r="R498" s="22">
        <f t="array" ref="R498">ROUND(IFERROR(INDEX(SPI!N:N,MATCH(1,IF(SPI!A:A='state(northeast)'!$A498,IF(SPI!B:B='state(northeast)'!$B498,1)),0))," "),2)</f>
        <v>16.64</v>
      </c>
    </row>
    <row r="499" ht="12.75" customHeight="1">
      <c r="A499" s="62" t="s">
        <v>28</v>
      </c>
      <c r="B499" s="55">
        <v>2011.0</v>
      </c>
      <c r="C499" s="34">
        <v>36.0</v>
      </c>
      <c r="D499" s="54">
        <v>564000.0</v>
      </c>
      <c r="E499" s="54">
        <v>2.2052E7</v>
      </c>
      <c r="F499" s="43">
        <v>47.1</v>
      </c>
      <c r="G499" s="57">
        <v>35.9</v>
      </c>
      <c r="H499" s="43">
        <v>55.71</v>
      </c>
      <c r="I499" s="57">
        <v>21.91</v>
      </c>
      <c r="J499" s="61">
        <v>92.54211538461541</v>
      </c>
      <c r="K499" s="61">
        <v>5.800192307692308</v>
      </c>
      <c r="L499" s="61">
        <v>1.6576923076923078</v>
      </c>
      <c r="M499" s="61">
        <v>0.0</v>
      </c>
      <c r="N499" s="61">
        <v>0.0</v>
      </c>
      <c r="O499" s="61">
        <v>0.0</v>
      </c>
      <c r="P499" s="61">
        <v>9.115384615384615</v>
      </c>
      <c r="Q499" s="22">
        <f t="array" ref="Q499">ROUND(IFERROR(INDEX(SPI!M:M,MATCH(1,IF(SPI!A:A='state(northeast)'!$A499,IF(SPI!B:B='state(northeast)'!$B499,1)),0))," "),2)</f>
        <v>0.44</v>
      </c>
      <c r="R499" s="22">
        <f t="array" ref="R499">ROUND(IFERROR(INDEX(SPI!N:N,MATCH(1,IF(SPI!A:A='state(northeast)'!$A499,IF(SPI!B:B='state(northeast)'!$B499,1)),0))," "),2)</f>
        <v>75.26</v>
      </c>
    </row>
    <row r="500" ht="12.75" customHeight="1">
      <c r="A500" s="62" t="s">
        <v>28</v>
      </c>
      <c r="B500" s="55">
        <v>2012.0</v>
      </c>
      <c r="C500" s="34">
        <v>36.0</v>
      </c>
      <c r="D500" s="54">
        <v>360000.0</v>
      </c>
      <c r="E500" s="54">
        <v>1.566E7</v>
      </c>
      <c r="F500" s="43">
        <v>48.8</v>
      </c>
      <c r="G500" s="57">
        <v>41.6</v>
      </c>
      <c r="H500" s="43">
        <v>39.56</v>
      </c>
      <c r="I500" s="57">
        <v>22.71</v>
      </c>
      <c r="J500" s="61">
        <v>63.68807692307692</v>
      </c>
      <c r="K500" s="61">
        <v>27.79923076923077</v>
      </c>
      <c r="L500" s="61">
        <v>8.297115384615385</v>
      </c>
      <c r="M500" s="61">
        <v>0.21596153846153848</v>
      </c>
      <c r="N500" s="61">
        <v>0.0</v>
      </c>
      <c r="O500" s="61">
        <v>0.0</v>
      </c>
      <c r="P500" s="61">
        <v>45.07692307692308</v>
      </c>
      <c r="Q500" s="22">
        <f t="array" ref="Q500">ROUND(IFERROR(INDEX(SPI!M:M,MATCH(1,IF(SPI!A:A='state(northeast)'!$A500,IF(SPI!B:B='state(northeast)'!$B500,1)),0))," "),2)</f>
        <v>8.2</v>
      </c>
      <c r="R500" s="22">
        <f t="array" ref="R500">ROUND(IFERROR(INDEX(SPI!N:N,MATCH(1,IF(SPI!A:A='state(northeast)'!$A500,IF(SPI!B:B='state(northeast)'!$B500,1)),0))," "),2)</f>
        <v>21.4</v>
      </c>
    </row>
    <row r="501" ht="12.75" customHeight="1">
      <c r="A501" s="62" t="s">
        <v>28</v>
      </c>
      <c r="B501" s="55">
        <v>2013.0</v>
      </c>
      <c r="C501" s="34">
        <v>36.0</v>
      </c>
      <c r="D501" s="54">
        <v>574000.0</v>
      </c>
      <c r="E501" s="54">
        <v>2.5026E7</v>
      </c>
      <c r="F501" s="43">
        <v>45.7</v>
      </c>
      <c r="G501" s="57">
        <v>38.9</v>
      </c>
      <c r="H501" s="43">
        <v>43.99</v>
      </c>
      <c r="I501" s="57">
        <v>20.84</v>
      </c>
      <c r="J501" s="61">
        <v>83.74056603773585</v>
      </c>
      <c r="K501" s="61">
        <v>15.228867924528306</v>
      </c>
      <c r="L501" s="61">
        <v>1.0311320754716982</v>
      </c>
      <c r="M501" s="61">
        <v>0.0</v>
      </c>
      <c r="N501" s="61">
        <v>0.0</v>
      </c>
      <c r="O501" s="61">
        <v>0.0</v>
      </c>
      <c r="P501" s="61">
        <v>17.41509433962264</v>
      </c>
      <c r="Q501" s="22">
        <f t="array" ref="Q501">ROUND(IFERROR(INDEX(SPI!M:M,MATCH(1,IF(SPI!A:A='state(northeast)'!$A501,IF(SPI!B:B='state(northeast)'!$B501,1)),0))," "),2)</f>
        <v>2.02</v>
      </c>
      <c r="R501" s="22">
        <f t="array" ref="R501">ROUND(IFERROR(INDEX(SPI!N:N,MATCH(1,IF(SPI!A:A='state(northeast)'!$A501,IF(SPI!B:B='state(northeast)'!$B501,1)),0))," "),2)</f>
        <v>21.53</v>
      </c>
    </row>
    <row r="502" ht="12.75" customHeight="1">
      <c r="A502" s="62" t="s">
        <v>28</v>
      </c>
      <c r="B502" s="55">
        <v>2014.0</v>
      </c>
      <c r="C502" s="34">
        <v>36.0</v>
      </c>
      <c r="D502" s="54">
        <v>546000.0</v>
      </c>
      <c r="E502" s="54">
        <v>2.1676E7</v>
      </c>
      <c r="F502" s="43">
        <v>44.5</v>
      </c>
      <c r="G502" s="57">
        <v>34.7</v>
      </c>
      <c r="H502" s="43">
        <v>43.22</v>
      </c>
      <c r="I502" s="57">
        <v>19.87</v>
      </c>
      <c r="J502" s="61">
        <v>90.29576923076921</v>
      </c>
      <c r="K502" s="61">
        <v>8.680192307692307</v>
      </c>
      <c r="L502" s="61">
        <v>1.0251923076923075</v>
      </c>
      <c r="M502" s="61">
        <v>0.0</v>
      </c>
      <c r="N502" s="61">
        <v>0.0</v>
      </c>
      <c r="O502" s="61">
        <v>0.0</v>
      </c>
      <c r="P502" s="61">
        <v>10.711538461538462</v>
      </c>
      <c r="Q502" s="22">
        <f t="array" ref="Q502">ROUND(IFERROR(INDEX(SPI!M:M,MATCH(1,IF(SPI!A:A='state(northeast)'!$A502,IF(SPI!B:B='state(northeast)'!$B502,1)),0))," "),2)</f>
        <v>1.2</v>
      </c>
      <c r="R502" s="22">
        <f t="array" ref="R502">ROUND(IFERROR(INDEX(SPI!N:N,MATCH(1,IF(SPI!A:A='state(northeast)'!$A502,IF(SPI!B:B='state(northeast)'!$B502,1)),0))," "),2)</f>
        <v>31.05</v>
      </c>
    </row>
    <row r="503" ht="12.75" customHeight="1">
      <c r="A503" s="62" t="s">
        <v>28</v>
      </c>
      <c r="B503" s="55">
        <v>2015.0</v>
      </c>
      <c r="C503" s="34">
        <v>36.0</v>
      </c>
      <c r="D503" s="54">
        <v>601000.0</v>
      </c>
      <c r="E503" s="54">
        <v>2.5242E7</v>
      </c>
      <c r="F503" s="43">
        <v>45.7</v>
      </c>
      <c r="G503" s="57">
        <v>34.2</v>
      </c>
      <c r="H503" s="43">
        <v>40.64</v>
      </c>
      <c r="I503" s="57">
        <v>16.65</v>
      </c>
      <c r="J503" s="61">
        <v>61.953076923076914</v>
      </c>
      <c r="K503" s="61">
        <v>33.275192307692315</v>
      </c>
      <c r="L503" s="61">
        <v>4.771153846153846</v>
      </c>
      <c r="M503" s="61">
        <v>0.0</v>
      </c>
      <c r="N503" s="61">
        <v>0.0</v>
      </c>
      <c r="O503" s="61">
        <v>0.0</v>
      </c>
      <c r="P503" s="61">
        <v>42.90384615384615</v>
      </c>
      <c r="Q503" s="22">
        <f t="array" ref="Q503">ROUND(IFERROR(INDEX(SPI!M:M,MATCH(1,IF(SPI!A:A='state(northeast)'!$A503,IF(SPI!B:B='state(northeast)'!$B503,1)),0))," "),2)</f>
        <v>11.9</v>
      </c>
      <c r="R503" s="22">
        <f t="array" ref="R503">ROUND(IFERROR(INDEX(SPI!N:N,MATCH(1,IF(SPI!A:A='state(northeast)'!$A503,IF(SPI!B:B='state(northeast)'!$B503,1)),0))," "),2)</f>
        <v>8.33</v>
      </c>
    </row>
    <row r="504" ht="12.75" customHeight="1">
      <c r="A504" s="62" t="s">
        <v>28</v>
      </c>
      <c r="B504" s="55">
        <v>2016.0</v>
      </c>
      <c r="C504" s="34">
        <v>36.0</v>
      </c>
      <c r="D504" s="54">
        <v>707000.0</v>
      </c>
      <c r="E504" s="54">
        <v>3.132E7</v>
      </c>
      <c r="F504" s="43">
        <v>47.6</v>
      </c>
      <c r="G504" s="57">
        <v>41.9</v>
      </c>
      <c r="H504" s="43">
        <v>38.17</v>
      </c>
      <c r="I504" s="57">
        <v>20.65</v>
      </c>
      <c r="J504" s="61">
        <v>37.93057692307693</v>
      </c>
      <c r="K504" s="61">
        <v>31.130192307692308</v>
      </c>
      <c r="L504" s="61">
        <v>19.146923076923066</v>
      </c>
      <c r="M504" s="61">
        <v>10.093461538461538</v>
      </c>
      <c r="N504" s="61">
        <v>1.6975</v>
      </c>
      <c r="O504" s="61">
        <v>0.0</v>
      </c>
      <c r="P504" s="61">
        <v>106.51923076923077</v>
      </c>
      <c r="Q504" s="22">
        <f t="array" ref="Q504">ROUND(IFERROR(INDEX(SPI!M:M,MATCH(1,IF(SPI!A:A='state(northeast)'!$A504,IF(SPI!B:B='state(northeast)'!$B504,1)),0))," "),2)</f>
        <v>15.02</v>
      </c>
      <c r="R504" s="22">
        <f t="array" ref="R504">ROUND(IFERROR(INDEX(SPI!N:N,MATCH(1,IF(SPI!A:A='state(northeast)'!$A504,IF(SPI!B:B='state(northeast)'!$B504,1)),0))," "),2)</f>
        <v>6.35</v>
      </c>
    </row>
    <row r="505" ht="12.75" customHeight="1">
      <c r="A505" s="62" t="s">
        <v>28</v>
      </c>
      <c r="B505" s="55">
        <v>2017.0</v>
      </c>
      <c r="C505" s="34">
        <v>36.0</v>
      </c>
      <c r="D505" s="54">
        <v>760000.0</v>
      </c>
      <c r="E505" s="54">
        <v>2.964E7</v>
      </c>
      <c r="F505" s="43">
        <v>46.9</v>
      </c>
      <c r="G505" s="57">
        <v>41.8</v>
      </c>
      <c r="H505" s="43">
        <v>47.38</v>
      </c>
      <c r="I505" s="57">
        <v>20.45</v>
      </c>
      <c r="J505" s="61">
        <v>81.52692307692308</v>
      </c>
      <c r="K505" s="61">
        <v>12.485384615384616</v>
      </c>
      <c r="L505" s="61">
        <v>4.739999999999999</v>
      </c>
      <c r="M505" s="61">
        <v>1.234230769230769</v>
      </c>
      <c r="N505" s="61">
        <v>0.013461538461538462</v>
      </c>
      <c r="O505" s="61">
        <v>0.0</v>
      </c>
      <c r="P505" s="61">
        <v>25.826923076923077</v>
      </c>
      <c r="Q505" s="22">
        <f t="array" ref="Q505">ROUND(IFERROR(INDEX(SPI!M:M,MATCH(1,IF(SPI!A:A='state(northeast)'!$A505,IF(SPI!B:B='state(northeast)'!$B505,1)),0))," "),2)</f>
        <v>2</v>
      </c>
      <c r="R505" s="22">
        <f t="array" ref="R505">ROUND(IFERROR(INDEX(SPI!N:N,MATCH(1,IF(SPI!A:A='state(northeast)'!$A505,IF(SPI!B:B='state(northeast)'!$B505,1)),0))," "),2)</f>
        <v>47.78</v>
      </c>
    </row>
    <row r="506" ht="12.75" customHeight="1">
      <c r="A506" s="62" t="s">
        <v>28</v>
      </c>
      <c r="B506" s="55">
        <v>2018.0</v>
      </c>
      <c r="C506" s="34">
        <v>36.0</v>
      </c>
      <c r="D506" s="54">
        <v>806000.0</v>
      </c>
      <c r="E506" s="54">
        <v>2.6114E7</v>
      </c>
      <c r="F506" s="43">
        <v>46.2</v>
      </c>
      <c r="G506" s="57">
        <v>38.6</v>
      </c>
      <c r="H506" s="43">
        <v>48.58</v>
      </c>
      <c r="I506" s="57">
        <v>19.92</v>
      </c>
      <c r="J506" s="61">
        <v>80.70788461538463</v>
      </c>
      <c r="K506" s="61">
        <v>14.94634615384615</v>
      </c>
      <c r="L506" s="61">
        <v>4.072115384615386</v>
      </c>
      <c r="M506" s="61">
        <v>0.27307692307692305</v>
      </c>
      <c r="N506" s="61">
        <v>0.0</v>
      </c>
      <c r="O506" s="61">
        <v>0.0</v>
      </c>
      <c r="P506" s="61">
        <v>23.884615384615383</v>
      </c>
      <c r="Q506" s="22">
        <f t="array" ref="Q506">ROUND(IFERROR(INDEX(SPI!M:M,MATCH(1,IF(SPI!A:A='state(northeast)'!$A506,IF(SPI!B:B='state(northeast)'!$B506,1)),0))," "),2)</f>
        <v>2.27</v>
      </c>
      <c r="R506" s="22">
        <f t="array" ref="R506">ROUND(IFERROR(INDEX(SPI!N:N,MATCH(1,IF(SPI!A:A='state(northeast)'!$A506,IF(SPI!B:B='state(northeast)'!$B506,1)),0))," "),2)</f>
        <v>28.32</v>
      </c>
    </row>
    <row r="507" ht="12.75" customHeight="1">
      <c r="A507" s="62" t="s">
        <v>28</v>
      </c>
      <c r="B507" s="55">
        <v>2019.0</v>
      </c>
      <c r="C507" s="34">
        <v>36.0</v>
      </c>
      <c r="D507" s="54">
        <v>820000.0</v>
      </c>
      <c r="E507" s="54">
        <v>2.6404E7</v>
      </c>
      <c r="F507" s="43">
        <v>45.2</v>
      </c>
      <c r="G507" s="57">
        <v>38.6</v>
      </c>
      <c r="H507" s="43">
        <v>48.22</v>
      </c>
      <c r="I507" s="57">
        <v>26.22</v>
      </c>
      <c r="J507" s="61">
        <v>96.1811320754717</v>
      </c>
      <c r="K507" s="61">
        <v>3.818867924528301</v>
      </c>
      <c r="L507" s="61">
        <v>0.0</v>
      </c>
      <c r="M507" s="61">
        <v>0.0</v>
      </c>
      <c r="N507" s="61">
        <v>0.0</v>
      </c>
      <c r="O507" s="61">
        <v>0.0</v>
      </c>
      <c r="P507" s="61">
        <v>3.792452830188679</v>
      </c>
      <c r="Q507" s="22">
        <f t="array" ref="Q507">ROUND(IFERROR(INDEX(SPI!M:M,MATCH(1,IF(SPI!A:A='state(northeast)'!$A507,IF(SPI!B:B='state(northeast)'!$B507,1)),0))," "),2)</f>
        <v>0.08</v>
      </c>
      <c r="R507" s="22">
        <f t="array" ref="R507">ROUND(IFERROR(INDEX(SPI!N:N,MATCH(1,IF(SPI!A:A='state(northeast)'!$A507,IF(SPI!B:B='state(northeast)'!$B507,1)),0))," "),2)</f>
        <v>57.69</v>
      </c>
    </row>
    <row r="508" ht="12.75" customHeight="1">
      <c r="A508" s="62" t="s">
        <v>28</v>
      </c>
      <c r="B508" s="55">
        <v>2020.0</v>
      </c>
      <c r="C508" s="34">
        <v>36.0</v>
      </c>
      <c r="D508" s="54">
        <v>804000.0</v>
      </c>
      <c r="E508" s="59">
        <v>2.7658E7</v>
      </c>
      <c r="F508" s="43">
        <v>47.8</v>
      </c>
      <c r="G508" s="57">
        <v>40.3</v>
      </c>
      <c r="H508" s="43">
        <v>39.28</v>
      </c>
      <c r="I508" s="57">
        <v>22.66</v>
      </c>
      <c r="J508" s="61">
        <v>63.855000000000004</v>
      </c>
      <c r="K508" s="61">
        <v>23.83403846153846</v>
      </c>
      <c r="L508" s="61">
        <v>11.392115384615387</v>
      </c>
      <c r="M508" s="61">
        <v>0.9194230769230767</v>
      </c>
      <c r="N508" s="61">
        <v>3.846153846153846E-4</v>
      </c>
      <c r="O508" s="61">
        <v>0.0</v>
      </c>
      <c r="P508" s="61">
        <v>49.42307692307692</v>
      </c>
      <c r="Q508" s="22">
        <f t="array" ref="Q508">ROUND(IFERROR(INDEX(SPI!M:M,MATCH(1,IF(SPI!A:A='state(northeast)'!$A508,IF(SPI!B:B='state(northeast)'!$B508,1)),0))," "),2)</f>
        <v>6.1</v>
      </c>
      <c r="R508" s="22">
        <f t="array" ref="R508">ROUND(IFERROR(INDEX(SPI!N:N,MATCH(1,IF(SPI!A:A='state(northeast)'!$A508,IF(SPI!B:B='state(northeast)'!$B508,1)),0))," "),2)</f>
        <v>17.5</v>
      </c>
    </row>
    <row r="509" ht="12.75" customHeight="1">
      <c r="A509" s="62" t="s">
        <v>28</v>
      </c>
      <c r="B509" s="55">
        <v>2021.0</v>
      </c>
      <c r="C509" s="34">
        <v>36.0</v>
      </c>
      <c r="D509" s="54">
        <v>647000.0</v>
      </c>
      <c r="E509" s="54" t="s">
        <v>71</v>
      </c>
      <c r="F509" s="43">
        <v>47.8</v>
      </c>
      <c r="G509" s="57">
        <v>39.4</v>
      </c>
      <c r="H509" s="43">
        <v>46.31</v>
      </c>
      <c r="I509" s="57">
        <v>17.73</v>
      </c>
      <c r="J509" s="61">
        <v>70.54519230769228</v>
      </c>
      <c r="K509" s="61">
        <v>23.98384615384616</v>
      </c>
      <c r="L509" s="61">
        <v>5.470961538461541</v>
      </c>
      <c r="M509" s="61">
        <v>0.0</v>
      </c>
      <c r="N509" s="61">
        <v>0.0</v>
      </c>
      <c r="O509" s="61">
        <v>0.0</v>
      </c>
      <c r="P509" s="61">
        <v>34.86538461538461</v>
      </c>
      <c r="Q509" s="22">
        <f t="array" ref="Q509">ROUND(IFERROR(INDEX(SPI!M:M,MATCH(1,IF(SPI!A:A='state(northeast)'!$A509,IF(SPI!B:B='state(northeast)'!$B509,1)),0))," "),2)</f>
        <v>10.1</v>
      </c>
      <c r="R509" s="22">
        <f t="array" ref="R509">ROUND(IFERROR(INDEX(SPI!N:N,MATCH(1,IF(SPI!A:A='state(northeast)'!$A509,IF(SPI!B:B='state(northeast)'!$B509,1)),0))," "),2)</f>
        <v>22.75</v>
      </c>
    </row>
    <row r="510" ht="12.75" customHeight="1">
      <c r="A510" s="62" t="s">
        <v>29</v>
      </c>
      <c r="B510" s="55">
        <v>1895.0</v>
      </c>
      <c r="D510" s="54"/>
      <c r="E510" s="54"/>
      <c r="F510" s="43">
        <v>46.6</v>
      </c>
      <c r="G510" s="43"/>
      <c r="H510" s="43">
        <v>33.09</v>
      </c>
      <c r="I510" s="43"/>
      <c r="J510" s="43"/>
      <c r="K510" s="43"/>
      <c r="L510" s="43"/>
      <c r="M510" s="43"/>
      <c r="N510" s="43"/>
      <c r="O510" s="43"/>
      <c r="P510" s="43"/>
      <c r="Q510" s="22">
        <f t="array" ref="Q510">ROUND(IFERROR(INDEX(SPI!M:M,MATCH(1,IF(SPI!A:A='state(northeast)'!$A510,IF(SPI!B:B='state(northeast)'!$B510,1)),0))," "),2)</f>
        <v>24.75</v>
      </c>
      <c r="R510" s="22">
        <f t="array" ref="R510">ROUND(IFERROR(INDEX(SPI!N:N,MATCH(1,IF(SPI!A:A='state(northeast)'!$A510,IF(SPI!B:B='state(northeast)'!$B510,1)),0))," "),2)</f>
        <v>0</v>
      </c>
    </row>
    <row r="511" ht="12.75" customHeight="1">
      <c r="A511" s="62" t="s">
        <v>29</v>
      </c>
      <c r="B511" s="55">
        <v>1896.0</v>
      </c>
      <c r="D511" s="54"/>
      <c r="E511" s="54"/>
      <c r="F511" s="43">
        <v>48.0</v>
      </c>
      <c r="G511" s="43"/>
      <c r="H511" s="43">
        <v>39.99</v>
      </c>
      <c r="I511" s="43"/>
      <c r="J511" s="43"/>
      <c r="K511" s="43"/>
      <c r="L511" s="43"/>
      <c r="M511" s="43"/>
      <c r="N511" s="43"/>
      <c r="O511" s="43"/>
      <c r="P511" s="43"/>
      <c r="Q511" s="22">
        <f t="array" ref="Q511">ROUND(IFERROR(INDEX(SPI!M:M,MATCH(1,IF(SPI!A:A='state(northeast)'!$A511,IF(SPI!B:B='state(northeast)'!$B511,1)),0))," "),2)</f>
        <v>27.81</v>
      </c>
      <c r="R511" s="22">
        <f t="array" ref="R511">ROUND(IFERROR(INDEX(SPI!N:N,MATCH(1,IF(SPI!A:A='state(northeast)'!$A511,IF(SPI!B:B='state(northeast)'!$B511,1)),0))," "),2)</f>
        <v>3.44</v>
      </c>
    </row>
    <row r="512" ht="12.75" customHeight="1">
      <c r="A512" s="62" t="s">
        <v>29</v>
      </c>
      <c r="B512" s="55">
        <v>1897.0</v>
      </c>
      <c r="D512" s="54"/>
      <c r="E512" s="54"/>
      <c r="F512" s="43">
        <v>47.9</v>
      </c>
      <c r="G512" s="43"/>
      <c r="H512" s="43">
        <v>41.83</v>
      </c>
      <c r="I512" s="43"/>
      <c r="J512" s="43"/>
      <c r="K512" s="43"/>
      <c r="L512" s="43"/>
      <c r="M512" s="43"/>
      <c r="N512" s="43"/>
      <c r="O512" s="43"/>
      <c r="P512" s="43"/>
      <c r="Q512" s="22">
        <f t="array" ref="Q512">ROUND(IFERROR(INDEX(SPI!M:M,MATCH(1,IF(SPI!A:A='state(northeast)'!$A512,IF(SPI!B:B='state(northeast)'!$B512,1)),0))," "),2)</f>
        <v>11.26</v>
      </c>
      <c r="R512" s="22">
        <f t="array" ref="R512">ROUND(IFERROR(INDEX(SPI!N:N,MATCH(1,IF(SPI!A:A='state(northeast)'!$A512,IF(SPI!B:B='state(northeast)'!$B512,1)),0))," "),2)</f>
        <v>3.71</v>
      </c>
    </row>
    <row r="513" ht="12.75" customHeight="1">
      <c r="A513" s="62" t="s">
        <v>29</v>
      </c>
      <c r="B513" s="55">
        <v>1898.0</v>
      </c>
      <c r="D513" s="54"/>
      <c r="E513" s="54"/>
      <c r="F513" s="43">
        <v>49.2</v>
      </c>
      <c r="G513" s="43"/>
      <c r="H513" s="43">
        <v>45.38</v>
      </c>
      <c r="I513" s="43"/>
      <c r="J513" s="43"/>
      <c r="K513" s="43"/>
      <c r="L513" s="43"/>
      <c r="M513" s="43"/>
      <c r="N513" s="43"/>
      <c r="O513" s="43"/>
      <c r="P513" s="43"/>
      <c r="Q513" s="22">
        <f t="array" ref="Q513">ROUND(IFERROR(INDEX(SPI!M:M,MATCH(1,IF(SPI!A:A='state(northeast)'!$A513,IF(SPI!B:B='state(northeast)'!$B513,1)),0))," "),2)</f>
        <v>1.16</v>
      </c>
      <c r="R513" s="22">
        <f t="array" ref="R513">ROUND(IFERROR(INDEX(SPI!N:N,MATCH(1,IF(SPI!A:A='state(northeast)'!$A513,IF(SPI!B:B='state(northeast)'!$B513,1)),0))," "),2)</f>
        <v>11.8</v>
      </c>
    </row>
    <row r="514" ht="12.75" customHeight="1">
      <c r="A514" s="62" t="s">
        <v>29</v>
      </c>
      <c r="B514" s="55">
        <v>1899.0</v>
      </c>
      <c r="D514" s="54"/>
      <c r="E514" s="54"/>
      <c r="F514" s="43">
        <v>47.9</v>
      </c>
      <c r="G514" s="43"/>
      <c r="H514" s="43">
        <v>40.62</v>
      </c>
      <c r="I514" s="43"/>
      <c r="J514" s="43"/>
      <c r="K514" s="43"/>
      <c r="L514" s="43"/>
      <c r="M514" s="43"/>
      <c r="N514" s="43"/>
      <c r="O514" s="43"/>
      <c r="P514" s="43"/>
      <c r="Q514" s="22">
        <f t="array" ref="Q514">ROUND(IFERROR(INDEX(SPI!M:M,MATCH(1,IF(SPI!A:A='state(northeast)'!$A514,IF(SPI!B:B='state(northeast)'!$B514,1)),0))," "),2)</f>
        <v>7.57</v>
      </c>
      <c r="R514" s="22">
        <f t="array" ref="R514">ROUND(IFERROR(INDEX(SPI!N:N,MATCH(1,IF(SPI!A:A='state(northeast)'!$A514,IF(SPI!B:B='state(northeast)'!$B514,1)),0))," "),2)</f>
        <v>13.33</v>
      </c>
    </row>
    <row r="515" ht="12.75" customHeight="1">
      <c r="A515" s="62" t="s">
        <v>29</v>
      </c>
      <c r="B515" s="55">
        <v>1900.0</v>
      </c>
      <c r="D515" s="54"/>
      <c r="E515" s="54"/>
      <c r="F515" s="43">
        <v>49.2</v>
      </c>
      <c r="G515" s="43"/>
      <c r="H515" s="43">
        <v>37.85</v>
      </c>
      <c r="I515" s="43"/>
      <c r="J515" s="43"/>
      <c r="K515" s="43"/>
      <c r="L515" s="43"/>
      <c r="M515" s="43"/>
      <c r="N515" s="43"/>
      <c r="O515" s="43"/>
      <c r="P515" s="43"/>
      <c r="Q515" s="22">
        <f t="array" ref="Q515">ROUND(IFERROR(INDEX(SPI!M:M,MATCH(1,IF(SPI!A:A='state(northeast)'!$A515,IF(SPI!B:B='state(northeast)'!$B515,1)),0))," "),2)</f>
        <v>21.36</v>
      </c>
      <c r="R515" s="22">
        <f t="array" ref="R515">ROUND(IFERROR(INDEX(SPI!N:N,MATCH(1,IF(SPI!A:A='state(northeast)'!$A515,IF(SPI!B:B='state(northeast)'!$B515,1)),0))," "),2)</f>
        <v>0.13</v>
      </c>
    </row>
    <row r="516" ht="12.75" customHeight="1">
      <c r="A516" s="62" t="s">
        <v>29</v>
      </c>
      <c r="B516" s="55">
        <v>1901.0</v>
      </c>
      <c r="D516" s="54"/>
      <c r="E516" s="54"/>
      <c r="F516" s="43">
        <v>47.2</v>
      </c>
      <c r="G516" s="43"/>
      <c r="H516" s="43">
        <v>46.67</v>
      </c>
      <c r="I516" s="43"/>
      <c r="J516" s="43"/>
      <c r="K516" s="43"/>
      <c r="L516" s="43"/>
      <c r="M516" s="43"/>
      <c r="N516" s="43"/>
      <c r="O516" s="43"/>
      <c r="P516" s="43"/>
      <c r="Q516" s="22">
        <f t="array" ref="Q516">ROUND(IFERROR(INDEX(SPI!M:M,MATCH(1,IF(SPI!A:A='state(northeast)'!$A516,IF(SPI!B:B='state(northeast)'!$B516,1)),0))," "),2)</f>
        <v>10.12</v>
      </c>
      <c r="R516" s="22">
        <f t="array" ref="R516">ROUND(IFERROR(INDEX(SPI!N:N,MATCH(1,IF(SPI!A:A='state(northeast)'!$A516,IF(SPI!B:B='state(northeast)'!$B516,1)),0))," "),2)</f>
        <v>19.65</v>
      </c>
    </row>
    <row r="517" ht="12.75" customHeight="1">
      <c r="A517" s="62" t="s">
        <v>29</v>
      </c>
      <c r="B517" s="55">
        <v>1902.0</v>
      </c>
      <c r="D517" s="54"/>
      <c r="E517" s="54"/>
      <c r="F517" s="43">
        <v>47.6</v>
      </c>
      <c r="G517" s="43"/>
      <c r="H517" s="43">
        <v>46.27</v>
      </c>
      <c r="I517" s="43"/>
      <c r="J517" s="43"/>
      <c r="K517" s="43"/>
      <c r="L517" s="43"/>
      <c r="M517" s="43"/>
      <c r="N517" s="43"/>
      <c r="O517" s="43"/>
      <c r="P517" s="43"/>
      <c r="Q517" s="22">
        <f t="array" ref="Q517">ROUND(IFERROR(INDEX(SPI!M:M,MATCH(1,IF(SPI!A:A='state(northeast)'!$A517,IF(SPI!B:B='state(northeast)'!$B517,1)),0))," "),2)</f>
        <v>1.61</v>
      </c>
      <c r="R517" s="22">
        <f t="array" ref="R517">ROUND(IFERROR(INDEX(SPI!N:N,MATCH(1,IF(SPI!A:A='state(northeast)'!$A517,IF(SPI!B:B='state(northeast)'!$B517,1)),0))," "),2)</f>
        <v>22.74</v>
      </c>
    </row>
    <row r="518" ht="12.75" customHeight="1">
      <c r="A518" s="62" t="s">
        <v>29</v>
      </c>
      <c r="B518" s="55">
        <v>1903.0</v>
      </c>
      <c r="D518" s="54"/>
      <c r="E518" s="54"/>
      <c r="F518" s="43">
        <v>47.6</v>
      </c>
      <c r="G518" s="43"/>
      <c r="H518" s="43">
        <v>46.41</v>
      </c>
      <c r="I518" s="43"/>
      <c r="J518" s="43"/>
      <c r="K518" s="43"/>
      <c r="L518" s="43"/>
      <c r="M518" s="43"/>
      <c r="N518" s="43"/>
      <c r="O518" s="43"/>
      <c r="P518" s="43"/>
      <c r="Q518" s="22">
        <f t="array" ref="Q518">ROUND(IFERROR(INDEX(SPI!M:M,MATCH(1,IF(SPI!A:A='state(northeast)'!$A518,IF(SPI!B:B='state(northeast)'!$B518,1)),0))," "),2)</f>
        <v>0.42</v>
      </c>
      <c r="R518" s="22">
        <f t="array" ref="R518">ROUND(IFERROR(INDEX(SPI!N:N,MATCH(1,IF(SPI!A:A='state(northeast)'!$A518,IF(SPI!B:B='state(northeast)'!$B518,1)),0))," "),2)</f>
        <v>35.28</v>
      </c>
    </row>
    <row r="519" ht="12.75" customHeight="1">
      <c r="A519" s="62" t="s">
        <v>29</v>
      </c>
      <c r="B519" s="55">
        <v>1904.0</v>
      </c>
      <c r="D519" s="54"/>
      <c r="E519" s="54"/>
      <c r="F519" s="43">
        <v>45.3</v>
      </c>
      <c r="G519" s="43"/>
      <c r="H519" s="43">
        <v>40.3</v>
      </c>
      <c r="I519" s="43"/>
      <c r="J519" s="43"/>
      <c r="K519" s="43"/>
      <c r="L519" s="43"/>
      <c r="M519" s="43"/>
      <c r="N519" s="43"/>
      <c r="O519" s="43"/>
      <c r="P519" s="43"/>
      <c r="Q519" s="22">
        <f t="array" ref="Q519">ROUND(IFERROR(INDEX(SPI!M:M,MATCH(1,IF(SPI!A:A='state(northeast)'!$A519,IF(SPI!B:B='state(northeast)'!$B519,1)),0))," "),2)</f>
        <v>6.66</v>
      </c>
      <c r="R519" s="22">
        <f t="array" ref="R519">ROUND(IFERROR(INDEX(SPI!N:N,MATCH(1,IF(SPI!A:A='state(northeast)'!$A519,IF(SPI!B:B='state(northeast)'!$B519,1)),0))," "),2)</f>
        <v>11.89</v>
      </c>
    </row>
    <row r="520" ht="12.75" customHeight="1">
      <c r="A520" s="62" t="s">
        <v>29</v>
      </c>
      <c r="B520" s="55">
        <v>1905.0</v>
      </c>
      <c r="D520" s="54"/>
      <c r="E520" s="54"/>
      <c r="F520" s="43">
        <v>47.1</v>
      </c>
      <c r="G520" s="43"/>
      <c r="H520" s="43">
        <v>43.97</v>
      </c>
      <c r="I520" s="43"/>
      <c r="J520" s="43"/>
      <c r="K520" s="43"/>
      <c r="L520" s="43"/>
      <c r="M520" s="43"/>
      <c r="N520" s="43"/>
      <c r="O520" s="43"/>
      <c r="P520" s="43"/>
      <c r="Q520" s="22">
        <f t="array" ref="Q520">ROUND(IFERROR(INDEX(SPI!M:M,MATCH(1,IF(SPI!A:A='state(northeast)'!$A520,IF(SPI!B:B='state(northeast)'!$B520,1)),0))," "),2)</f>
        <v>21.24</v>
      </c>
      <c r="R520" s="22">
        <f t="array" ref="R520">ROUND(IFERROR(INDEX(SPI!N:N,MATCH(1,IF(SPI!A:A='state(northeast)'!$A520,IF(SPI!B:B='state(northeast)'!$B520,1)),0))," "),2)</f>
        <v>6.54</v>
      </c>
    </row>
    <row r="521" ht="12.75" customHeight="1">
      <c r="A521" s="62" t="s">
        <v>29</v>
      </c>
      <c r="B521" s="55">
        <v>1906.0</v>
      </c>
      <c r="D521" s="54"/>
      <c r="E521" s="54"/>
      <c r="F521" s="43">
        <v>48.6</v>
      </c>
      <c r="G521" s="43"/>
      <c r="H521" s="43">
        <v>41.84</v>
      </c>
      <c r="I521" s="43"/>
      <c r="J521" s="43"/>
      <c r="K521" s="43"/>
      <c r="L521" s="43"/>
      <c r="M521" s="43"/>
      <c r="N521" s="43"/>
      <c r="O521" s="43"/>
      <c r="P521" s="43"/>
      <c r="Q521" s="22">
        <f t="array" ref="Q521">ROUND(IFERROR(INDEX(SPI!M:M,MATCH(1,IF(SPI!A:A='state(northeast)'!$A521,IF(SPI!B:B='state(northeast)'!$B521,1)),0))," "),2)</f>
        <v>5.54</v>
      </c>
      <c r="R521" s="22">
        <f t="array" ref="R521">ROUND(IFERROR(INDEX(SPI!N:N,MATCH(1,IF(SPI!A:A='state(northeast)'!$A521,IF(SPI!B:B='state(northeast)'!$B521,1)),0))," "),2)</f>
        <v>8.99</v>
      </c>
    </row>
    <row r="522" ht="12.75" customHeight="1">
      <c r="A522" s="62" t="s">
        <v>29</v>
      </c>
      <c r="B522" s="55">
        <v>1907.0</v>
      </c>
      <c r="D522" s="54"/>
      <c r="E522" s="54"/>
      <c r="F522" s="43">
        <v>46.2</v>
      </c>
      <c r="G522" s="43"/>
      <c r="H522" s="43">
        <v>44.84</v>
      </c>
      <c r="I522" s="43"/>
      <c r="J522" s="43"/>
      <c r="K522" s="43"/>
      <c r="L522" s="43"/>
      <c r="M522" s="43"/>
      <c r="N522" s="43"/>
      <c r="O522" s="43"/>
      <c r="P522" s="43"/>
      <c r="Q522" s="22">
        <f t="array" ref="Q522">ROUND(IFERROR(INDEX(SPI!M:M,MATCH(1,IF(SPI!A:A='state(northeast)'!$A522,IF(SPI!B:B='state(northeast)'!$B522,1)),0))," "),2)</f>
        <v>5.06</v>
      </c>
      <c r="R522" s="22">
        <f t="array" ref="R522">ROUND(IFERROR(INDEX(SPI!N:N,MATCH(1,IF(SPI!A:A='state(northeast)'!$A522,IF(SPI!B:B='state(northeast)'!$B522,1)),0))," "),2)</f>
        <v>11.85</v>
      </c>
    </row>
    <row r="523" ht="12.75" customHeight="1">
      <c r="A523" s="62" t="s">
        <v>29</v>
      </c>
      <c r="B523" s="55">
        <v>1908.0</v>
      </c>
      <c r="D523" s="54"/>
      <c r="E523" s="54"/>
      <c r="F523" s="43">
        <v>48.5</v>
      </c>
      <c r="G523" s="43"/>
      <c r="H523" s="43">
        <v>39.84</v>
      </c>
      <c r="I523" s="43"/>
      <c r="J523" s="43"/>
      <c r="K523" s="43"/>
      <c r="L523" s="43"/>
      <c r="M523" s="43"/>
      <c r="N523" s="43"/>
      <c r="O523" s="43"/>
      <c r="P523" s="43"/>
      <c r="Q523" s="22">
        <f t="array" ref="Q523">ROUND(IFERROR(INDEX(SPI!M:M,MATCH(1,IF(SPI!A:A='state(northeast)'!$A523,IF(SPI!B:B='state(northeast)'!$B523,1)),0))," "),2)</f>
        <v>6.59</v>
      </c>
      <c r="R523" s="22">
        <f t="array" ref="R523">ROUND(IFERROR(INDEX(SPI!N:N,MATCH(1,IF(SPI!A:A='state(northeast)'!$A523,IF(SPI!B:B='state(northeast)'!$B523,1)),0))," "),2)</f>
        <v>32.38</v>
      </c>
    </row>
    <row r="524" ht="12.75" customHeight="1">
      <c r="A524" s="62" t="s">
        <v>29</v>
      </c>
      <c r="B524" s="55">
        <v>1909.0</v>
      </c>
      <c r="D524" s="54"/>
      <c r="E524" s="54"/>
      <c r="F524" s="43">
        <v>47.9</v>
      </c>
      <c r="G524" s="43"/>
      <c r="H524" s="43">
        <v>37.49</v>
      </c>
      <c r="I524" s="43"/>
      <c r="J524" s="43"/>
      <c r="K524" s="43"/>
      <c r="L524" s="43"/>
      <c r="M524" s="43"/>
      <c r="N524" s="43"/>
      <c r="O524" s="43"/>
      <c r="P524" s="43"/>
      <c r="Q524" s="22">
        <f t="array" ref="Q524">ROUND(IFERROR(INDEX(SPI!M:M,MATCH(1,IF(SPI!A:A='state(northeast)'!$A524,IF(SPI!B:B='state(northeast)'!$B524,1)),0))," "),2)</f>
        <v>28.52</v>
      </c>
      <c r="R524" s="22">
        <f t="array" ref="R524">ROUND(IFERROR(INDEX(SPI!N:N,MATCH(1,IF(SPI!A:A='state(northeast)'!$A524,IF(SPI!B:B='state(northeast)'!$B524,1)),0))," "),2)</f>
        <v>0.7</v>
      </c>
    </row>
    <row r="525" ht="12.75" customHeight="1">
      <c r="A525" s="62" t="s">
        <v>29</v>
      </c>
      <c r="B525" s="55">
        <v>1910.0</v>
      </c>
      <c r="D525" s="54"/>
      <c r="E525" s="54"/>
      <c r="F525" s="43">
        <v>47.6</v>
      </c>
      <c r="G525" s="43"/>
      <c r="H525" s="43">
        <v>39.33</v>
      </c>
      <c r="I525" s="43"/>
      <c r="J525" s="43"/>
      <c r="K525" s="43"/>
      <c r="L525" s="43"/>
      <c r="M525" s="43"/>
      <c r="N525" s="43"/>
      <c r="O525" s="43"/>
      <c r="P525" s="43"/>
      <c r="Q525" s="22">
        <f t="array" ref="Q525">ROUND(IFERROR(INDEX(SPI!M:M,MATCH(1,IF(SPI!A:A='state(northeast)'!$A525,IF(SPI!B:B='state(northeast)'!$B525,1)),0))," "),2)</f>
        <v>25.94</v>
      </c>
      <c r="R525" s="22">
        <f t="array" ref="R525">ROUND(IFERROR(INDEX(SPI!N:N,MATCH(1,IF(SPI!A:A='state(northeast)'!$A525,IF(SPI!B:B='state(northeast)'!$B525,1)),0))," "),2)</f>
        <v>0.73</v>
      </c>
    </row>
    <row r="526" ht="12.75" customHeight="1">
      <c r="A526" s="62" t="s">
        <v>29</v>
      </c>
      <c r="B526" s="55">
        <v>1911.0</v>
      </c>
      <c r="D526" s="54"/>
      <c r="E526" s="54"/>
      <c r="F526" s="43">
        <v>49.1</v>
      </c>
      <c r="G526" s="43"/>
      <c r="H526" s="43">
        <v>45.27</v>
      </c>
      <c r="I526" s="43"/>
      <c r="J526" s="43"/>
      <c r="K526" s="43"/>
      <c r="L526" s="43"/>
      <c r="M526" s="43"/>
      <c r="N526" s="43"/>
      <c r="O526" s="43"/>
      <c r="P526" s="43"/>
      <c r="Q526" s="22">
        <f t="array" ref="Q526">ROUND(IFERROR(INDEX(SPI!M:M,MATCH(1,IF(SPI!A:A='state(northeast)'!$A526,IF(SPI!B:B='state(northeast)'!$B526,1)),0))," "),2)</f>
        <v>20.17</v>
      </c>
      <c r="R526" s="22">
        <f t="array" ref="R526">ROUND(IFERROR(INDEX(SPI!N:N,MATCH(1,IF(SPI!A:A='state(northeast)'!$A526,IF(SPI!B:B='state(northeast)'!$B526,1)),0))," "),2)</f>
        <v>6.86</v>
      </c>
    </row>
    <row r="527" ht="12.75" customHeight="1">
      <c r="A527" s="62" t="s">
        <v>29</v>
      </c>
      <c r="B527" s="55">
        <v>1912.0</v>
      </c>
      <c r="D527" s="54"/>
      <c r="E527" s="54"/>
      <c r="F527" s="43">
        <v>47.0</v>
      </c>
      <c r="G527" s="43"/>
      <c r="H527" s="43">
        <v>44.09</v>
      </c>
      <c r="I527" s="43"/>
      <c r="J527" s="43"/>
      <c r="K527" s="43"/>
      <c r="L527" s="43"/>
      <c r="M527" s="43"/>
      <c r="N527" s="43"/>
      <c r="O527" s="43"/>
      <c r="P527" s="43"/>
      <c r="Q527" s="22">
        <f t="array" ref="Q527">ROUND(IFERROR(INDEX(SPI!M:M,MATCH(1,IF(SPI!A:A='state(northeast)'!$A527,IF(SPI!B:B='state(northeast)'!$B527,1)),0))," "),2)</f>
        <v>2.11</v>
      </c>
      <c r="R527" s="22">
        <f t="array" ref="R527">ROUND(IFERROR(INDEX(SPI!N:N,MATCH(1,IF(SPI!A:A='state(northeast)'!$A527,IF(SPI!B:B='state(northeast)'!$B527,1)),0))," "),2)</f>
        <v>25.4</v>
      </c>
    </row>
    <row r="528" ht="12.75" customHeight="1">
      <c r="A528" s="62" t="s">
        <v>29</v>
      </c>
      <c r="B528" s="55">
        <v>1913.0</v>
      </c>
      <c r="D528" s="54"/>
      <c r="E528" s="54"/>
      <c r="F528" s="43">
        <v>49.6</v>
      </c>
      <c r="G528" s="43"/>
      <c r="H528" s="43">
        <v>43.55</v>
      </c>
      <c r="I528" s="43"/>
      <c r="J528" s="43"/>
      <c r="K528" s="43"/>
      <c r="L528" s="43"/>
      <c r="M528" s="43"/>
      <c r="N528" s="43"/>
      <c r="O528" s="43"/>
      <c r="P528" s="43"/>
      <c r="Q528" s="22">
        <f t="array" ref="Q528">ROUND(IFERROR(INDEX(SPI!M:M,MATCH(1,IF(SPI!A:A='state(northeast)'!$A528,IF(SPI!B:B='state(northeast)'!$B528,1)),0))," "),2)</f>
        <v>2.71</v>
      </c>
      <c r="R528" s="22">
        <f t="array" ref="R528">ROUND(IFERROR(INDEX(SPI!N:N,MATCH(1,IF(SPI!A:A='state(northeast)'!$A528,IF(SPI!B:B='state(northeast)'!$B528,1)),0))," "),2)</f>
        <v>16.74</v>
      </c>
    </row>
    <row r="529" ht="12.75" customHeight="1">
      <c r="A529" s="62" t="s">
        <v>29</v>
      </c>
      <c r="B529" s="55">
        <v>1914.0</v>
      </c>
      <c r="D529" s="54"/>
      <c r="E529" s="54"/>
      <c r="F529" s="43">
        <v>46.9</v>
      </c>
      <c r="G529" s="43"/>
      <c r="H529" s="43">
        <v>38.6</v>
      </c>
      <c r="I529" s="43"/>
      <c r="J529" s="43"/>
      <c r="K529" s="43"/>
      <c r="L529" s="43"/>
      <c r="M529" s="43"/>
      <c r="N529" s="43"/>
      <c r="O529" s="43"/>
      <c r="P529" s="43"/>
      <c r="Q529" s="22">
        <f t="array" ref="Q529">ROUND(IFERROR(INDEX(SPI!M:M,MATCH(1,IF(SPI!A:A='state(northeast)'!$A529,IF(SPI!B:B='state(northeast)'!$B529,1)),0))," "),2)</f>
        <v>12.33</v>
      </c>
      <c r="R529" s="22">
        <f t="array" ref="R529">ROUND(IFERROR(INDEX(SPI!N:N,MATCH(1,IF(SPI!A:A='state(northeast)'!$A529,IF(SPI!B:B='state(northeast)'!$B529,1)),0))," "),2)</f>
        <v>5.4</v>
      </c>
    </row>
    <row r="530" ht="12.75" customHeight="1">
      <c r="A530" s="62" t="s">
        <v>29</v>
      </c>
      <c r="B530" s="55">
        <v>1915.0</v>
      </c>
      <c r="D530" s="54"/>
      <c r="E530" s="54"/>
      <c r="F530" s="43">
        <v>47.8</v>
      </c>
      <c r="G530" s="43"/>
      <c r="H530" s="43">
        <v>44.18</v>
      </c>
      <c r="I530" s="43"/>
      <c r="J530" s="43"/>
      <c r="K530" s="43"/>
      <c r="L530" s="43"/>
      <c r="M530" s="43"/>
      <c r="N530" s="43"/>
      <c r="O530" s="43"/>
      <c r="P530" s="43"/>
      <c r="Q530" s="22">
        <f t="array" ref="Q530">ROUND(IFERROR(INDEX(SPI!M:M,MATCH(1,IF(SPI!A:A='state(northeast)'!$A530,IF(SPI!B:B='state(northeast)'!$B530,1)),0))," "),2)</f>
        <v>10.57</v>
      </c>
      <c r="R530" s="22">
        <f t="array" ref="R530">ROUND(IFERROR(INDEX(SPI!N:N,MATCH(1,IF(SPI!A:A='state(northeast)'!$A530,IF(SPI!B:B='state(northeast)'!$B530,1)),0))," "),2)</f>
        <v>6.89</v>
      </c>
    </row>
    <row r="531" ht="12.75" customHeight="1">
      <c r="A531" s="62" t="s">
        <v>29</v>
      </c>
      <c r="B531" s="55">
        <v>1916.0</v>
      </c>
      <c r="D531" s="54"/>
      <c r="E531" s="54"/>
      <c r="F531" s="43">
        <v>47.5</v>
      </c>
      <c r="G531" s="43"/>
      <c r="H531" s="43">
        <v>41.88</v>
      </c>
      <c r="I531" s="43"/>
      <c r="J531" s="43"/>
      <c r="K531" s="43"/>
      <c r="L531" s="43"/>
      <c r="M531" s="43"/>
      <c r="N531" s="43"/>
      <c r="O531" s="43"/>
      <c r="P531" s="43"/>
      <c r="Q531" s="22">
        <f t="array" ref="Q531">ROUND(IFERROR(INDEX(SPI!M:M,MATCH(1,IF(SPI!A:A='state(northeast)'!$A531,IF(SPI!B:B='state(northeast)'!$B531,1)),0))," "),2)</f>
        <v>2.34</v>
      </c>
      <c r="R531" s="22">
        <f t="array" ref="R531">ROUND(IFERROR(INDEX(SPI!N:N,MATCH(1,IF(SPI!A:A='state(northeast)'!$A531,IF(SPI!B:B='state(northeast)'!$B531,1)),0))," "),2)</f>
        <v>15.12</v>
      </c>
    </row>
    <row r="532" ht="12.75" customHeight="1">
      <c r="A532" s="62" t="s">
        <v>29</v>
      </c>
      <c r="B532" s="55">
        <v>1917.0</v>
      </c>
      <c r="D532" s="54"/>
      <c r="E532" s="54"/>
      <c r="F532" s="43">
        <v>45.2</v>
      </c>
      <c r="G532" s="43"/>
      <c r="H532" s="43">
        <v>40.62</v>
      </c>
      <c r="I532" s="43"/>
      <c r="J532" s="43"/>
      <c r="K532" s="43"/>
      <c r="L532" s="43"/>
      <c r="M532" s="43"/>
      <c r="N532" s="43"/>
      <c r="O532" s="43"/>
      <c r="P532" s="43"/>
      <c r="Q532" s="22">
        <f t="array" ref="Q532">ROUND(IFERROR(INDEX(SPI!M:M,MATCH(1,IF(SPI!A:A='state(northeast)'!$A532,IF(SPI!B:B='state(northeast)'!$B532,1)),0))," "),2)</f>
        <v>15.73</v>
      </c>
      <c r="R532" s="22">
        <f t="array" ref="R532">ROUND(IFERROR(INDEX(SPI!N:N,MATCH(1,IF(SPI!A:A='state(northeast)'!$A532,IF(SPI!B:B='state(northeast)'!$B532,1)),0))," "),2)</f>
        <v>4.36</v>
      </c>
    </row>
    <row r="533" ht="12.75" customHeight="1">
      <c r="A533" s="62" t="s">
        <v>29</v>
      </c>
      <c r="B533" s="55">
        <v>1918.0</v>
      </c>
      <c r="D533" s="54"/>
      <c r="E533" s="54"/>
      <c r="F533" s="43">
        <v>48.1</v>
      </c>
      <c r="G533" s="43"/>
      <c r="H533" s="43">
        <v>41.68</v>
      </c>
      <c r="I533" s="43"/>
      <c r="J533" s="43"/>
      <c r="K533" s="43"/>
      <c r="L533" s="43"/>
      <c r="M533" s="43"/>
      <c r="N533" s="43"/>
      <c r="O533" s="43"/>
      <c r="P533" s="43"/>
      <c r="Q533" s="22">
        <f t="array" ref="Q533">ROUND(IFERROR(INDEX(SPI!M:M,MATCH(1,IF(SPI!A:A='state(northeast)'!$A533,IF(SPI!B:B='state(northeast)'!$B533,1)),0))," "),2)</f>
        <v>8.93</v>
      </c>
      <c r="R533" s="22">
        <f t="array" ref="R533">ROUND(IFERROR(INDEX(SPI!N:N,MATCH(1,IF(SPI!A:A='state(northeast)'!$A533,IF(SPI!B:B='state(northeast)'!$B533,1)),0))," "),2)</f>
        <v>7.42</v>
      </c>
    </row>
    <row r="534" ht="12.75" customHeight="1">
      <c r="A534" s="62" t="s">
        <v>29</v>
      </c>
      <c r="B534" s="55">
        <v>1919.0</v>
      </c>
      <c r="D534" s="54"/>
      <c r="E534" s="54"/>
      <c r="F534" s="43">
        <v>49.0</v>
      </c>
      <c r="G534" s="43"/>
      <c r="H534" s="43">
        <v>44.73</v>
      </c>
      <c r="I534" s="43"/>
      <c r="J534" s="43"/>
      <c r="K534" s="43"/>
      <c r="L534" s="43"/>
      <c r="M534" s="43"/>
      <c r="N534" s="43"/>
      <c r="O534" s="43"/>
      <c r="P534" s="43"/>
      <c r="Q534" s="22">
        <f t="array" ref="Q534">ROUND(IFERROR(INDEX(SPI!M:M,MATCH(1,IF(SPI!A:A='state(northeast)'!$A534,IF(SPI!B:B='state(northeast)'!$B534,1)),0))," "),2)</f>
        <v>7.25</v>
      </c>
      <c r="R534" s="22">
        <f t="array" ref="R534">ROUND(IFERROR(INDEX(SPI!N:N,MATCH(1,IF(SPI!A:A='state(northeast)'!$A534,IF(SPI!B:B='state(northeast)'!$B534,1)),0))," "),2)</f>
        <v>8.97</v>
      </c>
    </row>
    <row r="535" ht="12.75" customHeight="1">
      <c r="A535" s="62" t="s">
        <v>29</v>
      </c>
      <c r="B535" s="55">
        <v>1920.0</v>
      </c>
      <c r="D535" s="54"/>
      <c r="E535" s="54"/>
      <c r="F535" s="43">
        <v>47.0</v>
      </c>
      <c r="G535" s="43"/>
      <c r="H535" s="43">
        <v>41.37</v>
      </c>
      <c r="I535" s="43"/>
      <c r="J535" s="43"/>
      <c r="K535" s="43"/>
      <c r="L535" s="43"/>
      <c r="M535" s="43"/>
      <c r="N535" s="43"/>
      <c r="O535" s="43"/>
      <c r="P535" s="43"/>
      <c r="Q535" s="22">
        <f t="array" ref="Q535">ROUND(IFERROR(INDEX(SPI!M:M,MATCH(1,IF(SPI!A:A='state(northeast)'!$A535,IF(SPI!B:B='state(northeast)'!$B535,1)),0))," "),2)</f>
        <v>7.64</v>
      </c>
      <c r="R535" s="22">
        <f t="array" ref="R535">ROUND(IFERROR(INDEX(SPI!N:N,MATCH(1,IF(SPI!A:A='state(northeast)'!$A535,IF(SPI!B:B='state(northeast)'!$B535,1)),0))," "),2)</f>
        <v>10.14</v>
      </c>
    </row>
    <row r="536" ht="12.75" customHeight="1">
      <c r="A536" s="62" t="s">
        <v>29</v>
      </c>
      <c r="B536" s="55">
        <v>1921.0</v>
      </c>
      <c r="D536" s="54"/>
      <c r="E536" s="54"/>
      <c r="F536" s="43">
        <v>50.6</v>
      </c>
      <c r="G536" s="43"/>
      <c r="H536" s="43">
        <v>42.25</v>
      </c>
      <c r="I536" s="43"/>
      <c r="J536" s="43"/>
      <c r="K536" s="43"/>
      <c r="L536" s="43"/>
      <c r="M536" s="43"/>
      <c r="N536" s="43"/>
      <c r="O536" s="43"/>
      <c r="P536" s="43"/>
      <c r="Q536" s="22">
        <f t="array" ref="Q536">ROUND(IFERROR(INDEX(SPI!M:M,MATCH(1,IF(SPI!A:A='state(northeast)'!$A536,IF(SPI!B:B='state(northeast)'!$B536,1)),0))," "),2)</f>
        <v>10.35</v>
      </c>
      <c r="R536" s="22">
        <f t="array" ref="R536">ROUND(IFERROR(INDEX(SPI!N:N,MATCH(1,IF(SPI!A:A='state(northeast)'!$A536,IF(SPI!B:B='state(northeast)'!$B536,1)),0))," "),2)</f>
        <v>5.1</v>
      </c>
    </row>
    <row r="537" ht="12.75" customHeight="1">
      <c r="A537" s="62" t="s">
        <v>29</v>
      </c>
      <c r="B537" s="55">
        <v>1922.0</v>
      </c>
      <c r="D537" s="54"/>
      <c r="E537" s="54"/>
      <c r="F537" s="43">
        <v>48.9</v>
      </c>
      <c r="G537" s="43"/>
      <c r="H537" s="43">
        <v>35.26</v>
      </c>
      <c r="I537" s="43"/>
      <c r="J537" s="43"/>
      <c r="K537" s="43"/>
      <c r="L537" s="43"/>
      <c r="M537" s="43"/>
      <c r="N537" s="43"/>
      <c r="O537" s="43"/>
      <c r="P537" s="43"/>
      <c r="Q537" s="22">
        <f t="array" ref="Q537">ROUND(IFERROR(INDEX(SPI!M:M,MATCH(1,IF(SPI!A:A='state(northeast)'!$A537,IF(SPI!B:B='state(northeast)'!$B537,1)),0))," "),2)</f>
        <v>16.94</v>
      </c>
      <c r="R537" s="22">
        <f t="array" ref="R537">ROUND(IFERROR(INDEX(SPI!N:N,MATCH(1,IF(SPI!A:A='state(northeast)'!$A537,IF(SPI!B:B='state(northeast)'!$B537,1)),0))," "),2)</f>
        <v>6.35</v>
      </c>
    </row>
    <row r="538" ht="12.75" customHeight="1">
      <c r="A538" s="62" t="s">
        <v>29</v>
      </c>
      <c r="B538" s="55">
        <v>1923.0</v>
      </c>
      <c r="D538" s="54"/>
      <c r="E538" s="54"/>
      <c r="F538" s="43">
        <v>47.8</v>
      </c>
      <c r="G538" s="43"/>
      <c r="H538" s="43">
        <v>38.76</v>
      </c>
      <c r="I538" s="43"/>
      <c r="J538" s="43"/>
      <c r="K538" s="43"/>
      <c r="L538" s="43"/>
      <c r="M538" s="43"/>
      <c r="N538" s="43"/>
      <c r="O538" s="43"/>
      <c r="P538" s="43"/>
      <c r="Q538" s="22">
        <f t="array" ref="Q538">ROUND(IFERROR(INDEX(SPI!M:M,MATCH(1,IF(SPI!A:A='state(northeast)'!$A538,IF(SPI!B:B='state(northeast)'!$B538,1)),0))," "),2)</f>
        <v>42.84</v>
      </c>
      <c r="R538" s="22">
        <f t="array" ref="R538">ROUND(IFERROR(INDEX(SPI!N:N,MATCH(1,IF(SPI!A:A='state(northeast)'!$A538,IF(SPI!B:B='state(northeast)'!$B538,1)),0))," "),2)</f>
        <v>0.29</v>
      </c>
    </row>
    <row r="539" ht="12.75" customHeight="1">
      <c r="A539" s="62" t="s">
        <v>29</v>
      </c>
      <c r="B539" s="55">
        <v>1924.0</v>
      </c>
      <c r="D539" s="54"/>
      <c r="E539" s="54"/>
      <c r="F539" s="43">
        <v>46.0</v>
      </c>
      <c r="G539" s="43"/>
      <c r="H539" s="43">
        <v>42.97</v>
      </c>
      <c r="I539" s="43"/>
      <c r="J539" s="43"/>
      <c r="K539" s="43"/>
      <c r="L539" s="43"/>
      <c r="M539" s="43"/>
      <c r="N539" s="43"/>
      <c r="O539" s="43"/>
      <c r="P539" s="43"/>
      <c r="Q539" s="22">
        <f t="array" ref="Q539">ROUND(IFERROR(INDEX(SPI!M:M,MATCH(1,IF(SPI!A:A='state(northeast)'!$A539,IF(SPI!B:B='state(northeast)'!$B539,1)),0))," "),2)</f>
        <v>2.84</v>
      </c>
      <c r="R539" s="22">
        <f t="array" ref="R539">ROUND(IFERROR(INDEX(SPI!N:N,MATCH(1,IF(SPI!A:A='state(northeast)'!$A539,IF(SPI!B:B='state(northeast)'!$B539,1)),0))," "),2)</f>
        <v>22.51</v>
      </c>
    </row>
    <row r="540" ht="12.75" customHeight="1">
      <c r="A540" s="62" t="s">
        <v>29</v>
      </c>
      <c r="B540" s="55">
        <v>1925.0</v>
      </c>
      <c r="D540" s="54"/>
      <c r="E540" s="54"/>
      <c r="F540" s="43">
        <v>47.8</v>
      </c>
      <c r="G540" s="43"/>
      <c r="H540" s="43">
        <v>38.31</v>
      </c>
      <c r="I540" s="43"/>
      <c r="J540" s="43"/>
      <c r="K540" s="43"/>
      <c r="L540" s="43"/>
      <c r="M540" s="43"/>
      <c r="N540" s="43"/>
      <c r="O540" s="43"/>
      <c r="P540" s="43"/>
      <c r="Q540" s="22">
        <f t="array" ref="Q540">ROUND(IFERROR(INDEX(SPI!M:M,MATCH(1,IF(SPI!A:A='state(northeast)'!$A540,IF(SPI!B:B='state(northeast)'!$B540,1)),0))," "),2)</f>
        <v>33.23</v>
      </c>
      <c r="R540" s="22">
        <f t="array" ref="R540">ROUND(IFERROR(INDEX(SPI!N:N,MATCH(1,IF(SPI!A:A='state(northeast)'!$A540,IF(SPI!B:B='state(northeast)'!$B540,1)),0))," "),2)</f>
        <v>0.08</v>
      </c>
    </row>
    <row r="541" ht="12.75" customHeight="1">
      <c r="A541" s="62" t="s">
        <v>29</v>
      </c>
      <c r="B541" s="55">
        <v>1926.0</v>
      </c>
      <c r="D541" s="54"/>
      <c r="E541" s="54"/>
      <c r="F541" s="43">
        <v>46.2</v>
      </c>
      <c r="G541" s="43"/>
      <c r="H541" s="43">
        <v>43.12</v>
      </c>
      <c r="I541" s="43"/>
      <c r="J541" s="43"/>
      <c r="K541" s="43"/>
      <c r="L541" s="43"/>
      <c r="M541" s="43"/>
      <c r="N541" s="43"/>
      <c r="O541" s="43"/>
      <c r="P541" s="43"/>
      <c r="Q541" s="22">
        <f t="array" ref="Q541">ROUND(IFERROR(INDEX(SPI!M:M,MATCH(1,IF(SPI!A:A='state(northeast)'!$A541,IF(SPI!B:B='state(northeast)'!$B541,1)),0))," "),2)</f>
        <v>16.93</v>
      </c>
      <c r="R541" s="22">
        <f t="array" ref="R541">ROUND(IFERROR(INDEX(SPI!N:N,MATCH(1,IF(SPI!A:A='state(northeast)'!$A541,IF(SPI!B:B='state(northeast)'!$B541,1)),0))," "),2)</f>
        <v>2.49</v>
      </c>
    </row>
    <row r="542" ht="12.75" customHeight="1">
      <c r="A542" s="62" t="s">
        <v>29</v>
      </c>
      <c r="B542" s="55">
        <v>1927.0</v>
      </c>
      <c r="D542" s="54"/>
      <c r="E542" s="54"/>
      <c r="F542" s="43">
        <v>48.4</v>
      </c>
      <c r="G542" s="43"/>
      <c r="H542" s="43">
        <v>47.18</v>
      </c>
      <c r="I542" s="43"/>
      <c r="J542" s="43"/>
      <c r="K542" s="43"/>
      <c r="L542" s="43"/>
      <c r="M542" s="43"/>
      <c r="N542" s="43"/>
      <c r="O542" s="43"/>
      <c r="P542" s="43"/>
      <c r="Q542" s="22">
        <f t="array" ref="Q542">ROUND(IFERROR(INDEX(SPI!M:M,MATCH(1,IF(SPI!A:A='state(northeast)'!$A542,IF(SPI!B:B='state(northeast)'!$B542,1)),0))," "),2)</f>
        <v>2.17</v>
      </c>
      <c r="R542" s="22">
        <f t="array" ref="R542">ROUND(IFERROR(INDEX(SPI!N:N,MATCH(1,IF(SPI!A:A='state(northeast)'!$A542,IF(SPI!B:B='state(northeast)'!$B542,1)),0))," "),2)</f>
        <v>27.51</v>
      </c>
    </row>
    <row r="543" ht="12.75" customHeight="1">
      <c r="A543" s="62" t="s">
        <v>29</v>
      </c>
      <c r="B543" s="55">
        <v>1928.0</v>
      </c>
      <c r="D543" s="54"/>
      <c r="E543" s="54"/>
      <c r="F543" s="43">
        <v>47.9</v>
      </c>
      <c r="G543" s="43"/>
      <c r="H543" s="43">
        <v>41.98</v>
      </c>
      <c r="I543" s="43"/>
      <c r="J543" s="43"/>
      <c r="K543" s="43"/>
      <c r="L543" s="43"/>
      <c r="M543" s="43"/>
      <c r="N543" s="43"/>
      <c r="O543" s="43"/>
      <c r="P543" s="43"/>
      <c r="Q543" s="22">
        <f t="array" ref="Q543">ROUND(IFERROR(INDEX(SPI!M:M,MATCH(1,IF(SPI!A:A='state(northeast)'!$A543,IF(SPI!B:B='state(northeast)'!$B543,1)),0))," "),2)</f>
        <v>0.21</v>
      </c>
      <c r="R543" s="22">
        <f t="array" ref="R543">ROUND(IFERROR(INDEX(SPI!N:N,MATCH(1,IF(SPI!A:A='state(northeast)'!$A543,IF(SPI!B:B='state(northeast)'!$B543,1)),0))," "),2)</f>
        <v>37.36</v>
      </c>
    </row>
    <row r="544" ht="12.75" customHeight="1">
      <c r="A544" s="62" t="s">
        <v>29</v>
      </c>
      <c r="B544" s="55">
        <v>1929.0</v>
      </c>
      <c r="D544" s="54"/>
      <c r="E544" s="54"/>
      <c r="F544" s="43">
        <v>47.9</v>
      </c>
      <c r="G544" s="43"/>
      <c r="H544" s="43">
        <v>45.04</v>
      </c>
      <c r="I544" s="43"/>
      <c r="J544" s="43"/>
      <c r="K544" s="43"/>
      <c r="L544" s="43"/>
      <c r="M544" s="43"/>
      <c r="N544" s="43"/>
      <c r="O544" s="43"/>
      <c r="P544" s="43"/>
      <c r="Q544" s="22">
        <f t="array" ref="Q544">ROUND(IFERROR(INDEX(SPI!M:M,MATCH(1,IF(SPI!A:A='state(northeast)'!$A544,IF(SPI!B:B='state(northeast)'!$B544,1)),0))," "),2)</f>
        <v>9.52</v>
      </c>
      <c r="R544" s="22">
        <f t="array" ref="R544">ROUND(IFERROR(INDEX(SPI!N:N,MATCH(1,IF(SPI!A:A='state(northeast)'!$A544,IF(SPI!B:B='state(northeast)'!$B544,1)),0))," "),2)</f>
        <v>9.31</v>
      </c>
    </row>
    <row r="545" ht="12.75" customHeight="1">
      <c r="A545" s="62" t="s">
        <v>29</v>
      </c>
      <c r="B545" s="55">
        <v>1930.0</v>
      </c>
      <c r="D545" s="54"/>
      <c r="E545" s="54"/>
      <c r="F545" s="43">
        <v>48.8</v>
      </c>
      <c r="G545" s="43"/>
      <c r="H545" s="43">
        <v>28.86</v>
      </c>
      <c r="I545" s="43"/>
      <c r="J545" s="43"/>
      <c r="K545" s="43"/>
      <c r="L545" s="43"/>
      <c r="M545" s="43"/>
      <c r="N545" s="43"/>
      <c r="O545" s="43"/>
      <c r="P545" s="43"/>
      <c r="Q545" s="22">
        <f t="array" ref="Q545">ROUND(IFERROR(INDEX(SPI!M:M,MATCH(1,IF(SPI!A:A='state(northeast)'!$A545,IF(SPI!B:B='state(northeast)'!$B545,1)),0))," "),2)</f>
        <v>40.55</v>
      </c>
      <c r="R545" s="22">
        <f t="array" ref="R545">ROUND(IFERROR(INDEX(SPI!N:N,MATCH(1,IF(SPI!A:A='state(northeast)'!$A545,IF(SPI!B:B='state(northeast)'!$B545,1)),0))," "),2)</f>
        <v>1.51</v>
      </c>
    </row>
    <row r="546" ht="12.75" customHeight="1">
      <c r="A546" s="62" t="s">
        <v>29</v>
      </c>
      <c r="B546" s="55">
        <v>1931.0</v>
      </c>
      <c r="D546" s="54"/>
      <c r="E546" s="54"/>
      <c r="F546" s="43">
        <v>50.4</v>
      </c>
      <c r="G546" s="43"/>
      <c r="H546" s="43">
        <v>37.81</v>
      </c>
      <c r="I546" s="43"/>
      <c r="J546" s="43"/>
      <c r="K546" s="43"/>
      <c r="L546" s="43"/>
      <c r="M546" s="43"/>
      <c r="N546" s="43"/>
      <c r="O546" s="43"/>
      <c r="P546" s="43"/>
      <c r="Q546" s="22">
        <f t="array" ref="Q546">ROUND(IFERROR(INDEX(SPI!M:M,MATCH(1,IF(SPI!A:A='state(northeast)'!$A546,IF(SPI!B:B='state(northeast)'!$B546,1)),0))," "),2)</f>
        <v>50</v>
      </c>
      <c r="R546" s="22">
        <f t="array" ref="R546">ROUND(IFERROR(INDEX(SPI!N:N,MATCH(1,IF(SPI!A:A='state(northeast)'!$A546,IF(SPI!B:B='state(northeast)'!$B546,1)),0))," "),2)</f>
        <v>0.74</v>
      </c>
    </row>
    <row r="547" ht="12.75" customHeight="1">
      <c r="A547" s="62" t="s">
        <v>29</v>
      </c>
      <c r="B547" s="55">
        <v>1932.0</v>
      </c>
      <c r="D547" s="54"/>
      <c r="E547" s="54"/>
      <c r="F547" s="43">
        <v>49.2</v>
      </c>
      <c r="G547" s="43"/>
      <c r="H547" s="43">
        <v>39.63</v>
      </c>
      <c r="I547" s="43"/>
      <c r="J547" s="43"/>
      <c r="K547" s="43"/>
      <c r="L547" s="43"/>
      <c r="M547" s="43"/>
      <c r="N547" s="43"/>
      <c r="O547" s="43"/>
      <c r="P547" s="43"/>
      <c r="Q547" s="22">
        <f t="array" ref="Q547">ROUND(IFERROR(INDEX(SPI!M:M,MATCH(1,IF(SPI!A:A='state(northeast)'!$A547,IF(SPI!B:B='state(northeast)'!$B547,1)),0))," "),2)</f>
        <v>24.58</v>
      </c>
      <c r="R547" s="22">
        <f t="array" ref="R547">ROUND(IFERROR(INDEX(SPI!N:N,MATCH(1,IF(SPI!A:A='state(northeast)'!$A547,IF(SPI!B:B='state(northeast)'!$B547,1)),0))," "),2)</f>
        <v>1.41</v>
      </c>
    </row>
    <row r="548" ht="12.75" customHeight="1">
      <c r="A548" s="62" t="s">
        <v>29</v>
      </c>
      <c r="B548" s="55">
        <v>1933.0</v>
      </c>
      <c r="D548" s="54"/>
      <c r="E548" s="54"/>
      <c r="F548" s="43">
        <v>49.2</v>
      </c>
      <c r="G548" s="43"/>
      <c r="H548" s="43">
        <v>45.29</v>
      </c>
      <c r="I548" s="43"/>
      <c r="J548" s="43"/>
      <c r="K548" s="43"/>
      <c r="L548" s="43"/>
      <c r="M548" s="43"/>
      <c r="N548" s="43"/>
      <c r="O548" s="43"/>
      <c r="P548" s="43"/>
      <c r="Q548" s="22">
        <f t="array" ref="Q548">ROUND(IFERROR(INDEX(SPI!M:M,MATCH(1,IF(SPI!A:A='state(northeast)'!$A548,IF(SPI!B:B='state(northeast)'!$B548,1)),0))," "),2)</f>
        <v>9.15</v>
      </c>
      <c r="R548" s="22">
        <f t="array" ref="R548">ROUND(IFERROR(INDEX(SPI!N:N,MATCH(1,IF(SPI!A:A='state(northeast)'!$A548,IF(SPI!B:B='state(northeast)'!$B548,1)),0))," "),2)</f>
        <v>24.2</v>
      </c>
    </row>
    <row r="549" ht="12.75" customHeight="1">
      <c r="A549" s="62" t="s">
        <v>29</v>
      </c>
      <c r="B549" s="55">
        <v>1934.0</v>
      </c>
      <c r="D549" s="54"/>
      <c r="E549" s="54"/>
      <c r="F549" s="43">
        <v>48.1</v>
      </c>
      <c r="G549" s="43"/>
      <c r="H549" s="43">
        <v>38.53</v>
      </c>
      <c r="I549" s="43"/>
      <c r="J549" s="43"/>
      <c r="K549" s="43"/>
      <c r="L549" s="43"/>
      <c r="M549" s="43"/>
      <c r="N549" s="43"/>
      <c r="O549" s="43"/>
      <c r="P549" s="43"/>
      <c r="Q549" s="22">
        <f t="array" ref="Q549">ROUND(IFERROR(INDEX(SPI!M:M,MATCH(1,IF(SPI!A:A='state(northeast)'!$A549,IF(SPI!B:B='state(northeast)'!$B549,1)),0))," "),2)</f>
        <v>33.94</v>
      </c>
      <c r="R549" s="22">
        <f t="array" ref="R549">ROUND(IFERROR(INDEX(SPI!N:N,MATCH(1,IF(SPI!A:A='state(northeast)'!$A549,IF(SPI!B:B='state(northeast)'!$B549,1)),0))," "),2)</f>
        <v>4.68</v>
      </c>
    </row>
    <row r="550" ht="12.75" customHeight="1">
      <c r="A550" s="62" t="s">
        <v>29</v>
      </c>
      <c r="B550" s="55">
        <v>1935.0</v>
      </c>
      <c r="D550" s="54"/>
      <c r="E550" s="54"/>
      <c r="F550" s="43">
        <v>47.5</v>
      </c>
      <c r="G550" s="43"/>
      <c r="H550" s="43">
        <v>40.47</v>
      </c>
      <c r="I550" s="43"/>
      <c r="J550" s="43"/>
      <c r="K550" s="43"/>
      <c r="L550" s="43"/>
      <c r="M550" s="43"/>
      <c r="N550" s="43"/>
      <c r="O550" s="43"/>
      <c r="P550" s="43"/>
      <c r="Q550" s="22">
        <f t="array" ref="Q550">ROUND(IFERROR(INDEX(SPI!M:M,MATCH(1,IF(SPI!A:A='state(northeast)'!$A550,IF(SPI!B:B='state(northeast)'!$B550,1)),0))," "),2)</f>
        <v>11.55</v>
      </c>
      <c r="R550" s="22">
        <f t="array" ref="R550">ROUND(IFERROR(INDEX(SPI!N:N,MATCH(1,IF(SPI!A:A='state(northeast)'!$A550,IF(SPI!B:B='state(northeast)'!$B550,1)),0))," "),2)</f>
        <v>4.67</v>
      </c>
    </row>
    <row r="551" ht="12.75" customHeight="1">
      <c r="A551" s="62" t="s">
        <v>29</v>
      </c>
      <c r="B551" s="55">
        <v>1936.0</v>
      </c>
      <c r="D551" s="54"/>
      <c r="E551" s="54"/>
      <c r="F551" s="43">
        <v>47.8</v>
      </c>
      <c r="G551" s="43"/>
      <c r="H551" s="43">
        <v>43.33</v>
      </c>
      <c r="I551" s="43"/>
      <c r="J551" s="43"/>
      <c r="K551" s="43"/>
      <c r="L551" s="43"/>
      <c r="M551" s="43"/>
      <c r="N551" s="43"/>
      <c r="O551" s="43"/>
      <c r="P551" s="43"/>
      <c r="Q551" s="22">
        <f t="array" ref="Q551">ROUND(IFERROR(INDEX(SPI!M:M,MATCH(1,IF(SPI!A:A='state(northeast)'!$A551,IF(SPI!B:B='state(northeast)'!$B551,1)),0))," "),2)</f>
        <v>6.16</v>
      </c>
      <c r="R551" s="22">
        <f t="array" ref="R551">ROUND(IFERROR(INDEX(SPI!N:N,MATCH(1,IF(SPI!A:A='state(northeast)'!$A551,IF(SPI!B:B='state(northeast)'!$B551,1)),0))," "),2)</f>
        <v>13.23</v>
      </c>
    </row>
    <row r="552" ht="12.75" customHeight="1">
      <c r="A552" s="62" t="s">
        <v>29</v>
      </c>
      <c r="B552" s="55">
        <v>1937.0</v>
      </c>
      <c r="D552" s="54"/>
      <c r="E552" s="54"/>
      <c r="F552" s="43">
        <v>48.2</v>
      </c>
      <c r="G552" s="43"/>
      <c r="H552" s="43">
        <v>47.49</v>
      </c>
      <c r="I552" s="43"/>
      <c r="J552" s="43"/>
      <c r="K552" s="43"/>
      <c r="L552" s="43"/>
      <c r="M552" s="43"/>
      <c r="N552" s="43"/>
      <c r="O552" s="43"/>
      <c r="P552" s="43"/>
      <c r="Q552" s="22">
        <f t="array" ref="Q552">ROUND(IFERROR(INDEX(SPI!M:M,MATCH(1,IF(SPI!A:A='state(northeast)'!$A552,IF(SPI!B:B='state(northeast)'!$B552,1)),0))," "),2)</f>
        <v>0.84</v>
      </c>
      <c r="R552" s="22">
        <f t="array" ref="R552">ROUND(IFERROR(INDEX(SPI!N:N,MATCH(1,IF(SPI!A:A='state(northeast)'!$A552,IF(SPI!B:B='state(northeast)'!$B552,1)),0))," "),2)</f>
        <v>28.88</v>
      </c>
    </row>
    <row r="553" ht="12.75" customHeight="1">
      <c r="A553" s="62" t="s">
        <v>29</v>
      </c>
      <c r="B553" s="55">
        <v>1938.0</v>
      </c>
      <c r="D553" s="54"/>
      <c r="E553" s="54"/>
      <c r="F553" s="43">
        <v>49.4</v>
      </c>
      <c r="G553" s="43"/>
      <c r="H553" s="43">
        <v>40.21</v>
      </c>
      <c r="I553" s="43"/>
      <c r="J553" s="43"/>
      <c r="K553" s="43"/>
      <c r="L553" s="43"/>
      <c r="M553" s="43"/>
      <c r="N553" s="43"/>
      <c r="O553" s="43"/>
      <c r="P553" s="43"/>
      <c r="Q553" s="22">
        <f t="array" ref="Q553">ROUND(IFERROR(INDEX(SPI!M:M,MATCH(1,IF(SPI!A:A='state(northeast)'!$A553,IF(SPI!B:B='state(northeast)'!$B553,1)),0))," "),2)</f>
        <v>8.44</v>
      </c>
      <c r="R553" s="22">
        <f t="array" ref="R553">ROUND(IFERROR(INDEX(SPI!N:N,MATCH(1,IF(SPI!A:A='state(northeast)'!$A553,IF(SPI!B:B='state(northeast)'!$B553,1)),0))," "),2)</f>
        <v>7.02</v>
      </c>
    </row>
    <row r="554" ht="12.75" customHeight="1">
      <c r="A554" s="62" t="s">
        <v>29</v>
      </c>
      <c r="B554" s="55">
        <v>1939.0</v>
      </c>
      <c r="D554" s="54"/>
      <c r="E554" s="54"/>
      <c r="F554" s="43">
        <v>49.1</v>
      </c>
      <c r="G554" s="43"/>
      <c r="H554" s="43">
        <v>37.43</v>
      </c>
      <c r="I554" s="43"/>
      <c r="J554" s="43"/>
      <c r="K554" s="43"/>
      <c r="L554" s="43"/>
      <c r="M554" s="43"/>
      <c r="N554" s="43"/>
      <c r="O554" s="43"/>
      <c r="P554" s="43"/>
      <c r="Q554" s="22">
        <f t="array" ref="Q554">ROUND(IFERROR(INDEX(SPI!M:M,MATCH(1,IF(SPI!A:A='state(northeast)'!$A554,IF(SPI!B:B='state(northeast)'!$B554,1)),0))," "),2)</f>
        <v>19.09</v>
      </c>
      <c r="R554" s="22">
        <f t="array" ref="R554">ROUND(IFERROR(INDEX(SPI!N:N,MATCH(1,IF(SPI!A:A='state(northeast)'!$A554,IF(SPI!B:B='state(northeast)'!$B554,1)),0))," "),2)</f>
        <v>5.09</v>
      </c>
    </row>
    <row r="555" ht="12.75" customHeight="1">
      <c r="A555" s="62" t="s">
        <v>29</v>
      </c>
      <c r="B555" s="55">
        <v>1940.0</v>
      </c>
      <c r="D555" s="54"/>
      <c r="E555" s="54"/>
      <c r="F555" s="43">
        <v>46.0</v>
      </c>
      <c r="G555" s="43"/>
      <c r="H555" s="43">
        <v>43.84</v>
      </c>
      <c r="I555" s="43"/>
      <c r="J555" s="43"/>
      <c r="K555" s="43"/>
      <c r="L555" s="43"/>
      <c r="M555" s="43"/>
      <c r="N555" s="43"/>
      <c r="O555" s="43"/>
      <c r="P555" s="43"/>
      <c r="Q555" s="22">
        <f t="array" ref="Q555">ROUND(IFERROR(INDEX(SPI!M:M,MATCH(1,IF(SPI!A:A='state(northeast)'!$A555,IF(SPI!B:B='state(northeast)'!$B555,1)),0))," "),2)</f>
        <v>14.04</v>
      </c>
      <c r="R555" s="22">
        <f t="array" ref="R555">ROUND(IFERROR(INDEX(SPI!N:N,MATCH(1,IF(SPI!A:A='state(northeast)'!$A555,IF(SPI!B:B='state(northeast)'!$B555,1)),0))," "),2)</f>
        <v>6.51</v>
      </c>
    </row>
    <row r="556" ht="12.75" customHeight="1">
      <c r="A556" s="62" t="s">
        <v>29</v>
      </c>
      <c r="B556" s="55">
        <v>1941.0</v>
      </c>
      <c r="D556" s="54"/>
      <c r="E556" s="54"/>
      <c r="F556" s="43">
        <v>48.8</v>
      </c>
      <c r="G556" s="43"/>
      <c r="H556" s="43">
        <v>33.95</v>
      </c>
      <c r="I556" s="43"/>
      <c r="J556" s="43"/>
      <c r="K556" s="43"/>
      <c r="L556" s="43"/>
      <c r="M556" s="43"/>
      <c r="N556" s="43"/>
      <c r="O556" s="43"/>
      <c r="P556" s="43"/>
      <c r="Q556" s="22">
        <f t="array" ref="Q556">ROUND(IFERROR(INDEX(SPI!M:M,MATCH(1,IF(SPI!A:A='state(northeast)'!$A556,IF(SPI!B:B='state(northeast)'!$B556,1)),0))," "),2)</f>
        <v>43.67</v>
      </c>
      <c r="R556" s="22">
        <f t="array" ref="R556">ROUND(IFERROR(INDEX(SPI!N:N,MATCH(1,IF(SPI!A:A='state(northeast)'!$A556,IF(SPI!B:B='state(northeast)'!$B556,1)),0))," "),2)</f>
        <v>0.45</v>
      </c>
    </row>
    <row r="557" ht="12.75" customHeight="1">
      <c r="A557" s="62" t="s">
        <v>29</v>
      </c>
      <c r="B557" s="55">
        <v>1942.0</v>
      </c>
      <c r="D557" s="54"/>
      <c r="E557" s="54"/>
      <c r="F557" s="43">
        <v>48.4</v>
      </c>
      <c r="G557" s="43"/>
      <c r="H557" s="43">
        <v>48.22</v>
      </c>
      <c r="I557" s="43"/>
      <c r="J557" s="43"/>
      <c r="K557" s="43"/>
      <c r="L557" s="43"/>
      <c r="M557" s="43"/>
      <c r="N557" s="43"/>
      <c r="O557" s="43"/>
      <c r="P557" s="43"/>
      <c r="Q557" s="22">
        <f t="array" ref="Q557">ROUND(IFERROR(INDEX(SPI!M:M,MATCH(1,IF(SPI!A:A='state(northeast)'!$A557,IF(SPI!B:B='state(northeast)'!$B557,1)),0))," "),2)</f>
        <v>12.43</v>
      </c>
      <c r="R557" s="22">
        <f t="array" ref="R557">ROUND(IFERROR(INDEX(SPI!N:N,MATCH(1,IF(SPI!A:A='state(northeast)'!$A557,IF(SPI!B:B='state(northeast)'!$B557,1)),0))," "),2)</f>
        <v>13.38</v>
      </c>
    </row>
    <row r="558" ht="12.75" customHeight="1">
      <c r="A558" s="62" t="s">
        <v>29</v>
      </c>
      <c r="B558" s="55">
        <v>1943.0</v>
      </c>
      <c r="D558" s="54"/>
      <c r="E558" s="54"/>
      <c r="F558" s="43">
        <v>47.5</v>
      </c>
      <c r="G558" s="43"/>
      <c r="H558" s="43">
        <v>38.22</v>
      </c>
      <c r="I558" s="43"/>
      <c r="J558" s="43"/>
      <c r="K558" s="43"/>
      <c r="L558" s="43"/>
      <c r="M558" s="43"/>
      <c r="N558" s="43"/>
      <c r="O558" s="43"/>
      <c r="P558" s="43"/>
      <c r="Q558" s="22">
        <f t="array" ref="Q558">ROUND(IFERROR(INDEX(SPI!M:M,MATCH(1,IF(SPI!A:A='state(northeast)'!$A558,IF(SPI!B:B='state(northeast)'!$B558,1)),0))," "),2)</f>
        <v>4.93</v>
      </c>
      <c r="R558" s="22">
        <f t="array" ref="R558">ROUND(IFERROR(INDEX(SPI!N:N,MATCH(1,IF(SPI!A:A='state(northeast)'!$A558,IF(SPI!B:B='state(northeast)'!$B558,1)),0))," "),2)</f>
        <v>21.29</v>
      </c>
    </row>
    <row r="559" ht="12.75" customHeight="1">
      <c r="A559" s="62" t="s">
        <v>29</v>
      </c>
      <c r="B559" s="55">
        <v>1944.0</v>
      </c>
      <c r="D559" s="54"/>
      <c r="E559" s="54"/>
      <c r="F559" s="43">
        <v>48.5</v>
      </c>
      <c r="G559" s="43"/>
      <c r="H559" s="43">
        <v>40.5</v>
      </c>
      <c r="I559" s="43"/>
      <c r="J559" s="43"/>
      <c r="K559" s="43"/>
      <c r="L559" s="43"/>
      <c r="M559" s="43"/>
      <c r="N559" s="43"/>
      <c r="O559" s="43"/>
      <c r="P559" s="43"/>
      <c r="Q559" s="22">
        <f t="array" ref="Q559">ROUND(IFERROR(INDEX(SPI!M:M,MATCH(1,IF(SPI!A:A='state(northeast)'!$A559,IF(SPI!B:B='state(northeast)'!$B559,1)),0))," "),2)</f>
        <v>20.17</v>
      </c>
      <c r="R559" s="22">
        <f t="array" ref="R559">ROUND(IFERROR(INDEX(SPI!N:N,MATCH(1,IF(SPI!A:A='state(northeast)'!$A559,IF(SPI!B:B='state(northeast)'!$B559,1)),0))," "),2)</f>
        <v>1.5</v>
      </c>
    </row>
    <row r="560" ht="12.75" customHeight="1">
      <c r="A560" s="62" t="s">
        <v>29</v>
      </c>
      <c r="B560" s="55">
        <v>1945.0</v>
      </c>
      <c r="D560" s="54"/>
      <c r="E560" s="54"/>
      <c r="F560" s="43">
        <v>48.2</v>
      </c>
      <c r="G560" s="43"/>
      <c r="H560" s="43">
        <v>49.97</v>
      </c>
      <c r="I560" s="43"/>
      <c r="J560" s="43"/>
      <c r="K560" s="43"/>
      <c r="L560" s="43"/>
      <c r="M560" s="43"/>
      <c r="N560" s="43"/>
      <c r="O560" s="43"/>
      <c r="P560" s="43"/>
      <c r="Q560" s="22">
        <f t="array" ref="Q560">ROUND(IFERROR(INDEX(SPI!M:M,MATCH(1,IF(SPI!A:A='state(northeast)'!$A560,IF(SPI!B:B='state(northeast)'!$B560,1)),0))," "),2)</f>
        <v>3.86</v>
      </c>
      <c r="R560" s="22">
        <f t="array" ref="R560">ROUND(IFERROR(INDEX(SPI!N:N,MATCH(1,IF(SPI!A:A='state(northeast)'!$A560,IF(SPI!B:B='state(northeast)'!$B560,1)),0))," "),2)</f>
        <v>28.36</v>
      </c>
    </row>
    <row r="561" ht="12.75" customHeight="1">
      <c r="A561" s="62" t="s">
        <v>29</v>
      </c>
      <c r="B561" s="55">
        <v>1946.0</v>
      </c>
      <c r="D561" s="54"/>
      <c r="E561" s="54"/>
      <c r="F561" s="43">
        <v>49.5</v>
      </c>
      <c r="G561" s="43"/>
      <c r="H561" s="43">
        <v>40.11</v>
      </c>
      <c r="I561" s="43"/>
      <c r="J561" s="43"/>
      <c r="K561" s="43"/>
      <c r="L561" s="43"/>
      <c r="M561" s="43"/>
      <c r="N561" s="43"/>
      <c r="O561" s="43"/>
      <c r="P561" s="43"/>
      <c r="Q561" s="22">
        <f t="array" ref="Q561">ROUND(IFERROR(INDEX(SPI!M:M,MATCH(1,IF(SPI!A:A='state(northeast)'!$A561,IF(SPI!B:B='state(northeast)'!$B561,1)),0))," "),2)</f>
        <v>2.87</v>
      </c>
      <c r="R561" s="22">
        <f t="array" ref="R561">ROUND(IFERROR(INDEX(SPI!N:N,MATCH(1,IF(SPI!A:A='state(northeast)'!$A561,IF(SPI!B:B='state(northeast)'!$B561,1)),0))," "),2)</f>
        <v>16.27</v>
      </c>
    </row>
    <row r="562" ht="12.75" customHeight="1">
      <c r="A562" s="62" t="s">
        <v>29</v>
      </c>
      <c r="B562" s="55">
        <v>1947.0</v>
      </c>
      <c r="D562" s="54"/>
      <c r="E562" s="54"/>
      <c r="F562" s="43">
        <v>48.2</v>
      </c>
      <c r="G562" s="43"/>
      <c r="H562" s="43">
        <v>41.2</v>
      </c>
      <c r="I562" s="43"/>
      <c r="J562" s="43"/>
      <c r="K562" s="43"/>
      <c r="L562" s="43"/>
      <c r="M562" s="43"/>
      <c r="N562" s="43"/>
      <c r="O562" s="43"/>
      <c r="P562" s="43"/>
      <c r="Q562" s="22">
        <f t="array" ref="Q562">ROUND(IFERROR(INDEX(SPI!M:M,MATCH(1,IF(SPI!A:A='state(northeast)'!$A562,IF(SPI!B:B='state(northeast)'!$B562,1)),0))," "),2)</f>
        <v>12.06</v>
      </c>
      <c r="R562" s="22">
        <f t="array" ref="R562">ROUND(IFERROR(INDEX(SPI!N:N,MATCH(1,IF(SPI!A:A='state(northeast)'!$A562,IF(SPI!B:B='state(northeast)'!$B562,1)),0))," "),2)</f>
        <v>10.57</v>
      </c>
    </row>
    <row r="563" ht="12.75" customHeight="1">
      <c r="A563" s="62" t="s">
        <v>29</v>
      </c>
      <c r="B563" s="55">
        <v>1948.0</v>
      </c>
      <c r="D563" s="54"/>
      <c r="E563" s="54"/>
      <c r="F563" s="43">
        <v>48.2</v>
      </c>
      <c r="G563" s="43"/>
      <c r="H563" s="43">
        <v>46.13</v>
      </c>
      <c r="I563" s="43"/>
      <c r="J563" s="43"/>
      <c r="K563" s="43"/>
      <c r="L563" s="43"/>
      <c r="M563" s="43"/>
      <c r="N563" s="43"/>
      <c r="O563" s="43"/>
      <c r="P563" s="43"/>
      <c r="Q563" s="22">
        <f t="array" ref="Q563">ROUND(IFERROR(INDEX(SPI!M:M,MATCH(1,IF(SPI!A:A='state(northeast)'!$A563,IF(SPI!B:B='state(northeast)'!$B563,1)),0))," "),2)</f>
        <v>4.4</v>
      </c>
      <c r="R563" s="22">
        <f t="array" ref="R563">ROUND(IFERROR(INDEX(SPI!N:N,MATCH(1,IF(SPI!A:A='state(northeast)'!$A563,IF(SPI!B:B='state(northeast)'!$B563,1)),0))," "),2)</f>
        <v>11.66</v>
      </c>
    </row>
    <row r="564" ht="12.75" customHeight="1">
      <c r="A564" s="62" t="s">
        <v>29</v>
      </c>
      <c r="B564" s="55">
        <v>1949.0</v>
      </c>
      <c r="D564" s="54"/>
      <c r="E564" s="54"/>
      <c r="F564" s="43">
        <v>50.4</v>
      </c>
      <c r="G564" s="43"/>
      <c r="H564" s="43">
        <v>37.65</v>
      </c>
      <c r="I564" s="43"/>
      <c r="J564" s="43"/>
      <c r="K564" s="43"/>
      <c r="L564" s="43"/>
      <c r="M564" s="43"/>
      <c r="N564" s="43"/>
      <c r="O564" s="43"/>
      <c r="P564" s="43"/>
      <c r="Q564" s="22">
        <f t="array" ref="Q564">ROUND(IFERROR(INDEX(SPI!M:M,MATCH(1,IF(SPI!A:A='state(northeast)'!$A564,IF(SPI!B:B='state(northeast)'!$B564,1)),0))," "),2)</f>
        <v>11.44</v>
      </c>
      <c r="R564" s="22">
        <f t="array" ref="R564">ROUND(IFERROR(INDEX(SPI!N:N,MATCH(1,IF(SPI!A:A='state(northeast)'!$A564,IF(SPI!B:B='state(northeast)'!$B564,1)),0))," "),2)</f>
        <v>4.33</v>
      </c>
    </row>
    <row r="565" ht="12.75" customHeight="1">
      <c r="A565" s="62" t="s">
        <v>29</v>
      </c>
      <c r="B565" s="55">
        <v>1950.0</v>
      </c>
      <c r="D565" s="54"/>
      <c r="E565" s="54"/>
      <c r="F565" s="43">
        <v>47.4</v>
      </c>
      <c r="G565" s="43"/>
      <c r="H565" s="43">
        <v>48.32</v>
      </c>
      <c r="I565" s="43"/>
      <c r="J565" s="43"/>
      <c r="K565" s="43"/>
      <c r="L565" s="43"/>
      <c r="M565" s="43"/>
      <c r="N565" s="43"/>
      <c r="O565" s="43"/>
      <c r="P565" s="43"/>
      <c r="Q565" s="22">
        <f t="array" ref="Q565">ROUND(IFERROR(INDEX(SPI!M:M,MATCH(1,IF(SPI!A:A='state(northeast)'!$A565,IF(SPI!B:B='state(northeast)'!$B565,1)),0))," "),2)</f>
        <v>3.6</v>
      </c>
      <c r="R565" s="22">
        <f t="array" ref="R565">ROUND(IFERROR(INDEX(SPI!N:N,MATCH(1,IF(SPI!A:A='state(northeast)'!$A565,IF(SPI!B:B='state(northeast)'!$B565,1)),0))," "),2)</f>
        <v>11.97</v>
      </c>
    </row>
    <row r="566" ht="12.75" customHeight="1">
      <c r="A566" s="62" t="s">
        <v>29</v>
      </c>
      <c r="B566" s="55">
        <v>1951.0</v>
      </c>
      <c r="D566" s="54"/>
      <c r="E566" s="54"/>
      <c r="F566" s="43">
        <v>48.3</v>
      </c>
      <c r="G566" s="43"/>
      <c r="H566" s="43">
        <v>44.4</v>
      </c>
      <c r="I566" s="43"/>
      <c r="J566" s="43"/>
      <c r="K566" s="43"/>
      <c r="L566" s="43"/>
      <c r="M566" s="43"/>
      <c r="N566" s="43"/>
      <c r="O566" s="43"/>
      <c r="P566" s="43"/>
      <c r="Q566" s="22">
        <f t="array" ref="Q566">ROUND(IFERROR(INDEX(SPI!M:M,MATCH(1,IF(SPI!A:A='state(northeast)'!$A566,IF(SPI!B:B='state(northeast)'!$B566,1)),0))," "),2)</f>
        <v>2.44</v>
      </c>
      <c r="R566" s="22">
        <f t="array" ref="R566">ROUND(IFERROR(INDEX(SPI!N:N,MATCH(1,IF(SPI!A:A='state(northeast)'!$A566,IF(SPI!B:B='state(northeast)'!$B566,1)),0))," "),2)</f>
        <v>30.44</v>
      </c>
    </row>
    <row r="567" ht="12.75" customHeight="1">
      <c r="A567" s="62" t="s">
        <v>29</v>
      </c>
      <c r="B567" s="55">
        <v>1952.0</v>
      </c>
      <c r="D567" s="54"/>
      <c r="E567" s="54"/>
      <c r="F567" s="43">
        <v>49.1</v>
      </c>
      <c r="G567" s="43"/>
      <c r="H567" s="43">
        <v>46.02</v>
      </c>
      <c r="I567" s="43"/>
      <c r="J567" s="43"/>
      <c r="K567" s="43"/>
      <c r="L567" s="43"/>
      <c r="M567" s="43"/>
      <c r="N567" s="43"/>
      <c r="O567" s="43"/>
      <c r="P567" s="43"/>
      <c r="Q567" s="22">
        <f t="array" ref="Q567">ROUND(IFERROR(INDEX(SPI!M:M,MATCH(1,IF(SPI!A:A='state(northeast)'!$A567,IF(SPI!B:B='state(northeast)'!$B567,1)),0))," "),2)</f>
        <v>1.94</v>
      </c>
      <c r="R567" s="22">
        <f t="array" ref="R567">ROUND(IFERROR(INDEX(SPI!N:N,MATCH(1,IF(SPI!A:A='state(northeast)'!$A567,IF(SPI!B:B='state(northeast)'!$B567,1)),0))," "),2)</f>
        <v>29.32</v>
      </c>
    </row>
    <row r="568" ht="12.75" customHeight="1">
      <c r="A568" s="62" t="s">
        <v>29</v>
      </c>
      <c r="B568" s="55">
        <v>1953.0</v>
      </c>
      <c r="D568" s="54"/>
      <c r="E568" s="54"/>
      <c r="F568" s="43">
        <v>50.1</v>
      </c>
      <c r="G568" s="43"/>
      <c r="H568" s="43">
        <v>40.59</v>
      </c>
      <c r="I568" s="43"/>
      <c r="J568" s="43"/>
      <c r="K568" s="43"/>
      <c r="L568" s="43"/>
      <c r="M568" s="43"/>
      <c r="N568" s="43"/>
      <c r="O568" s="43"/>
      <c r="P568" s="43"/>
      <c r="Q568" s="22">
        <f t="array" ref="Q568">ROUND(IFERROR(INDEX(SPI!M:M,MATCH(1,IF(SPI!A:A='state(northeast)'!$A568,IF(SPI!B:B='state(northeast)'!$B568,1)),0))," "),2)</f>
        <v>9.42</v>
      </c>
      <c r="R568" s="22">
        <f t="array" ref="R568">ROUND(IFERROR(INDEX(SPI!N:N,MATCH(1,IF(SPI!A:A='state(northeast)'!$A568,IF(SPI!B:B='state(northeast)'!$B568,1)),0))," "),2)</f>
        <v>16.57</v>
      </c>
    </row>
    <row r="569" ht="12.75" customHeight="1">
      <c r="A569" s="62" t="s">
        <v>29</v>
      </c>
      <c r="B569" s="55">
        <v>1954.0</v>
      </c>
      <c r="D569" s="54"/>
      <c r="E569" s="54"/>
      <c r="F569" s="43">
        <v>48.8</v>
      </c>
      <c r="G569" s="43"/>
      <c r="H569" s="43">
        <v>41.64</v>
      </c>
      <c r="I569" s="43"/>
      <c r="J569" s="43"/>
      <c r="K569" s="43"/>
      <c r="L569" s="43"/>
      <c r="M569" s="43"/>
      <c r="N569" s="43"/>
      <c r="O569" s="43"/>
      <c r="P569" s="43"/>
      <c r="Q569" s="22">
        <f t="array" ref="Q569">ROUND(IFERROR(INDEX(SPI!M:M,MATCH(1,IF(SPI!A:A='state(northeast)'!$A569,IF(SPI!B:B='state(northeast)'!$B569,1)),0))," "),2)</f>
        <v>27.55</v>
      </c>
      <c r="R569" s="22">
        <f t="array" ref="R569">ROUND(IFERROR(INDEX(SPI!N:N,MATCH(1,IF(SPI!A:A='state(northeast)'!$A569,IF(SPI!B:B='state(northeast)'!$B569,1)),0))," "),2)</f>
        <v>3.3</v>
      </c>
    </row>
    <row r="570" ht="12.75" customHeight="1">
      <c r="A570" s="62" t="s">
        <v>29</v>
      </c>
      <c r="B570" s="55">
        <v>1955.0</v>
      </c>
      <c r="D570" s="54"/>
      <c r="E570" s="54"/>
      <c r="F570" s="43">
        <v>48.8</v>
      </c>
      <c r="G570" s="43"/>
      <c r="H570" s="43">
        <v>40.59</v>
      </c>
      <c r="I570" s="43"/>
      <c r="J570" s="43"/>
      <c r="K570" s="43"/>
      <c r="L570" s="43"/>
      <c r="M570" s="43"/>
      <c r="N570" s="43"/>
      <c r="O570" s="43"/>
      <c r="P570" s="43"/>
      <c r="Q570" s="22">
        <f t="array" ref="Q570">ROUND(IFERROR(INDEX(SPI!M:M,MATCH(1,IF(SPI!A:A='state(northeast)'!$A570,IF(SPI!B:B='state(northeast)'!$B570,1)),0))," "),2)</f>
        <v>13.32</v>
      </c>
      <c r="R570" s="22">
        <f t="array" ref="R570">ROUND(IFERROR(INDEX(SPI!N:N,MATCH(1,IF(SPI!A:A='state(northeast)'!$A570,IF(SPI!B:B='state(northeast)'!$B570,1)),0))," "),2)</f>
        <v>10.22</v>
      </c>
    </row>
    <row r="571" ht="12.75" customHeight="1">
      <c r="A571" s="62" t="s">
        <v>29</v>
      </c>
      <c r="B571" s="55">
        <v>1956.0</v>
      </c>
      <c r="D571" s="54"/>
      <c r="E571" s="54"/>
      <c r="F571" s="43">
        <v>47.9</v>
      </c>
      <c r="G571" s="43"/>
      <c r="H571" s="43">
        <v>47.94</v>
      </c>
      <c r="I571" s="43"/>
      <c r="J571" s="43"/>
      <c r="K571" s="43"/>
      <c r="L571" s="43"/>
      <c r="M571" s="43"/>
      <c r="N571" s="43"/>
      <c r="O571" s="43"/>
      <c r="P571" s="43"/>
      <c r="Q571" s="22">
        <f t="array" ref="Q571">ROUND(IFERROR(INDEX(SPI!M:M,MATCH(1,IF(SPI!A:A='state(northeast)'!$A571,IF(SPI!B:B='state(northeast)'!$B571,1)),0))," "),2)</f>
        <v>3.12</v>
      </c>
      <c r="R571" s="22">
        <f t="array" ref="R571">ROUND(IFERROR(INDEX(SPI!N:N,MATCH(1,IF(SPI!A:A='state(northeast)'!$A571,IF(SPI!B:B='state(northeast)'!$B571,1)),0))," "),2)</f>
        <v>30.11</v>
      </c>
    </row>
    <row r="572" ht="12.75" customHeight="1">
      <c r="A572" s="62" t="s">
        <v>29</v>
      </c>
      <c r="B572" s="55">
        <v>1957.0</v>
      </c>
      <c r="D572" s="54"/>
      <c r="E572" s="54"/>
      <c r="F572" s="43">
        <v>48.8</v>
      </c>
      <c r="G572" s="43"/>
      <c r="H572" s="43">
        <v>36.45</v>
      </c>
      <c r="I572" s="43"/>
      <c r="J572" s="43"/>
      <c r="K572" s="43"/>
      <c r="L572" s="43"/>
      <c r="M572" s="43"/>
      <c r="N572" s="43"/>
      <c r="O572" s="43"/>
      <c r="P572" s="43"/>
      <c r="Q572" s="22">
        <f t="array" ref="Q572">ROUND(IFERROR(INDEX(SPI!M:M,MATCH(1,IF(SPI!A:A='state(northeast)'!$A572,IF(SPI!B:B='state(northeast)'!$B572,1)),0))," "),2)</f>
        <v>22.05</v>
      </c>
      <c r="R572" s="22">
        <f t="array" ref="R572">ROUND(IFERROR(INDEX(SPI!N:N,MATCH(1,IF(SPI!A:A='state(northeast)'!$A572,IF(SPI!B:B='state(northeast)'!$B572,1)),0))," "),2)</f>
        <v>4.9</v>
      </c>
    </row>
    <row r="573" ht="12.75" customHeight="1">
      <c r="A573" s="62" t="s">
        <v>29</v>
      </c>
      <c r="B573" s="55">
        <v>1958.0</v>
      </c>
      <c r="D573" s="54"/>
      <c r="E573" s="54"/>
      <c r="F573" s="43">
        <v>46.3</v>
      </c>
      <c r="G573" s="43"/>
      <c r="H573" s="43">
        <v>43.24</v>
      </c>
      <c r="I573" s="43"/>
      <c r="J573" s="43"/>
      <c r="K573" s="43"/>
      <c r="L573" s="43"/>
      <c r="M573" s="43"/>
      <c r="N573" s="43"/>
      <c r="O573" s="43"/>
      <c r="P573" s="43"/>
      <c r="Q573" s="22">
        <f t="array" ref="Q573">ROUND(IFERROR(INDEX(SPI!M:M,MATCH(1,IF(SPI!A:A='state(northeast)'!$A573,IF(SPI!B:B='state(northeast)'!$B573,1)),0))," "),2)</f>
        <v>10.44</v>
      </c>
      <c r="R573" s="22">
        <f t="array" ref="R573">ROUND(IFERROR(INDEX(SPI!N:N,MATCH(1,IF(SPI!A:A='state(northeast)'!$A573,IF(SPI!B:B='state(northeast)'!$B573,1)),0))," "),2)</f>
        <v>15.35</v>
      </c>
    </row>
    <row r="574" ht="12.75" customHeight="1">
      <c r="A574" s="62" t="s">
        <v>29</v>
      </c>
      <c r="B574" s="55">
        <v>1959.0</v>
      </c>
      <c r="D574" s="54"/>
      <c r="E574" s="54"/>
      <c r="F574" s="43">
        <v>49.2</v>
      </c>
      <c r="G574" s="43"/>
      <c r="H574" s="43">
        <v>42.82</v>
      </c>
      <c r="I574" s="43"/>
      <c r="J574" s="43"/>
      <c r="K574" s="43"/>
      <c r="L574" s="43"/>
      <c r="M574" s="43"/>
      <c r="N574" s="43"/>
      <c r="O574" s="43"/>
      <c r="P574" s="43"/>
      <c r="Q574" s="22">
        <f t="array" ref="Q574">ROUND(IFERROR(INDEX(SPI!M:M,MATCH(1,IF(SPI!A:A='state(northeast)'!$A574,IF(SPI!B:B='state(northeast)'!$B574,1)),0))," "),2)</f>
        <v>15.99</v>
      </c>
      <c r="R574" s="22">
        <f t="array" ref="R574">ROUND(IFERROR(INDEX(SPI!N:N,MATCH(1,IF(SPI!A:A='state(northeast)'!$A574,IF(SPI!B:B='state(northeast)'!$B574,1)),0))," "),2)</f>
        <v>5.19</v>
      </c>
    </row>
    <row r="575" ht="12.75" customHeight="1">
      <c r="A575" s="62" t="s">
        <v>29</v>
      </c>
      <c r="B575" s="55">
        <v>1960.0</v>
      </c>
      <c r="D575" s="54"/>
      <c r="E575" s="54"/>
      <c r="F575" s="43">
        <v>47.2</v>
      </c>
      <c r="G575" s="43"/>
      <c r="H575" s="43">
        <v>39.77</v>
      </c>
      <c r="I575" s="43"/>
      <c r="J575" s="43"/>
      <c r="K575" s="43"/>
      <c r="L575" s="43"/>
      <c r="M575" s="43"/>
      <c r="N575" s="43"/>
      <c r="O575" s="43"/>
      <c r="P575" s="43"/>
      <c r="Q575" s="22">
        <f t="array" ref="Q575">ROUND(IFERROR(INDEX(SPI!M:M,MATCH(1,IF(SPI!A:A='state(northeast)'!$A575,IF(SPI!B:B='state(northeast)'!$B575,1)),0))," "),2)</f>
        <v>6.32</v>
      </c>
      <c r="R575" s="22">
        <f t="array" ref="R575">ROUND(IFERROR(INDEX(SPI!N:N,MATCH(1,IF(SPI!A:A='state(northeast)'!$A575,IF(SPI!B:B='state(northeast)'!$B575,1)),0))," "),2)</f>
        <v>15.53</v>
      </c>
    </row>
    <row r="576" ht="12.75" customHeight="1">
      <c r="A576" s="62" t="s">
        <v>29</v>
      </c>
      <c r="B576" s="55">
        <v>1961.0</v>
      </c>
      <c r="D576" s="54"/>
      <c r="E576" s="54"/>
      <c r="F576" s="43">
        <v>48.0</v>
      </c>
      <c r="G576" s="43"/>
      <c r="H576" s="43">
        <v>40.86</v>
      </c>
      <c r="I576" s="43"/>
      <c r="J576" s="43"/>
      <c r="K576" s="43"/>
      <c r="L576" s="43"/>
      <c r="M576" s="43"/>
      <c r="N576" s="43"/>
      <c r="O576" s="43"/>
      <c r="P576" s="43"/>
      <c r="Q576" s="22">
        <f t="array" ref="Q576">ROUND(IFERROR(INDEX(SPI!M:M,MATCH(1,IF(SPI!A:A='state(northeast)'!$A576,IF(SPI!B:B='state(northeast)'!$B576,1)),0))," "),2)</f>
        <v>11.11</v>
      </c>
      <c r="R576" s="22">
        <f t="array" ref="R576">ROUND(IFERROR(INDEX(SPI!N:N,MATCH(1,IF(SPI!A:A='state(northeast)'!$A576,IF(SPI!B:B='state(northeast)'!$B576,1)),0))," "),2)</f>
        <v>2.42</v>
      </c>
    </row>
    <row r="577" ht="12.75" customHeight="1">
      <c r="A577" s="62" t="s">
        <v>29</v>
      </c>
      <c r="B577" s="55">
        <v>1962.0</v>
      </c>
      <c r="D577" s="54"/>
      <c r="E577" s="54"/>
      <c r="F577" s="43">
        <v>46.9</v>
      </c>
      <c r="G577" s="43"/>
      <c r="H577" s="43">
        <v>37.5</v>
      </c>
      <c r="I577" s="43"/>
      <c r="J577" s="43"/>
      <c r="K577" s="43"/>
      <c r="L577" s="43"/>
      <c r="M577" s="43"/>
      <c r="N577" s="43"/>
      <c r="O577" s="43"/>
      <c r="P577" s="43"/>
      <c r="Q577" s="22">
        <f t="array" ref="Q577">ROUND(IFERROR(INDEX(SPI!M:M,MATCH(1,IF(SPI!A:A='state(northeast)'!$A577,IF(SPI!B:B='state(northeast)'!$B577,1)),0))," "),2)</f>
        <v>28.65</v>
      </c>
      <c r="R577" s="22">
        <f t="array" ref="R577">ROUND(IFERROR(INDEX(SPI!N:N,MATCH(1,IF(SPI!A:A='state(northeast)'!$A577,IF(SPI!B:B='state(northeast)'!$B577,1)),0))," "),2)</f>
        <v>0.21</v>
      </c>
    </row>
    <row r="578" ht="12.75" customHeight="1">
      <c r="A578" s="62" t="s">
        <v>29</v>
      </c>
      <c r="B578" s="55">
        <v>1963.0</v>
      </c>
      <c r="D578" s="54"/>
      <c r="E578" s="54"/>
      <c r="F578" s="43">
        <v>46.5</v>
      </c>
      <c r="G578" s="43"/>
      <c r="H578" s="43">
        <v>31.93</v>
      </c>
      <c r="I578" s="43"/>
      <c r="J578" s="43"/>
      <c r="K578" s="43"/>
      <c r="L578" s="43"/>
      <c r="M578" s="43"/>
      <c r="N578" s="43"/>
      <c r="O578" s="43"/>
      <c r="P578" s="43"/>
      <c r="Q578" s="22">
        <f t="array" ref="Q578">ROUND(IFERROR(INDEX(SPI!M:M,MATCH(1,IF(SPI!A:A='state(northeast)'!$A578,IF(SPI!B:B='state(northeast)'!$B578,1)),0))," "),2)</f>
        <v>56.63</v>
      </c>
      <c r="R578" s="22">
        <f t="array" ref="R578">ROUND(IFERROR(INDEX(SPI!N:N,MATCH(1,IF(SPI!A:A='state(northeast)'!$A578,IF(SPI!B:B='state(northeast)'!$B578,1)),0))," "),2)</f>
        <v>0.03</v>
      </c>
    </row>
    <row r="579" ht="12.75" customHeight="1">
      <c r="A579" s="62" t="s">
        <v>29</v>
      </c>
      <c r="B579" s="55">
        <v>1964.0</v>
      </c>
      <c r="D579" s="54"/>
      <c r="E579" s="54"/>
      <c r="F579" s="43">
        <v>48.0</v>
      </c>
      <c r="G579" s="43"/>
      <c r="H579" s="43">
        <v>36.71</v>
      </c>
      <c r="I579" s="43"/>
      <c r="J579" s="43"/>
      <c r="K579" s="43"/>
      <c r="L579" s="43"/>
      <c r="M579" s="43"/>
      <c r="N579" s="43"/>
      <c r="O579" s="43"/>
      <c r="P579" s="43"/>
      <c r="Q579" s="22">
        <f t="array" ref="Q579">ROUND(IFERROR(INDEX(SPI!M:M,MATCH(1,IF(SPI!A:A='state(northeast)'!$A579,IF(SPI!B:B='state(northeast)'!$B579,1)),0))," "),2)</f>
        <v>29.8</v>
      </c>
      <c r="R579" s="22">
        <f t="array" ref="R579">ROUND(IFERROR(INDEX(SPI!N:N,MATCH(1,IF(SPI!A:A='state(northeast)'!$A579,IF(SPI!B:B='state(northeast)'!$B579,1)),0))," "),2)</f>
        <v>1.32</v>
      </c>
    </row>
    <row r="580" ht="12.75" customHeight="1">
      <c r="A580" s="62" t="s">
        <v>29</v>
      </c>
      <c r="B580" s="55">
        <v>1965.0</v>
      </c>
      <c r="D580" s="54"/>
      <c r="E580" s="54"/>
      <c r="F580" s="43">
        <v>47.6</v>
      </c>
      <c r="G580" s="43"/>
      <c r="H580" s="43">
        <v>33.87</v>
      </c>
      <c r="I580" s="43"/>
      <c r="J580" s="43"/>
      <c r="K580" s="43"/>
      <c r="L580" s="43"/>
      <c r="M580" s="43"/>
      <c r="N580" s="43"/>
      <c r="O580" s="43"/>
      <c r="P580" s="43"/>
      <c r="Q580" s="22">
        <f t="array" ref="Q580">ROUND(IFERROR(INDEX(SPI!M:M,MATCH(1,IF(SPI!A:A='state(northeast)'!$A580,IF(SPI!B:B='state(northeast)'!$B580,1)),0))," "),2)</f>
        <v>53.77</v>
      </c>
      <c r="R580" s="22">
        <f t="array" ref="R580">ROUND(IFERROR(INDEX(SPI!N:N,MATCH(1,IF(SPI!A:A='state(northeast)'!$A580,IF(SPI!B:B='state(northeast)'!$B580,1)),0))," "),2)</f>
        <v>0.34</v>
      </c>
    </row>
    <row r="581" ht="12.75" customHeight="1">
      <c r="A581" s="62" t="s">
        <v>29</v>
      </c>
      <c r="B581" s="55">
        <v>1966.0</v>
      </c>
      <c r="D581" s="54"/>
      <c r="E581" s="54"/>
      <c r="F581" s="43">
        <v>47.3</v>
      </c>
      <c r="G581" s="43"/>
      <c r="H581" s="43">
        <v>35.89</v>
      </c>
      <c r="I581" s="43"/>
      <c r="J581" s="43"/>
      <c r="K581" s="43"/>
      <c r="L581" s="43"/>
      <c r="M581" s="43"/>
      <c r="N581" s="43"/>
      <c r="O581" s="43"/>
      <c r="P581" s="43"/>
      <c r="Q581" s="22">
        <f t="array" ref="Q581">ROUND(IFERROR(INDEX(SPI!M:M,MATCH(1,IF(SPI!A:A='state(northeast)'!$A581,IF(SPI!B:B='state(northeast)'!$B581,1)),0))," "),2)</f>
        <v>49.27</v>
      </c>
      <c r="R581" s="22">
        <f t="array" ref="R581">ROUND(IFERROR(INDEX(SPI!N:N,MATCH(1,IF(SPI!A:A='state(northeast)'!$A581,IF(SPI!B:B='state(northeast)'!$B581,1)),0))," "),2)</f>
        <v>0.07</v>
      </c>
    </row>
    <row r="582" ht="12.75" customHeight="1">
      <c r="A582" s="62" t="s">
        <v>29</v>
      </c>
      <c r="B582" s="55">
        <v>1967.0</v>
      </c>
      <c r="D582" s="54"/>
      <c r="E582" s="54"/>
      <c r="F582" s="43">
        <v>47.0</v>
      </c>
      <c r="G582" s="43"/>
      <c r="H582" s="43">
        <v>42.12</v>
      </c>
      <c r="I582" s="43"/>
      <c r="J582" s="43"/>
      <c r="K582" s="43"/>
      <c r="L582" s="43"/>
      <c r="M582" s="43"/>
      <c r="N582" s="43"/>
      <c r="O582" s="43"/>
      <c r="P582" s="43"/>
      <c r="Q582" s="22">
        <f t="array" ref="Q582">ROUND(IFERROR(INDEX(SPI!M:M,MATCH(1,IF(SPI!A:A='state(northeast)'!$A582,IF(SPI!B:B='state(northeast)'!$B582,1)),0))," "),2)</f>
        <v>15.52</v>
      </c>
      <c r="R582" s="22">
        <f t="array" ref="R582">ROUND(IFERROR(INDEX(SPI!N:N,MATCH(1,IF(SPI!A:A='state(northeast)'!$A582,IF(SPI!B:B='state(northeast)'!$B582,1)),0))," "),2)</f>
        <v>3.73</v>
      </c>
    </row>
    <row r="583" ht="12.75" customHeight="1">
      <c r="A583" s="62" t="s">
        <v>29</v>
      </c>
      <c r="B583" s="55">
        <v>1968.0</v>
      </c>
      <c r="D583" s="54"/>
      <c r="E583" s="54"/>
      <c r="F583" s="43">
        <v>47.6</v>
      </c>
      <c r="G583" s="43"/>
      <c r="H583" s="43">
        <v>38.07</v>
      </c>
      <c r="I583" s="43"/>
      <c r="J583" s="43"/>
      <c r="K583" s="43"/>
      <c r="L583" s="43"/>
      <c r="M583" s="43"/>
      <c r="N583" s="43"/>
      <c r="O583" s="43"/>
      <c r="P583" s="43"/>
      <c r="Q583" s="22">
        <f t="array" ref="Q583">ROUND(IFERROR(INDEX(SPI!M:M,MATCH(1,IF(SPI!A:A='state(northeast)'!$A583,IF(SPI!B:B='state(northeast)'!$B583,1)),0))," "),2)</f>
        <v>19.69</v>
      </c>
      <c r="R583" s="22">
        <f t="array" ref="R583">ROUND(IFERROR(INDEX(SPI!N:N,MATCH(1,IF(SPI!A:A='state(northeast)'!$A583,IF(SPI!B:B='state(northeast)'!$B583,1)),0))," "),2)</f>
        <v>1.06</v>
      </c>
    </row>
    <row r="584" ht="12.75" customHeight="1">
      <c r="A584" s="62" t="s">
        <v>29</v>
      </c>
      <c r="B584" s="55">
        <v>1969.0</v>
      </c>
      <c r="D584" s="54"/>
      <c r="E584" s="54"/>
      <c r="F584" s="43">
        <v>47.5</v>
      </c>
      <c r="G584" s="43"/>
      <c r="H584" s="43">
        <v>37.96</v>
      </c>
      <c r="I584" s="43"/>
      <c r="J584" s="43"/>
      <c r="K584" s="43"/>
      <c r="L584" s="43"/>
      <c r="M584" s="43"/>
      <c r="N584" s="43"/>
      <c r="O584" s="43"/>
      <c r="P584" s="43"/>
      <c r="Q584" s="22">
        <f t="array" ref="Q584">ROUND(IFERROR(INDEX(SPI!M:M,MATCH(1,IF(SPI!A:A='state(northeast)'!$A584,IF(SPI!B:B='state(northeast)'!$B584,1)),0))," "),2)</f>
        <v>33.44</v>
      </c>
      <c r="R584" s="22">
        <f t="array" ref="R584">ROUND(IFERROR(INDEX(SPI!N:N,MATCH(1,IF(SPI!A:A='state(northeast)'!$A584,IF(SPI!B:B='state(northeast)'!$B584,1)),0))," "),2)</f>
        <v>1.37</v>
      </c>
    </row>
    <row r="585" ht="12.75" customHeight="1">
      <c r="A585" s="62" t="s">
        <v>29</v>
      </c>
      <c r="B585" s="55">
        <v>1970.0</v>
      </c>
      <c r="D585" s="54"/>
      <c r="E585" s="54"/>
      <c r="F585" s="43">
        <v>48.1</v>
      </c>
      <c r="G585" s="43"/>
      <c r="H585" s="43">
        <v>43.89</v>
      </c>
      <c r="I585" s="43"/>
      <c r="J585" s="43"/>
      <c r="K585" s="43"/>
      <c r="L585" s="43"/>
      <c r="M585" s="43"/>
      <c r="N585" s="43"/>
      <c r="O585" s="43"/>
      <c r="P585" s="43"/>
      <c r="Q585" s="22">
        <f t="array" ref="Q585">ROUND(IFERROR(INDEX(SPI!M:M,MATCH(1,IF(SPI!A:A='state(northeast)'!$A585,IF(SPI!B:B='state(northeast)'!$B585,1)),0))," "),2)</f>
        <v>5.5</v>
      </c>
      <c r="R585" s="22">
        <f t="array" ref="R585">ROUND(IFERROR(INDEX(SPI!N:N,MATCH(1,IF(SPI!A:A='state(northeast)'!$A585,IF(SPI!B:B='state(northeast)'!$B585,1)),0))," "),2)</f>
        <v>9.17</v>
      </c>
    </row>
    <row r="586" ht="12.75" customHeight="1">
      <c r="A586" s="62" t="s">
        <v>29</v>
      </c>
      <c r="B586" s="55">
        <v>1971.0</v>
      </c>
      <c r="D586" s="54"/>
      <c r="E586" s="54"/>
      <c r="F586" s="43">
        <v>48.2</v>
      </c>
      <c r="G586" s="43"/>
      <c r="H586" s="43">
        <v>40.78</v>
      </c>
      <c r="I586" s="43"/>
      <c r="J586" s="43"/>
      <c r="K586" s="43"/>
      <c r="L586" s="43"/>
      <c r="M586" s="43"/>
      <c r="N586" s="43"/>
      <c r="O586" s="43"/>
      <c r="P586" s="43"/>
      <c r="Q586" s="22">
        <f t="array" ref="Q586">ROUND(IFERROR(INDEX(SPI!M:M,MATCH(1,IF(SPI!A:A='state(northeast)'!$A586,IF(SPI!B:B='state(northeast)'!$B586,1)),0))," "),2)</f>
        <v>11.49</v>
      </c>
      <c r="R586" s="22">
        <f t="array" ref="R586">ROUND(IFERROR(INDEX(SPI!N:N,MATCH(1,IF(SPI!A:A='state(northeast)'!$A586,IF(SPI!B:B='state(northeast)'!$B586,1)),0))," "),2)</f>
        <v>13.02</v>
      </c>
    </row>
    <row r="587" ht="12.75" customHeight="1">
      <c r="A587" s="62" t="s">
        <v>29</v>
      </c>
      <c r="B587" s="55">
        <v>1972.0</v>
      </c>
      <c r="D587" s="54"/>
      <c r="E587" s="54"/>
      <c r="F587" s="43">
        <v>47.2</v>
      </c>
      <c r="G587" s="43"/>
      <c r="H587" s="43">
        <v>52.64</v>
      </c>
      <c r="I587" s="43"/>
      <c r="J587" s="43"/>
      <c r="K587" s="43"/>
      <c r="L587" s="43"/>
      <c r="M587" s="43"/>
      <c r="N587" s="43"/>
      <c r="O587" s="43"/>
      <c r="P587" s="43"/>
      <c r="Q587" s="22">
        <f t="array" ref="Q587">ROUND(IFERROR(INDEX(SPI!M:M,MATCH(1,IF(SPI!A:A='state(northeast)'!$A587,IF(SPI!B:B='state(northeast)'!$B587,1)),0))," "),2)</f>
        <v>1.17</v>
      </c>
      <c r="R587" s="22">
        <f t="array" ref="R587">ROUND(IFERROR(INDEX(SPI!N:N,MATCH(1,IF(SPI!A:A='state(northeast)'!$A587,IF(SPI!B:B='state(northeast)'!$B587,1)),0))," "),2)</f>
        <v>41.9</v>
      </c>
    </row>
    <row r="588" ht="12.75" customHeight="1">
      <c r="A588" s="62" t="s">
        <v>29</v>
      </c>
      <c r="B588" s="55">
        <v>1973.0</v>
      </c>
      <c r="D588" s="54"/>
      <c r="E588" s="54"/>
      <c r="F588" s="43">
        <v>49.7</v>
      </c>
      <c r="G588" s="43"/>
      <c r="H588" s="43">
        <v>45.66</v>
      </c>
      <c r="I588" s="43"/>
      <c r="J588" s="43"/>
      <c r="K588" s="43"/>
      <c r="L588" s="43"/>
      <c r="M588" s="43"/>
      <c r="N588" s="43"/>
      <c r="O588" s="43"/>
      <c r="P588" s="43"/>
      <c r="Q588" s="22">
        <f t="array" ref="Q588">ROUND(IFERROR(INDEX(SPI!M:M,MATCH(1,IF(SPI!A:A='state(northeast)'!$A588,IF(SPI!B:B='state(northeast)'!$B588,1)),0))," "),2)</f>
        <v>0.07</v>
      </c>
      <c r="R588" s="22">
        <f t="array" ref="R588">ROUND(IFERROR(INDEX(SPI!N:N,MATCH(1,IF(SPI!A:A='state(northeast)'!$A588,IF(SPI!B:B='state(northeast)'!$B588,1)),0))," "),2)</f>
        <v>31.71</v>
      </c>
    </row>
    <row r="589" ht="12.75" customHeight="1">
      <c r="A589" s="62" t="s">
        <v>29</v>
      </c>
      <c r="B589" s="55">
        <v>1974.0</v>
      </c>
      <c r="D589" s="54"/>
      <c r="E589" s="54"/>
      <c r="F589" s="43">
        <v>48.2</v>
      </c>
      <c r="G589" s="43"/>
      <c r="H589" s="43">
        <v>43.45</v>
      </c>
      <c r="I589" s="43"/>
      <c r="J589" s="43"/>
      <c r="K589" s="43"/>
      <c r="L589" s="43"/>
      <c r="M589" s="43"/>
      <c r="N589" s="43"/>
      <c r="O589" s="43"/>
      <c r="P589" s="43"/>
      <c r="Q589" s="22">
        <f t="array" ref="Q589">ROUND(IFERROR(INDEX(SPI!M:M,MATCH(1,IF(SPI!A:A='state(northeast)'!$A589,IF(SPI!B:B='state(northeast)'!$B589,1)),0))," "),2)</f>
        <v>0.97</v>
      </c>
      <c r="R589" s="22">
        <f t="array" ref="R589">ROUND(IFERROR(INDEX(SPI!N:N,MATCH(1,IF(SPI!A:A='state(northeast)'!$A589,IF(SPI!B:B='state(northeast)'!$B589,1)),0))," "),2)</f>
        <v>16.36</v>
      </c>
    </row>
    <row r="590" ht="12.75" customHeight="1">
      <c r="A590" s="62" t="s">
        <v>29</v>
      </c>
      <c r="B590" s="55">
        <v>1975.0</v>
      </c>
      <c r="D590" s="54"/>
      <c r="E590" s="54"/>
      <c r="F590" s="43">
        <v>48.9</v>
      </c>
      <c r="G590" s="43"/>
      <c r="H590" s="43">
        <v>50.23</v>
      </c>
      <c r="I590" s="43"/>
      <c r="J590" s="43"/>
      <c r="K590" s="43"/>
      <c r="L590" s="43"/>
      <c r="M590" s="43"/>
      <c r="N590" s="43"/>
      <c r="O590" s="43"/>
      <c r="P590" s="43"/>
      <c r="Q590" s="22">
        <f t="array" ref="Q590">ROUND(IFERROR(INDEX(SPI!M:M,MATCH(1,IF(SPI!A:A='state(northeast)'!$A590,IF(SPI!B:B='state(northeast)'!$B590,1)),0))," "),2)</f>
        <v>0.27</v>
      </c>
      <c r="R590" s="22">
        <f t="array" ref="R590">ROUND(IFERROR(INDEX(SPI!N:N,MATCH(1,IF(SPI!A:A='state(northeast)'!$A590,IF(SPI!B:B='state(northeast)'!$B590,1)),0))," "),2)</f>
        <v>28.87</v>
      </c>
    </row>
    <row r="591" ht="12.75" customHeight="1">
      <c r="A591" s="62" t="s">
        <v>29</v>
      </c>
      <c r="B591" s="55">
        <v>1976.0</v>
      </c>
      <c r="D591" s="54"/>
      <c r="E591" s="54"/>
      <c r="F591" s="43">
        <v>46.8</v>
      </c>
      <c r="G591" s="43"/>
      <c r="H591" s="43">
        <v>41.69</v>
      </c>
      <c r="I591" s="43"/>
      <c r="J591" s="43"/>
      <c r="K591" s="43"/>
      <c r="L591" s="43"/>
      <c r="M591" s="43"/>
      <c r="N591" s="43"/>
      <c r="O591" s="43"/>
      <c r="P591" s="43"/>
      <c r="Q591" s="22">
        <f t="array" ref="Q591">ROUND(IFERROR(INDEX(SPI!M:M,MATCH(1,IF(SPI!A:A='state(northeast)'!$A591,IF(SPI!B:B='state(northeast)'!$B591,1)),0))," "),2)</f>
        <v>4.78</v>
      </c>
      <c r="R591" s="22">
        <f t="array" ref="R591">ROUND(IFERROR(INDEX(SPI!N:N,MATCH(1,IF(SPI!A:A='state(northeast)'!$A591,IF(SPI!B:B='state(northeast)'!$B591,1)),0))," "),2)</f>
        <v>20.97</v>
      </c>
    </row>
    <row r="592" ht="12.75" customHeight="1">
      <c r="A592" s="62" t="s">
        <v>29</v>
      </c>
      <c r="B592" s="55">
        <v>1977.0</v>
      </c>
      <c r="D592" s="54"/>
      <c r="E592" s="54"/>
      <c r="F592" s="43">
        <v>47.9</v>
      </c>
      <c r="G592" s="43"/>
      <c r="H592" s="43">
        <v>46.69</v>
      </c>
      <c r="I592" s="43"/>
      <c r="J592" s="43"/>
      <c r="K592" s="43"/>
      <c r="L592" s="43"/>
      <c r="M592" s="43"/>
      <c r="N592" s="43"/>
      <c r="O592" s="43"/>
      <c r="P592" s="43"/>
      <c r="Q592" s="22">
        <f t="array" ref="Q592">ROUND(IFERROR(INDEX(SPI!M:M,MATCH(1,IF(SPI!A:A='state(northeast)'!$A592,IF(SPI!B:B='state(northeast)'!$B592,1)),0))," "),2)</f>
        <v>11.16</v>
      </c>
      <c r="R592" s="22">
        <f t="array" ref="R592">ROUND(IFERROR(INDEX(SPI!N:N,MATCH(1,IF(SPI!A:A='state(northeast)'!$A592,IF(SPI!B:B='state(northeast)'!$B592,1)),0))," "),2)</f>
        <v>12.4</v>
      </c>
    </row>
    <row r="593" ht="12.75" customHeight="1">
      <c r="A593" s="62" t="s">
        <v>29</v>
      </c>
      <c r="B593" s="55">
        <v>1978.0</v>
      </c>
      <c r="D593" s="54"/>
      <c r="E593" s="54"/>
      <c r="F593" s="43">
        <v>46.4</v>
      </c>
      <c r="G593" s="43"/>
      <c r="H593" s="43">
        <v>43.1</v>
      </c>
      <c r="I593" s="43"/>
      <c r="J593" s="43"/>
      <c r="K593" s="43"/>
      <c r="L593" s="43"/>
      <c r="M593" s="43"/>
      <c r="N593" s="43"/>
      <c r="O593" s="43"/>
      <c r="P593" s="43"/>
      <c r="Q593" s="22">
        <f t="array" ref="Q593">ROUND(IFERROR(INDEX(SPI!M:M,MATCH(1,IF(SPI!A:A='state(northeast)'!$A593,IF(SPI!B:B='state(northeast)'!$B593,1)),0))," "),2)</f>
        <v>2.91</v>
      </c>
      <c r="R593" s="22">
        <f t="array" ref="R593">ROUND(IFERROR(INDEX(SPI!N:N,MATCH(1,IF(SPI!A:A='state(northeast)'!$A593,IF(SPI!B:B='state(northeast)'!$B593,1)),0))," "),2)</f>
        <v>33.17</v>
      </c>
    </row>
    <row r="594" ht="12.75" customHeight="1">
      <c r="A594" s="62" t="s">
        <v>29</v>
      </c>
      <c r="B594" s="55">
        <v>1979.0</v>
      </c>
      <c r="D594" s="54"/>
      <c r="E594" s="54"/>
      <c r="F594" s="43">
        <v>47.5</v>
      </c>
      <c r="G594" s="43"/>
      <c r="H594" s="43">
        <v>48.31</v>
      </c>
      <c r="I594" s="43"/>
      <c r="J594" s="43"/>
      <c r="K594" s="43"/>
      <c r="L594" s="43"/>
      <c r="M594" s="43"/>
      <c r="N594" s="43"/>
      <c r="O594" s="43"/>
      <c r="P594" s="43"/>
      <c r="Q594" s="22">
        <f t="array" ref="Q594">ROUND(IFERROR(INDEX(SPI!M:M,MATCH(1,IF(SPI!A:A='state(northeast)'!$A594,IF(SPI!B:B='state(northeast)'!$B594,1)),0))," "),2)</f>
        <v>0.49</v>
      </c>
      <c r="R594" s="22">
        <f t="array" ref="R594">ROUND(IFERROR(INDEX(SPI!N:N,MATCH(1,IF(SPI!A:A='state(northeast)'!$A594,IF(SPI!B:B='state(northeast)'!$B594,1)),0))," "),2)</f>
        <v>24.94</v>
      </c>
    </row>
    <row r="595" ht="12.75" customHeight="1">
      <c r="A595" s="62" t="s">
        <v>29</v>
      </c>
      <c r="B595" s="55">
        <v>1980.0</v>
      </c>
      <c r="D595" s="54"/>
      <c r="E595" s="54"/>
      <c r="F595" s="43">
        <v>47.3</v>
      </c>
      <c r="G595" s="43"/>
      <c r="H595" s="43">
        <v>36.87</v>
      </c>
      <c r="I595" s="43"/>
      <c r="J595" s="43"/>
      <c r="K595" s="43"/>
      <c r="L595" s="43"/>
      <c r="M595" s="43"/>
      <c r="N595" s="43"/>
      <c r="O595" s="43"/>
      <c r="P595" s="43"/>
      <c r="Q595" s="22">
        <f t="array" ref="Q595">ROUND(IFERROR(INDEX(SPI!M:M,MATCH(1,IF(SPI!A:A='state(northeast)'!$A595,IF(SPI!B:B='state(northeast)'!$B595,1)),0))," "),2)</f>
        <v>14.51</v>
      </c>
      <c r="R595" s="22">
        <f t="array" ref="R595">ROUND(IFERROR(INDEX(SPI!N:N,MATCH(1,IF(SPI!A:A='state(northeast)'!$A595,IF(SPI!B:B='state(northeast)'!$B595,1)),0))," "),2)</f>
        <v>9.37</v>
      </c>
    </row>
    <row r="596" ht="12.75" customHeight="1">
      <c r="A596" s="62" t="s">
        <v>29</v>
      </c>
      <c r="B596" s="55">
        <v>1981.0</v>
      </c>
      <c r="D596" s="54"/>
      <c r="E596" s="54"/>
      <c r="F596" s="43">
        <v>47.5</v>
      </c>
      <c r="G596" s="43"/>
      <c r="H596" s="43">
        <v>40.21</v>
      </c>
      <c r="I596" s="43"/>
      <c r="J596" s="43"/>
      <c r="K596" s="43"/>
      <c r="L596" s="43"/>
      <c r="M596" s="43"/>
      <c r="N596" s="43"/>
      <c r="O596" s="43"/>
      <c r="P596" s="43"/>
      <c r="Q596" s="22">
        <f t="array" ref="Q596">ROUND(IFERROR(INDEX(SPI!M:M,MATCH(1,IF(SPI!A:A='state(northeast)'!$A596,IF(SPI!B:B='state(northeast)'!$B596,1)),0))," "),2)</f>
        <v>24.74</v>
      </c>
      <c r="R596" s="22">
        <f t="array" ref="R596">ROUND(IFERROR(INDEX(SPI!N:N,MATCH(1,IF(SPI!A:A='state(northeast)'!$A596,IF(SPI!B:B='state(northeast)'!$B596,1)),0))," "),2)</f>
        <v>4.52</v>
      </c>
    </row>
    <row r="597" ht="12.75" customHeight="1">
      <c r="A597" s="62" t="s">
        <v>29</v>
      </c>
      <c r="B597" s="55">
        <v>1982.0</v>
      </c>
      <c r="D597" s="54"/>
      <c r="E597" s="54"/>
      <c r="F597" s="43">
        <v>47.9</v>
      </c>
      <c r="G597" s="43"/>
      <c r="H597" s="43">
        <v>38.34</v>
      </c>
      <c r="I597" s="43"/>
      <c r="J597" s="43"/>
      <c r="K597" s="43"/>
      <c r="L597" s="43"/>
      <c r="M597" s="43"/>
      <c r="N597" s="43"/>
      <c r="O597" s="43"/>
      <c r="P597" s="43"/>
      <c r="Q597" s="22">
        <f t="array" ref="Q597">ROUND(IFERROR(INDEX(SPI!M:M,MATCH(1,IF(SPI!A:A='state(northeast)'!$A597,IF(SPI!B:B='state(northeast)'!$B597,1)),0))," "),2)</f>
        <v>14.59</v>
      </c>
      <c r="R597" s="22">
        <f t="array" ref="R597">ROUND(IFERROR(INDEX(SPI!N:N,MATCH(1,IF(SPI!A:A='state(northeast)'!$A597,IF(SPI!B:B='state(northeast)'!$B597,1)),0))," "),2)</f>
        <v>2.09</v>
      </c>
    </row>
    <row r="598" ht="12.75" customHeight="1">
      <c r="A598" s="62" t="s">
        <v>29</v>
      </c>
      <c r="B598" s="55">
        <v>1983.0</v>
      </c>
      <c r="D598" s="54"/>
      <c r="E598" s="54"/>
      <c r="F598" s="43">
        <v>48.7</v>
      </c>
      <c r="G598" s="43"/>
      <c r="H598" s="43">
        <v>46.72</v>
      </c>
      <c r="I598" s="43"/>
      <c r="J598" s="43"/>
      <c r="K598" s="43"/>
      <c r="L598" s="43"/>
      <c r="M598" s="43"/>
      <c r="N598" s="43"/>
      <c r="O598" s="43"/>
      <c r="P598" s="43"/>
      <c r="Q598" s="22">
        <f t="array" ref="Q598">ROUND(IFERROR(INDEX(SPI!M:M,MATCH(1,IF(SPI!A:A='state(northeast)'!$A598,IF(SPI!B:B='state(northeast)'!$B598,1)),0))," "),2)</f>
        <v>12.64</v>
      </c>
      <c r="R598" s="22">
        <f t="array" ref="R598">ROUND(IFERROR(INDEX(SPI!N:N,MATCH(1,IF(SPI!A:A='state(northeast)'!$A598,IF(SPI!B:B='state(northeast)'!$B598,1)),0))," "),2)</f>
        <v>9.48</v>
      </c>
    </row>
    <row r="599" ht="12.75" customHeight="1">
      <c r="A599" s="62" t="s">
        <v>29</v>
      </c>
      <c r="B599" s="55">
        <v>1984.0</v>
      </c>
      <c r="D599" s="54"/>
      <c r="E599" s="54"/>
      <c r="F599" s="43">
        <v>48.2</v>
      </c>
      <c r="G599" s="43"/>
      <c r="H599" s="43">
        <v>46.11</v>
      </c>
      <c r="I599" s="43"/>
      <c r="J599" s="43"/>
      <c r="K599" s="43"/>
      <c r="L599" s="43"/>
      <c r="M599" s="43"/>
      <c r="N599" s="43"/>
      <c r="O599" s="43"/>
      <c r="P599" s="43"/>
      <c r="Q599" s="22">
        <f t="array" ref="Q599">ROUND(IFERROR(INDEX(SPI!M:M,MATCH(1,IF(SPI!A:A='state(northeast)'!$A599,IF(SPI!B:B='state(northeast)'!$B599,1)),0))," "),2)</f>
        <v>0.56</v>
      </c>
      <c r="R599" s="22">
        <f t="array" ref="R599">ROUND(IFERROR(INDEX(SPI!N:N,MATCH(1,IF(SPI!A:A='state(northeast)'!$A599,IF(SPI!B:B='state(northeast)'!$B599,1)),0))," "),2)</f>
        <v>36</v>
      </c>
    </row>
    <row r="600" ht="12.75" customHeight="1">
      <c r="A600" s="62" t="s">
        <v>29</v>
      </c>
      <c r="B600" s="55">
        <v>1985.0</v>
      </c>
      <c r="D600" s="54"/>
      <c r="E600" s="54"/>
      <c r="F600" s="43">
        <v>48.5</v>
      </c>
      <c r="G600" s="43"/>
      <c r="H600" s="43">
        <v>41.54</v>
      </c>
      <c r="I600" s="43"/>
      <c r="J600" s="43"/>
      <c r="K600" s="43"/>
      <c r="L600" s="43"/>
      <c r="M600" s="43"/>
      <c r="N600" s="43"/>
      <c r="O600" s="43"/>
      <c r="P600" s="43"/>
      <c r="Q600" s="22">
        <f t="array" ref="Q600">ROUND(IFERROR(INDEX(SPI!M:M,MATCH(1,IF(SPI!A:A='state(northeast)'!$A600,IF(SPI!B:B='state(northeast)'!$B600,1)),0))," "),2)</f>
        <v>19.61</v>
      </c>
      <c r="R600" s="22">
        <f t="array" ref="R600">ROUND(IFERROR(INDEX(SPI!N:N,MATCH(1,IF(SPI!A:A='state(northeast)'!$A600,IF(SPI!B:B='state(northeast)'!$B600,1)),0))," "),2)</f>
        <v>5.09</v>
      </c>
    </row>
    <row r="601" ht="12.75" customHeight="1">
      <c r="A601" s="62" t="s">
        <v>29</v>
      </c>
      <c r="B601" s="55">
        <v>1986.0</v>
      </c>
      <c r="D601" s="54"/>
      <c r="E601" s="54"/>
      <c r="F601" s="43">
        <v>48.8</v>
      </c>
      <c r="G601" s="43"/>
      <c r="H601" s="43">
        <v>43.25</v>
      </c>
      <c r="I601" s="43"/>
      <c r="J601" s="43"/>
      <c r="K601" s="43"/>
      <c r="L601" s="43"/>
      <c r="M601" s="43"/>
      <c r="N601" s="43"/>
      <c r="O601" s="43"/>
      <c r="P601" s="43"/>
      <c r="Q601" s="22">
        <f t="array" ref="Q601">ROUND(IFERROR(INDEX(SPI!M:M,MATCH(1,IF(SPI!A:A='state(northeast)'!$A601,IF(SPI!B:B='state(northeast)'!$B601,1)),0))," "),2)</f>
        <v>4.62</v>
      </c>
      <c r="R601" s="22">
        <f t="array" ref="R601">ROUND(IFERROR(INDEX(SPI!N:N,MATCH(1,IF(SPI!A:A='state(northeast)'!$A601,IF(SPI!B:B='state(northeast)'!$B601,1)),0))," "),2)</f>
        <v>14.24</v>
      </c>
    </row>
    <row r="602" ht="12.75" customHeight="1">
      <c r="A602" s="62" t="s">
        <v>29</v>
      </c>
      <c r="B602" s="55">
        <v>1987.0</v>
      </c>
      <c r="D602" s="54"/>
      <c r="E602" s="54"/>
      <c r="F602" s="43">
        <v>49.2</v>
      </c>
      <c r="G602" s="43"/>
      <c r="H602" s="43">
        <v>40.67</v>
      </c>
      <c r="I602" s="43"/>
      <c r="J602" s="43"/>
      <c r="K602" s="43"/>
      <c r="L602" s="43"/>
      <c r="M602" s="43"/>
      <c r="N602" s="43"/>
      <c r="O602" s="43"/>
      <c r="P602" s="43"/>
      <c r="Q602" s="22">
        <f t="array" ref="Q602">ROUND(IFERROR(INDEX(SPI!M:M,MATCH(1,IF(SPI!A:A='state(northeast)'!$A602,IF(SPI!B:B='state(northeast)'!$B602,1)),0))," "),2)</f>
        <v>4.64</v>
      </c>
      <c r="R602" s="22">
        <f t="array" ref="R602">ROUND(IFERROR(INDEX(SPI!N:N,MATCH(1,IF(SPI!A:A='state(northeast)'!$A602,IF(SPI!B:B='state(northeast)'!$B602,1)),0))," "),2)</f>
        <v>5.91</v>
      </c>
    </row>
    <row r="603" ht="12.75" customHeight="1">
      <c r="A603" s="62" t="s">
        <v>29</v>
      </c>
      <c r="B603" s="55">
        <v>1988.0</v>
      </c>
      <c r="D603" s="54"/>
      <c r="E603" s="54"/>
      <c r="F603" s="43">
        <v>48.1</v>
      </c>
      <c r="G603" s="43"/>
      <c r="H603" s="43">
        <v>35.9</v>
      </c>
      <c r="I603" s="43"/>
      <c r="J603" s="43"/>
      <c r="K603" s="43"/>
      <c r="L603" s="43"/>
      <c r="M603" s="43"/>
      <c r="N603" s="43"/>
      <c r="O603" s="43"/>
      <c r="P603" s="43"/>
      <c r="Q603" s="22">
        <f t="array" ref="Q603">ROUND(IFERROR(INDEX(SPI!M:M,MATCH(1,IF(SPI!A:A='state(northeast)'!$A603,IF(SPI!B:B='state(northeast)'!$B603,1)),0))," "),2)</f>
        <v>26.85</v>
      </c>
      <c r="R603" s="22">
        <f t="array" ref="R603">ROUND(IFERROR(INDEX(SPI!N:N,MATCH(1,IF(SPI!A:A='state(northeast)'!$A603,IF(SPI!B:B='state(northeast)'!$B603,1)),0))," "),2)</f>
        <v>1.51</v>
      </c>
    </row>
    <row r="604" ht="12.75" customHeight="1">
      <c r="A604" s="62" t="s">
        <v>29</v>
      </c>
      <c r="B604" s="55">
        <v>1989.0</v>
      </c>
      <c r="D604" s="54"/>
      <c r="E604" s="54"/>
      <c r="F604" s="43">
        <v>47.5</v>
      </c>
      <c r="G604" s="43"/>
      <c r="H604" s="43">
        <v>44.28</v>
      </c>
      <c r="I604" s="43"/>
      <c r="J604" s="43"/>
      <c r="K604" s="43"/>
      <c r="L604" s="43"/>
      <c r="M604" s="43"/>
      <c r="N604" s="43"/>
      <c r="O604" s="43"/>
      <c r="P604" s="43"/>
      <c r="Q604" s="22">
        <f t="array" ref="Q604">ROUND(IFERROR(INDEX(SPI!M:M,MATCH(1,IF(SPI!A:A='state(northeast)'!$A604,IF(SPI!B:B='state(northeast)'!$B604,1)),0))," "),2)</f>
        <v>10.77</v>
      </c>
      <c r="R604" s="22">
        <f t="array" ref="R604">ROUND(IFERROR(INDEX(SPI!N:N,MATCH(1,IF(SPI!A:A='state(northeast)'!$A604,IF(SPI!B:B='state(northeast)'!$B604,1)),0))," "),2)</f>
        <v>15.95</v>
      </c>
    </row>
    <row r="605" ht="12.75" customHeight="1">
      <c r="A605" s="62" t="s">
        <v>29</v>
      </c>
      <c r="B605" s="55">
        <v>1990.0</v>
      </c>
      <c r="D605" s="54"/>
      <c r="E605" s="54"/>
      <c r="F605" s="43">
        <v>50.7</v>
      </c>
      <c r="G605" s="43"/>
      <c r="H605" s="43">
        <v>49.7</v>
      </c>
      <c r="I605" s="43"/>
      <c r="J605" s="43"/>
      <c r="K605" s="43"/>
      <c r="L605" s="43"/>
      <c r="M605" s="43"/>
      <c r="N605" s="43"/>
      <c r="O605" s="43"/>
      <c r="P605" s="43"/>
      <c r="Q605" s="22">
        <f t="array" ref="Q605">ROUND(IFERROR(INDEX(SPI!M:M,MATCH(1,IF(SPI!A:A='state(northeast)'!$A605,IF(SPI!B:B='state(northeast)'!$B605,1)),0))," "),2)</f>
        <v>7.34</v>
      </c>
      <c r="R605" s="22">
        <f t="array" ref="R605">ROUND(IFERROR(INDEX(SPI!N:N,MATCH(1,IF(SPI!A:A='state(northeast)'!$A605,IF(SPI!B:B='state(northeast)'!$B605,1)),0))," "),2)</f>
        <v>16.9</v>
      </c>
    </row>
    <row r="606" ht="12.75" customHeight="1">
      <c r="A606" s="62" t="s">
        <v>29</v>
      </c>
      <c r="B606" s="55">
        <v>1991.0</v>
      </c>
      <c r="D606" s="54"/>
      <c r="E606" s="54"/>
      <c r="F606" s="43">
        <v>50.7</v>
      </c>
      <c r="G606" s="43"/>
      <c r="H606" s="43">
        <v>33.36</v>
      </c>
      <c r="I606" s="43"/>
      <c r="J606" s="43"/>
      <c r="K606" s="43"/>
      <c r="L606" s="43"/>
      <c r="M606" s="43"/>
      <c r="N606" s="43"/>
      <c r="O606" s="43"/>
      <c r="P606" s="43"/>
      <c r="Q606" s="22">
        <f t="array" ref="Q606">ROUND(IFERROR(INDEX(SPI!M:M,MATCH(1,IF(SPI!A:A='state(northeast)'!$A606,IF(SPI!B:B='state(northeast)'!$B606,1)),0))," "),2)</f>
        <v>29.22</v>
      </c>
      <c r="R606" s="22">
        <f t="array" ref="R606">ROUND(IFERROR(INDEX(SPI!N:N,MATCH(1,IF(SPI!A:A='state(northeast)'!$A606,IF(SPI!B:B='state(northeast)'!$B606,1)),0))," "),2)</f>
        <v>20.31</v>
      </c>
    </row>
    <row r="607" ht="12.75" customHeight="1">
      <c r="A607" s="62" t="s">
        <v>29</v>
      </c>
      <c r="B607" s="55">
        <v>1992.0</v>
      </c>
      <c r="C607" s="34">
        <v>42.0</v>
      </c>
      <c r="D607" s="54">
        <v>95000.0</v>
      </c>
      <c r="E607" s="54">
        <v>2337000.0</v>
      </c>
      <c r="F607" s="43">
        <v>47.6</v>
      </c>
      <c r="G607" s="57">
        <v>37.2</v>
      </c>
      <c r="H607" s="43">
        <v>41.61</v>
      </c>
      <c r="I607" s="57">
        <v>15.32</v>
      </c>
      <c r="J607" s="56">
        <v>57.63395</v>
      </c>
      <c r="K607" s="56">
        <v>22.7783</v>
      </c>
      <c r="L607" s="56">
        <v>9.638337</v>
      </c>
      <c r="M607" s="56">
        <v>8.806264</v>
      </c>
      <c r="N607" s="43">
        <f t="shared" ref="N607:N614" si="5">100-sum(J607:M607)</f>
        <v>1.143149</v>
      </c>
      <c r="O607" s="58">
        <v>0.0</v>
      </c>
      <c r="P607" s="43"/>
      <c r="Q607" s="22">
        <f t="array" ref="Q607">ROUND(IFERROR(INDEX(SPI!M:M,MATCH(1,IF(SPI!A:A='state(northeast)'!$A607,IF(SPI!B:B='state(northeast)'!$B607,1)),0))," "),2)</f>
        <v>29.95</v>
      </c>
      <c r="R607" s="22">
        <f t="array" ref="R607">ROUND(IFERROR(INDEX(SPI!N:N,MATCH(1,IF(SPI!A:A='state(northeast)'!$A607,IF(SPI!B:B='state(northeast)'!$B607,1)),0))," "),2)</f>
        <v>3.83</v>
      </c>
    </row>
    <row r="608" ht="12.75" customHeight="1">
      <c r="A608" s="62" t="s">
        <v>29</v>
      </c>
      <c r="B608" s="55">
        <v>1993.0</v>
      </c>
      <c r="C608" s="34">
        <v>42.0</v>
      </c>
      <c r="D608" s="54">
        <v>40000.0</v>
      </c>
      <c r="E608" s="54">
        <v>964000.0</v>
      </c>
      <c r="F608" s="43">
        <v>48.2</v>
      </c>
      <c r="G608" s="57">
        <v>34.8</v>
      </c>
      <c r="H608" s="43">
        <v>45.8</v>
      </c>
      <c r="I608" s="57">
        <v>19.25</v>
      </c>
      <c r="J608" s="56">
        <v>97.83217</v>
      </c>
      <c r="K608" s="56">
        <v>8.047982</v>
      </c>
      <c r="L608" s="56">
        <v>-2.58591</v>
      </c>
      <c r="M608" s="56">
        <v>-2.4145</v>
      </c>
      <c r="N608" s="43">
        <f t="shared" si="5"/>
        <v>-0.879742</v>
      </c>
      <c r="O608" s="58">
        <v>0.0</v>
      </c>
      <c r="P608" s="43"/>
      <c r="Q608" s="22">
        <f t="array" ref="Q608">ROUND(IFERROR(INDEX(SPI!M:M,MATCH(1,IF(SPI!A:A='state(northeast)'!$A608,IF(SPI!B:B='state(northeast)'!$B608,1)),0))," "),2)</f>
        <v>1.11</v>
      </c>
      <c r="R608" s="22">
        <f t="array" ref="R608">ROUND(IFERROR(INDEX(SPI!N:N,MATCH(1,IF(SPI!A:A='state(northeast)'!$A608,IF(SPI!B:B='state(northeast)'!$B608,1)),0))," "),2)</f>
        <v>20.77</v>
      </c>
    </row>
    <row r="609" ht="12.75" customHeight="1">
      <c r="A609" s="62" t="s">
        <v>29</v>
      </c>
      <c r="B609" s="55">
        <v>1994.0</v>
      </c>
      <c r="C609" s="34">
        <v>42.0</v>
      </c>
      <c r="D609" s="54">
        <v>59000.0</v>
      </c>
      <c r="E609" s="54">
        <v>1528000.0</v>
      </c>
      <c r="F609" s="43">
        <v>48.0</v>
      </c>
      <c r="G609" s="57">
        <v>32.8</v>
      </c>
      <c r="H609" s="43">
        <v>48.19</v>
      </c>
      <c r="I609" s="57">
        <v>24.68</v>
      </c>
      <c r="J609" s="56">
        <v>109.9704</v>
      </c>
      <c r="K609" s="56">
        <v>-0.09205</v>
      </c>
      <c r="L609" s="56">
        <v>-6.26074</v>
      </c>
      <c r="M609" s="56">
        <v>-2.92515</v>
      </c>
      <c r="N609" s="43">
        <f t="shared" si="5"/>
        <v>-0.69246</v>
      </c>
      <c r="O609" s="58">
        <v>0.0</v>
      </c>
      <c r="P609" s="43"/>
      <c r="Q609" s="22">
        <f t="array" ref="Q609">ROUND(IFERROR(INDEX(SPI!M:M,MATCH(1,IF(SPI!A:A='state(northeast)'!$A609,IF(SPI!B:B='state(northeast)'!$B609,1)),0))," "),2)</f>
        <v>0.12</v>
      </c>
      <c r="R609" s="22">
        <f t="array" ref="R609">ROUND(IFERROR(INDEX(SPI!N:N,MATCH(1,IF(SPI!A:A='state(northeast)'!$A609,IF(SPI!B:B='state(northeast)'!$B609,1)),0))," "),2)</f>
        <v>42.75</v>
      </c>
    </row>
    <row r="610" ht="12.75" customHeight="1">
      <c r="A610" s="62" t="s">
        <v>29</v>
      </c>
      <c r="B610" s="55">
        <v>1995.0</v>
      </c>
      <c r="C610" s="34">
        <v>42.0</v>
      </c>
      <c r="D610" s="54">
        <v>43000.0</v>
      </c>
      <c r="E610" s="54">
        <v>1079000.0</v>
      </c>
      <c r="F610" s="43">
        <v>48.5</v>
      </c>
      <c r="G610" s="57">
        <v>37.5</v>
      </c>
      <c r="H610" s="43">
        <v>37.51</v>
      </c>
      <c r="I610" s="57">
        <v>16.84</v>
      </c>
      <c r="J610" s="56">
        <v>49.72498</v>
      </c>
      <c r="K610" s="56">
        <v>27.05235</v>
      </c>
      <c r="L610" s="56">
        <v>12.36351</v>
      </c>
      <c r="M610" s="56">
        <v>9.375055</v>
      </c>
      <c r="N610" s="43">
        <f t="shared" si="5"/>
        <v>1.484105</v>
      </c>
      <c r="O610" s="58">
        <v>0.0</v>
      </c>
      <c r="P610" s="43"/>
      <c r="Q610" s="22">
        <f t="array" ref="Q610">ROUND(IFERROR(INDEX(SPI!M:M,MATCH(1,IF(SPI!A:A='state(northeast)'!$A610,IF(SPI!B:B='state(northeast)'!$B610,1)),0))," "),2)</f>
        <v>28.66</v>
      </c>
      <c r="R610" s="22">
        <f t="array" ref="R610">ROUND(IFERROR(INDEX(SPI!N:N,MATCH(1,IF(SPI!A:A='state(northeast)'!$A610,IF(SPI!B:B='state(northeast)'!$B610,1)),0))," "),2)</f>
        <v>3.1</v>
      </c>
    </row>
    <row r="611" ht="12.75" customHeight="1">
      <c r="A611" s="62" t="s">
        <v>29</v>
      </c>
      <c r="B611" s="55">
        <v>1996.0</v>
      </c>
      <c r="C611" s="34">
        <v>42.0</v>
      </c>
      <c r="D611" s="54">
        <v>71000.0</v>
      </c>
      <c r="E611" s="54">
        <v>1747000.0</v>
      </c>
      <c r="F611" s="43">
        <v>47.6</v>
      </c>
      <c r="G611" s="57">
        <v>34.2</v>
      </c>
      <c r="H611" s="43">
        <v>56.31</v>
      </c>
      <c r="I611" s="57">
        <v>23.56</v>
      </c>
      <c r="J611" s="56">
        <v>111.7795</v>
      </c>
      <c r="K611" s="56">
        <v>-0.09167</v>
      </c>
      <c r="L611" s="56">
        <v>-7.7419</v>
      </c>
      <c r="M611" s="56">
        <v>-3.00272</v>
      </c>
      <c r="N611" s="43">
        <f t="shared" si="5"/>
        <v>-0.94321</v>
      </c>
      <c r="O611" s="58">
        <v>0.0</v>
      </c>
      <c r="P611" s="43"/>
      <c r="Q611" s="22">
        <f t="array" ref="Q611">ROUND(IFERROR(INDEX(SPI!M:M,MATCH(1,IF(SPI!A:A='state(northeast)'!$A611,IF(SPI!B:B='state(northeast)'!$B611,1)),0))," "),2)</f>
        <v>0.4</v>
      </c>
      <c r="R611" s="22">
        <f t="array" ref="R611">ROUND(IFERROR(INDEX(SPI!N:N,MATCH(1,IF(SPI!A:A='state(northeast)'!$A611,IF(SPI!B:B='state(northeast)'!$B611,1)),0))," "),2)</f>
        <v>49.52</v>
      </c>
    </row>
    <row r="612" ht="12.75" customHeight="1">
      <c r="A612" s="62" t="s">
        <v>29</v>
      </c>
      <c r="B612" s="55">
        <v>1997.0</v>
      </c>
      <c r="C612" s="34">
        <v>42.0</v>
      </c>
      <c r="D612" s="54">
        <v>63000.0</v>
      </c>
      <c r="E612" s="54">
        <v>1638000.0</v>
      </c>
      <c r="F612" s="43">
        <v>48.0</v>
      </c>
      <c r="G612" s="57">
        <v>37.0</v>
      </c>
      <c r="H612" s="43">
        <v>38.8</v>
      </c>
      <c r="I612" s="57">
        <v>25.45</v>
      </c>
      <c r="J612" s="56">
        <v>87.44733</v>
      </c>
      <c r="K612" s="56">
        <v>11.55574</v>
      </c>
      <c r="L612" s="56">
        <v>3.142501</v>
      </c>
      <c r="M612" s="56">
        <v>-2.33529</v>
      </c>
      <c r="N612" s="43">
        <f t="shared" si="5"/>
        <v>0.189719</v>
      </c>
      <c r="O612" s="58">
        <v>0.0</v>
      </c>
      <c r="P612" s="43"/>
      <c r="Q612" s="22">
        <f t="array" ref="Q612">ROUND(IFERROR(INDEX(SPI!M:M,MATCH(1,IF(SPI!A:A='state(northeast)'!$A612,IF(SPI!B:B='state(northeast)'!$B612,1)),0))," "),2)</f>
        <v>9.34</v>
      </c>
      <c r="R612" s="22">
        <f t="array" ref="R612">ROUND(IFERROR(INDEX(SPI!N:N,MATCH(1,IF(SPI!A:A='state(northeast)'!$A612,IF(SPI!B:B='state(northeast)'!$B612,1)),0))," "),2)</f>
        <v>25.66</v>
      </c>
    </row>
    <row r="613" ht="12.75" customHeight="1">
      <c r="A613" s="62" t="s">
        <v>29</v>
      </c>
      <c r="B613" s="55">
        <v>1998.0</v>
      </c>
      <c r="C613" s="34">
        <v>42.0</v>
      </c>
      <c r="D613" s="54">
        <v>72000.0</v>
      </c>
      <c r="E613" s="54">
        <v>1872000.0</v>
      </c>
      <c r="F613" s="43">
        <v>51.8</v>
      </c>
      <c r="G613" s="57">
        <v>38.6</v>
      </c>
      <c r="H613" s="43">
        <v>40.41</v>
      </c>
      <c r="I613" s="57">
        <v>21.49</v>
      </c>
      <c r="J613" s="56">
        <v>78.95746</v>
      </c>
      <c r="K613" s="56">
        <v>16.72938</v>
      </c>
      <c r="L613" s="56">
        <v>4.580899</v>
      </c>
      <c r="M613" s="56">
        <v>-0.11512</v>
      </c>
      <c r="N613" s="43">
        <f t="shared" si="5"/>
        <v>-0.152619</v>
      </c>
      <c r="O613" s="58">
        <v>0.0</v>
      </c>
      <c r="P613" s="43"/>
      <c r="Q613" s="22">
        <f t="array" ref="Q613">ROUND(IFERROR(INDEX(SPI!M:M,MATCH(1,IF(SPI!A:A='state(northeast)'!$A613,IF(SPI!B:B='state(northeast)'!$B613,1)),0))," "),2)</f>
        <v>5.47</v>
      </c>
      <c r="R613" s="22">
        <f t="array" ref="R613">ROUND(IFERROR(INDEX(SPI!N:N,MATCH(1,IF(SPI!A:A='state(northeast)'!$A613,IF(SPI!B:B='state(northeast)'!$B613,1)),0))," "),2)</f>
        <v>24.13</v>
      </c>
    </row>
    <row r="614" ht="12.75" customHeight="1">
      <c r="A614" s="62" t="s">
        <v>29</v>
      </c>
      <c r="B614" s="55">
        <v>1999.0</v>
      </c>
      <c r="C614" s="34">
        <v>42.0</v>
      </c>
      <c r="D614" s="54">
        <v>67000.0</v>
      </c>
      <c r="E614" s="54">
        <v>1742000.0</v>
      </c>
      <c r="F614" s="43">
        <v>50.0</v>
      </c>
      <c r="G614" s="57">
        <v>38.8</v>
      </c>
      <c r="H614" s="43">
        <v>41.12</v>
      </c>
      <c r="I614" s="57">
        <v>15.6</v>
      </c>
      <c r="J614" s="56">
        <v>50.77002</v>
      </c>
      <c r="K614" s="56">
        <v>28.68157</v>
      </c>
      <c r="L614" s="56">
        <v>17.73806</v>
      </c>
      <c r="M614" s="56">
        <v>1.299401</v>
      </c>
      <c r="N614" s="43">
        <f t="shared" si="5"/>
        <v>1.510949</v>
      </c>
      <c r="O614" s="58">
        <v>0.0</v>
      </c>
      <c r="P614" s="43"/>
      <c r="Q614" s="22">
        <f t="array" ref="Q614">ROUND(IFERROR(INDEX(SPI!M:M,MATCH(1,IF(SPI!A:A='state(northeast)'!$A614,IF(SPI!B:B='state(northeast)'!$B614,1)),0))," "),2)</f>
        <v>27.99</v>
      </c>
      <c r="R614" s="22">
        <f t="array" ref="R614">ROUND(IFERROR(INDEX(SPI!N:N,MATCH(1,IF(SPI!A:A='state(northeast)'!$A614,IF(SPI!B:B='state(northeast)'!$B614,1)),0))," "),2)</f>
        <v>0.57</v>
      </c>
    </row>
    <row r="615" ht="12.75" customHeight="1">
      <c r="A615" s="62" t="s">
        <v>29</v>
      </c>
      <c r="B615" s="55">
        <v>2000.0</v>
      </c>
      <c r="C615" s="34">
        <v>42.0</v>
      </c>
      <c r="D615" s="54">
        <v>47000.0</v>
      </c>
      <c r="E615" s="54">
        <v>1335000.0</v>
      </c>
      <c r="F615" s="43">
        <v>48.5</v>
      </c>
      <c r="G615" s="57">
        <v>37.6</v>
      </c>
      <c r="H615" s="43">
        <v>41.38</v>
      </c>
      <c r="I615" s="57">
        <v>19.92</v>
      </c>
      <c r="J615" s="61">
        <v>93.97211538461536</v>
      </c>
      <c r="K615" s="61">
        <v>6.027884615384616</v>
      </c>
      <c r="L615" s="61">
        <v>0.0</v>
      </c>
      <c r="M615" s="61">
        <v>0.0</v>
      </c>
      <c r="N615" s="61">
        <v>0.0</v>
      </c>
      <c r="O615" s="61">
        <v>0.0</v>
      </c>
      <c r="P615" s="61">
        <v>6.019230769230769</v>
      </c>
      <c r="Q615" s="22">
        <f t="array" ref="Q615">ROUND(IFERROR(INDEX(SPI!M:M,MATCH(1,IF(SPI!A:A='state(northeast)'!$A615,IF(SPI!B:B='state(northeast)'!$B615,1)),0))," "),2)</f>
        <v>5.56</v>
      </c>
      <c r="R615" s="22">
        <f t="array" ref="R615">ROUND(IFERROR(INDEX(SPI!N:N,MATCH(1,IF(SPI!A:A='state(northeast)'!$A615,IF(SPI!B:B='state(northeast)'!$B615,1)),0))," "),2)</f>
        <v>7.39</v>
      </c>
    </row>
    <row r="616" ht="12.75" customHeight="1">
      <c r="A616" s="62" t="s">
        <v>29</v>
      </c>
      <c r="B616" s="55">
        <v>2001.0</v>
      </c>
      <c r="C616" s="34">
        <v>42.0</v>
      </c>
      <c r="D616" s="54">
        <v>69000.0</v>
      </c>
      <c r="E616" s="54">
        <v>1746000.0</v>
      </c>
      <c r="F616" s="43">
        <v>49.9</v>
      </c>
      <c r="G616" s="57">
        <v>35.4</v>
      </c>
      <c r="H616" s="43">
        <v>34.36</v>
      </c>
      <c r="I616" s="57">
        <v>14.8</v>
      </c>
      <c r="J616" s="61">
        <v>46.83096153846154</v>
      </c>
      <c r="K616" s="61">
        <v>38.43038461538461</v>
      </c>
      <c r="L616" s="61">
        <v>13.526153846153846</v>
      </c>
      <c r="M616" s="61">
        <v>1.2132692307692308</v>
      </c>
      <c r="N616" s="61">
        <v>0.0</v>
      </c>
      <c r="O616" s="61">
        <v>0.0</v>
      </c>
      <c r="P616" s="61">
        <v>69.1923076923077</v>
      </c>
      <c r="Q616" s="22">
        <f t="array" ref="Q616">ROUND(IFERROR(INDEX(SPI!M:M,MATCH(1,IF(SPI!A:A='state(northeast)'!$A616,IF(SPI!B:B='state(northeast)'!$B616,1)),0))," "),2)</f>
        <v>40.5</v>
      </c>
      <c r="R616" s="22">
        <f t="array" ref="R616">ROUND(IFERROR(INDEX(SPI!N:N,MATCH(1,IF(SPI!A:A='state(northeast)'!$A616,IF(SPI!B:B='state(northeast)'!$B616,1)),0))," "),2)</f>
        <v>0.11</v>
      </c>
    </row>
    <row r="617" ht="12.75" customHeight="1">
      <c r="A617" s="62" t="s">
        <v>29</v>
      </c>
      <c r="B617" s="55">
        <v>2002.0</v>
      </c>
      <c r="C617" s="34">
        <v>42.0</v>
      </c>
      <c r="D617" s="54">
        <v>60000.0</v>
      </c>
      <c r="E617" s="54">
        <v>1602000.0</v>
      </c>
      <c r="F617" s="43">
        <v>50.3</v>
      </c>
      <c r="G617" s="57">
        <v>40.6</v>
      </c>
      <c r="H617" s="43">
        <v>43.55</v>
      </c>
      <c r="I617" s="57">
        <v>14.44</v>
      </c>
      <c r="J617" s="61">
        <v>46.551132075471706</v>
      </c>
      <c r="K617" s="61">
        <v>29.096226415094325</v>
      </c>
      <c r="L617" s="61">
        <v>13.819056603773584</v>
      </c>
      <c r="M617" s="61">
        <v>7.375094339622643</v>
      </c>
      <c r="N617" s="61">
        <v>3.156603773584906</v>
      </c>
      <c r="O617" s="61">
        <v>0.0011320754716981133</v>
      </c>
      <c r="P617" s="61">
        <v>91.45283018867924</v>
      </c>
      <c r="Q617" s="22">
        <f t="array" ref="Q617">ROUND(IFERROR(INDEX(SPI!M:M,MATCH(1,IF(SPI!A:A='state(northeast)'!$A617,IF(SPI!B:B='state(northeast)'!$B617,1)),0))," "),2)</f>
        <v>22.36</v>
      </c>
      <c r="R617" s="22">
        <f t="array" ref="R617">ROUND(IFERROR(INDEX(SPI!N:N,MATCH(1,IF(SPI!A:A='state(northeast)'!$A617,IF(SPI!B:B='state(northeast)'!$B617,1)),0))," "),2)</f>
        <v>5.67</v>
      </c>
    </row>
    <row r="618" ht="12.75" customHeight="1">
      <c r="A618" s="62" t="s">
        <v>29</v>
      </c>
      <c r="B618" s="55">
        <v>2003.0</v>
      </c>
      <c r="C618" s="34">
        <v>42.0</v>
      </c>
      <c r="D618" s="54">
        <v>52000.0</v>
      </c>
      <c r="E618" s="54">
        <v>1425000.0</v>
      </c>
      <c r="F618" s="43">
        <v>48.0</v>
      </c>
      <c r="G618" s="57">
        <v>34.1</v>
      </c>
      <c r="H618" s="43">
        <v>53.57</v>
      </c>
      <c r="I618" s="57">
        <v>22.48</v>
      </c>
      <c r="J618" s="61">
        <v>95.72000000000003</v>
      </c>
      <c r="K618" s="61">
        <v>4.215192307692307</v>
      </c>
      <c r="L618" s="61">
        <v>0.06461538461538462</v>
      </c>
      <c r="M618" s="61">
        <v>0.0</v>
      </c>
      <c r="N618" s="61">
        <v>0.0</v>
      </c>
      <c r="O618" s="61">
        <v>0.0</v>
      </c>
      <c r="P618" s="61">
        <v>4.3076923076923075</v>
      </c>
      <c r="Q618" s="22">
        <f t="array" ref="Q618">ROUND(IFERROR(INDEX(SPI!M:M,MATCH(1,IF(SPI!A:A='state(northeast)'!$A618,IF(SPI!B:B='state(northeast)'!$B618,1)),0))," "),2)</f>
        <v>1.91</v>
      </c>
      <c r="R618" s="22">
        <f t="array" ref="R618">ROUND(IFERROR(INDEX(SPI!N:N,MATCH(1,IF(SPI!A:A='state(northeast)'!$A618,IF(SPI!B:B='state(northeast)'!$B618,1)),0))," "),2)</f>
        <v>40.45</v>
      </c>
    </row>
    <row r="619" ht="12.75" customHeight="1">
      <c r="A619" s="62" t="s">
        <v>29</v>
      </c>
      <c r="B619" s="55">
        <v>2004.0</v>
      </c>
      <c r="C619" s="34">
        <v>42.0</v>
      </c>
      <c r="D619" s="54">
        <v>60000.0</v>
      </c>
      <c r="E619" s="54">
        <v>1740000.0</v>
      </c>
      <c r="F619" s="43">
        <v>49.1</v>
      </c>
      <c r="G619" s="57">
        <v>35.2</v>
      </c>
      <c r="H619" s="43">
        <v>53.9</v>
      </c>
      <c r="I619" s="57">
        <v>25.34</v>
      </c>
      <c r="J619" s="61">
        <v>99.94673076923075</v>
      </c>
      <c r="K619" s="61">
        <v>0.05326923076923077</v>
      </c>
      <c r="L619" s="61">
        <v>0.0</v>
      </c>
      <c r="M619" s="61">
        <v>0.0</v>
      </c>
      <c r="N619" s="61">
        <v>0.0</v>
      </c>
      <c r="O619" s="61">
        <v>0.0</v>
      </c>
      <c r="P619" s="61">
        <v>0.057692307692307696</v>
      </c>
      <c r="Q619" s="22">
        <f t="array" ref="Q619">ROUND(IFERROR(INDEX(SPI!M:M,MATCH(1,IF(SPI!A:A='state(northeast)'!$A619,IF(SPI!B:B='state(northeast)'!$B619,1)),0))," "),2)</f>
        <v>0</v>
      </c>
      <c r="R619" s="22">
        <f t="array" ref="R619">ROUND(IFERROR(INDEX(SPI!N:N,MATCH(1,IF(SPI!A:A='state(northeast)'!$A619,IF(SPI!B:B='state(northeast)'!$B619,1)),0))," "),2)</f>
        <v>77.37</v>
      </c>
    </row>
    <row r="620" ht="12.75" customHeight="1">
      <c r="A620" s="62" t="s">
        <v>29</v>
      </c>
      <c r="B620" s="55">
        <v>2005.0</v>
      </c>
      <c r="C620" s="34">
        <v>42.0</v>
      </c>
      <c r="D620" s="54">
        <v>61000.0</v>
      </c>
      <c r="E620" s="54">
        <v>1922000.0</v>
      </c>
      <c r="F620" s="43">
        <v>49.5</v>
      </c>
      <c r="G620" s="57">
        <v>37.5</v>
      </c>
      <c r="H620" s="43">
        <v>42.97</v>
      </c>
      <c r="I620" s="57">
        <v>26.33</v>
      </c>
      <c r="J620" s="61">
        <v>77.75769230769231</v>
      </c>
      <c r="K620" s="61">
        <v>18.38653846153846</v>
      </c>
      <c r="L620" s="61">
        <v>3.8561538461538456</v>
      </c>
      <c r="M620" s="61">
        <v>0.0</v>
      </c>
      <c r="N620" s="61">
        <v>0.0</v>
      </c>
      <c r="O620" s="61">
        <v>0.0</v>
      </c>
      <c r="P620" s="61">
        <v>26.096153846153847</v>
      </c>
      <c r="Q620" s="22">
        <f t="array" ref="Q620">ROUND(IFERROR(INDEX(SPI!M:M,MATCH(1,IF(SPI!A:A='state(northeast)'!$A620,IF(SPI!B:B='state(northeast)'!$B620,1)),0))," "),2)</f>
        <v>6.88</v>
      </c>
      <c r="R620" s="22">
        <f t="array" ref="R620">ROUND(IFERROR(INDEX(SPI!N:N,MATCH(1,IF(SPI!A:A='state(northeast)'!$A620,IF(SPI!B:B='state(northeast)'!$B620,1)),0))," "),2)</f>
        <v>35.15</v>
      </c>
    </row>
    <row r="621" ht="12.75" customHeight="1">
      <c r="A621" s="62" t="s">
        <v>29</v>
      </c>
      <c r="B621" s="55">
        <v>2006.0</v>
      </c>
      <c r="C621" s="34">
        <v>42.0</v>
      </c>
      <c r="D621" s="54">
        <v>66000.0</v>
      </c>
      <c r="E621" s="54">
        <v>2145000.0</v>
      </c>
      <c r="F621" s="43">
        <v>50.8</v>
      </c>
      <c r="G621" s="57">
        <v>39.0</v>
      </c>
      <c r="H621" s="43">
        <v>47.57</v>
      </c>
      <c r="I621" s="57">
        <v>21.11</v>
      </c>
      <c r="J621" s="61">
        <v>85.57076923076923</v>
      </c>
      <c r="K621" s="61">
        <v>14.195961538461539</v>
      </c>
      <c r="L621" s="61">
        <v>0.23326923076923076</v>
      </c>
      <c r="M621" s="61">
        <v>0.0</v>
      </c>
      <c r="N621" s="61">
        <v>0.0</v>
      </c>
      <c r="O621" s="61">
        <v>0.0</v>
      </c>
      <c r="P621" s="61">
        <v>14.653846153846153</v>
      </c>
      <c r="Q621" s="22">
        <f t="array" ref="Q621">ROUND(IFERROR(INDEX(SPI!M:M,MATCH(1,IF(SPI!A:A='state(northeast)'!$A621,IF(SPI!B:B='state(northeast)'!$B621,1)),0))," "),2)</f>
        <v>3.24</v>
      </c>
      <c r="R621" s="22">
        <f t="array" ref="R621">ROUND(IFERROR(INDEX(SPI!N:N,MATCH(1,IF(SPI!A:A='state(northeast)'!$A621,IF(SPI!B:B='state(northeast)'!$B621,1)),0))," "),2)</f>
        <v>22.13</v>
      </c>
    </row>
    <row r="622" ht="12.75" customHeight="1">
      <c r="A622" s="62" t="s">
        <v>29</v>
      </c>
      <c r="B622" s="55">
        <v>2007.0</v>
      </c>
      <c r="C622" s="34">
        <v>42.0</v>
      </c>
      <c r="D622" s="54">
        <v>55000.0</v>
      </c>
      <c r="E622" s="54">
        <v>1738000.0</v>
      </c>
      <c r="F622" s="43">
        <v>49.5</v>
      </c>
      <c r="G622" s="57">
        <v>37.3</v>
      </c>
      <c r="H622" s="43">
        <v>44.12</v>
      </c>
      <c r="I622" s="57">
        <v>22.59</v>
      </c>
      <c r="J622" s="61">
        <v>79.36423076923076</v>
      </c>
      <c r="K622" s="61">
        <v>15.706730769230766</v>
      </c>
      <c r="L622" s="61">
        <v>4.929423076923078</v>
      </c>
      <c r="M622" s="61">
        <v>0.0</v>
      </c>
      <c r="N622" s="61">
        <v>0.0</v>
      </c>
      <c r="O622" s="61">
        <v>0.0</v>
      </c>
      <c r="P622" s="61">
        <v>25.576923076923077</v>
      </c>
      <c r="Q622" s="22">
        <f t="array" ref="Q622">ROUND(IFERROR(INDEX(SPI!M:M,MATCH(1,IF(SPI!A:A='state(northeast)'!$A622,IF(SPI!B:B='state(northeast)'!$B622,1)),0))," "),2)</f>
        <v>4.69</v>
      </c>
      <c r="R622" s="22">
        <f t="array" ref="R622">ROUND(IFERROR(INDEX(SPI!N:N,MATCH(1,IF(SPI!A:A='state(northeast)'!$A622,IF(SPI!B:B='state(northeast)'!$B622,1)),0))," "),2)</f>
        <v>21.94</v>
      </c>
    </row>
    <row r="623" ht="12.75" customHeight="1">
      <c r="A623" s="62" t="s">
        <v>29</v>
      </c>
      <c r="B623" s="55">
        <v>2008.0</v>
      </c>
      <c r="C623" s="34">
        <v>42.0</v>
      </c>
      <c r="D623" s="54">
        <v>100000.0</v>
      </c>
      <c r="E623" s="54">
        <v>3830000.0</v>
      </c>
      <c r="F623" s="43">
        <v>48.8</v>
      </c>
      <c r="G623" s="57">
        <v>38.6</v>
      </c>
      <c r="H623" s="43">
        <v>45.82</v>
      </c>
      <c r="I623" s="57">
        <v>22.16</v>
      </c>
      <c r="J623" s="61">
        <v>86.82169811320753</v>
      </c>
      <c r="K623" s="61">
        <v>12.4588679245283</v>
      </c>
      <c r="L623" s="61">
        <v>0.7196226415094339</v>
      </c>
      <c r="M623" s="61">
        <v>0.0</v>
      </c>
      <c r="N623" s="61">
        <v>0.0</v>
      </c>
      <c r="O623" s="61">
        <v>0.0</v>
      </c>
      <c r="P623" s="61">
        <v>13.88679245283019</v>
      </c>
      <c r="Q623" s="22">
        <f t="array" ref="Q623">ROUND(IFERROR(INDEX(SPI!M:M,MATCH(1,IF(SPI!A:A='state(northeast)'!$A623,IF(SPI!B:B='state(northeast)'!$B623,1)),0))," "),2)</f>
        <v>1.27</v>
      </c>
      <c r="R623" s="22">
        <f t="array" ref="R623">ROUND(IFERROR(INDEX(SPI!N:N,MATCH(1,IF(SPI!A:A='state(northeast)'!$A623,IF(SPI!B:B='state(northeast)'!$B623,1)),0))," "),2)</f>
        <v>31.33</v>
      </c>
    </row>
    <row r="624" ht="12.75" customHeight="1">
      <c r="A624" s="62" t="s">
        <v>29</v>
      </c>
      <c r="B624" s="55">
        <v>2009.0</v>
      </c>
      <c r="C624" s="34">
        <v>42.0</v>
      </c>
      <c r="D624" s="54">
        <v>92000.0</v>
      </c>
      <c r="E624" s="54">
        <v>3505000.0</v>
      </c>
      <c r="F624" s="43">
        <v>48.4</v>
      </c>
      <c r="G624" s="57">
        <v>35.3</v>
      </c>
      <c r="H624" s="43">
        <v>42.77</v>
      </c>
      <c r="I624" s="57">
        <v>18.72</v>
      </c>
      <c r="J624" s="61">
        <v>81.69288461538461</v>
      </c>
      <c r="K624" s="61">
        <v>17.76423076923077</v>
      </c>
      <c r="L624" s="61">
        <v>0.5426923076923077</v>
      </c>
      <c r="M624" s="61">
        <v>0.0</v>
      </c>
      <c r="N624" s="61">
        <v>0.0</v>
      </c>
      <c r="O624" s="61">
        <v>0.0</v>
      </c>
      <c r="P624" s="61">
        <v>18.826923076923077</v>
      </c>
      <c r="Q624" s="22">
        <f t="array" ref="Q624">ROUND(IFERROR(INDEX(SPI!M:M,MATCH(1,IF(SPI!A:A='state(northeast)'!$A624,IF(SPI!B:B='state(northeast)'!$B624,1)),0))," "),2)</f>
        <v>6.13</v>
      </c>
      <c r="R624" s="22">
        <f t="array" ref="R624">ROUND(IFERROR(INDEX(SPI!N:N,MATCH(1,IF(SPI!A:A='state(northeast)'!$A624,IF(SPI!B:B='state(northeast)'!$B624,1)),0))," "),2)</f>
        <v>6.93</v>
      </c>
    </row>
    <row r="625" ht="12.75" customHeight="1">
      <c r="A625" s="62" t="s">
        <v>29</v>
      </c>
      <c r="B625" s="55">
        <v>2010.0</v>
      </c>
      <c r="C625" s="34">
        <v>42.0</v>
      </c>
      <c r="D625" s="54">
        <v>54000.0</v>
      </c>
      <c r="E625" s="54">
        <v>2268000.0</v>
      </c>
      <c r="F625" s="43">
        <v>50.1</v>
      </c>
      <c r="G625" s="57">
        <v>36.4</v>
      </c>
      <c r="H625" s="43">
        <v>42.31</v>
      </c>
      <c r="I625" s="57">
        <v>19.29</v>
      </c>
      <c r="J625" s="61">
        <v>75.44365384615384</v>
      </c>
      <c r="K625" s="61">
        <v>21.782692307692308</v>
      </c>
      <c r="L625" s="61">
        <v>2.5719230769230776</v>
      </c>
      <c r="M625" s="61">
        <v>0.2013461538461539</v>
      </c>
      <c r="N625" s="61">
        <v>0.0</v>
      </c>
      <c r="O625" s="61">
        <v>0.0</v>
      </c>
      <c r="P625" s="61">
        <v>27.557692307692307</v>
      </c>
      <c r="Q625" s="22">
        <f t="array" ref="Q625">ROUND(IFERROR(INDEX(SPI!M:M,MATCH(1,IF(SPI!A:A='state(northeast)'!$A625,IF(SPI!B:B='state(northeast)'!$B625,1)),0))," "),2)</f>
        <v>6.28</v>
      </c>
      <c r="R625" s="22">
        <f t="array" ref="R625">ROUND(IFERROR(INDEX(SPI!N:N,MATCH(1,IF(SPI!A:A='state(northeast)'!$A625,IF(SPI!B:B='state(northeast)'!$B625,1)),0))," "),2)</f>
        <v>8.56</v>
      </c>
    </row>
    <row r="626" ht="12.75" customHeight="1">
      <c r="A626" s="62" t="s">
        <v>29</v>
      </c>
      <c r="B626" s="55">
        <v>2011.0</v>
      </c>
      <c r="C626" s="34">
        <v>42.0</v>
      </c>
      <c r="D626" s="54">
        <v>128000.0</v>
      </c>
      <c r="E626" s="54">
        <v>5120000.0</v>
      </c>
      <c r="F626" s="43">
        <v>50.4</v>
      </c>
      <c r="G626" s="57">
        <v>35.4</v>
      </c>
      <c r="H626" s="43">
        <v>61.0</v>
      </c>
      <c r="I626" s="57">
        <v>20.92</v>
      </c>
      <c r="J626" s="61">
        <v>89.05673076923075</v>
      </c>
      <c r="K626" s="61">
        <v>8.703653846153848</v>
      </c>
      <c r="L626" s="61">
        <v>2.2398076923076924</v>
      </c>
      <c r="M626" s="61">
        <v>0.0</v>
      </c>
      <c r="N626" s="61">
        <v>0.0</v>
      </c>
      <c r="O626" s="61">
        <v>0.0</v>
      </c>
      <c r="P626" s="61">
        <v>13.192307692307692</v>
      </c>
      <c r="Q626" s="22">
        <f t="array" ref="Q626">ROUND(IFERROR(INDEX(SPI!M:M,MATCH(1,IF(SPI!A:A='state(northeast)'!$A626,IF(SPI!B:B='state(northeast)'!$B626,1)),0))," "),2)</f>
        <v>0.32</v>
      </c>
      <c r="R626" s="22">
        <f t="array" ref="R626">ROUND(IFERROR(INDEX(SPI!N:N,MATCH(1,IF(SPI!A:A='state(northeast)'!$A626,IF(SPI!B:B='state(northeast)'!$B626,1)),0))," "),2)</f>
        <v>66.27</v>
      </c>
    </row>
    <row r="627" ht="12.75" customHeight="1">
      <c r="A627" s="62" t="s">
        <v>29</v>
      </c>
      <c r="B627" s="55">
        <v>2012.0</v>
      </c>
      <c r="C627" s="34">
        <v>42.0</v>
      </c>
      <c r="D627" s="54">
        <v>96000.0</v>
      </c>
      <c r="E627" s="54">
        <v>3782000.0</v>
      </c>
      <c r="F627" s="43">
        <v>51.8</v>
      </c>
      <c r="G627" s="57">
        <v>40.5</v>
      </c>
      <c r="H627" s="43">
        <v>43.49</v>
      </c>
      <c r="I627" s="57">
        <v>27.64</v>
      </c>
      <c r="J627" s="61">
        <v>80.5673076923077</v>
      </c>
      <c r="K627" s="61">
        <v>17.121923076923075</v>
      </c>
      <c r="L627" s="61">
        <v>2.3103846153846157</v>
      </c>
      <c r="M627" s="61">
        <v>0.0</v>
      </c>
      <c r="N627" s="61">
        <v>0.0</v>
      </c>
      <c r="O627" s="61">
        <v>0.0</v>
      </c>
      <c r="P627" s="61">
        <v>21.75</v>
      </c>
      <c r="Q627" s="22">
        <f t="array" ref="Q627">ROUND(IFERROR(INDEX(SPI!M:M,MATCH(1,IF(SPI!A:A='state(northeast)'!$A627,IF(SPI!B:B='state(northeast)'!$B627,1)),0))," "),2)</f>
        <v>2.4</v>
      </c>
      <c r="R627" s="22">
        <f t="array" ref="R627">ROUND(IFERROR(INDEX(SPI!N:N,MATCH(1,IF(SPI!A:A='state(northeast)'!$A627,IF(SPI!B:B='state(northeast)'!$B627,1)),0))," "),2)</f>
        <v>34.18</v>
      </c>
    </row>
    <row r="628" ht="12.75" customHeight="1">
      <c r="A628" s="62" t="s">
        <v>29</v>
      </c>
      <c r="B628" s="55">
        <v>2013.0</v>
      </c>
      <c r="C628" s="34">
        <v>42.0</v>
      </c>
      <c r="D628" s="54">
        <v>134000.0</v>
      </c>
      <c r="E628" s="54">
        <v>4770000.0</v>
      </c>
      <c r="F628" s="43">
        <v>49.0</v>
      </c>
      <c r="G628" s="57">
        <v>38.0</v>
      </c>
      <c r="H628" s="43">
        <v>41.82</v>
      </c>
      <c r="I628" s="57">
        <v>21.89</v>
      </c>
      <c r="J628" s="61">
        <v>81.59811320754719</v>
      </c>
      <c r="K628" s="61">
        <v>17.402830188679253</v>
      </c>
      <c r="L628" s="61">
        <v>0.9990566037735847</v>
      </c>
      <c r="M628" s="61">
        <v>0.0</v>
      </c>
      <c r="N628" s="61">
        <v>0.0</v>
      </c>
      <c r="O628" s="61">
        <v>0.0</v>
      </c>
      <c r="P628" s="61">
        <v>19.39622641509434</v>
      </c>
      <c r="Q628" s="22">
        <f t="array" ref="Q628">ROUND(IFERROR(INDEX(SPI!M:M,MATCH(1,IF(SPI!A:A='state(northeast)'!$A628,IF(SPI!B:B='state(northeast)'!$B628,1)),0))," "),2)</f>
        <v>4.8</v>
      </c>
      <c r="R628" s="22">
        <f t="array" ref="R628">ROUND(IFERROR(INDEX(SPI!N:N,MATCH(1,IF(SPI!A:A='state(northeast)'!$A628,IF(SPI!B:B='state(northeast)'!$B628,1)),0))," "),2)</f>
        <v>11.15</v>
      </c>
    </row>
    <row r="629" ht="12.75" customHeight="1">
      <c r="A629" s="62" t="s">
        <v>29</v>
      </c>
      <c r="B629" s="55">
        <v>2014.0</v>
      </c>
      <c r="C629" s="34">
        <v>42.0</v>
      </c>
      <c r="D629" s="54">
        <v>156000.0</v>
      </c>
      <c r="E629" s="54">
        <v>5476000.0</v>
      </c>
      <c r="F629" s="43">
        <v>47.4</v>
      </c>
      <c r="G629" s="57">
        <v>34.4</v>
      </c>
      <c r="H629" s="43">
        <v>42.43</v>
      </c>
      <c r="I629" s="57">
        <v>18.99</v>
      </c>
      <c r="J629" s="61">
        <v>90.4194230769231</v>
      </c>
      <c r="K629" s="61">
        <v>9.519615384615387</v>
      </c>
      <c r="L629" s="61">
        <v>0.06096153846153846</v>
      </c>
      <c r="M629" s="61">
        <v>0.0</v>
      </c>
      <c r="N629" s="61">
        <v>0.0</v>
      </c>
      <c r="O629" s="61">
        <v>0.0</v>
      </c>
      <c r="P629" s="61">
        <v>9.538461538461538</v>
      </c>
      <c r="Q629" s="22">
        <f t="array" ref="Q629">ROUND(IFERROR(INDEX(SPI!M:M,MATCH(1,IF(SPI!A:A='state(northeast)'!$A629,IF(SPI!B:B='state(northeast)'!$B629,1)),0))," "),2)</f>
        <v>2.92</v>
      </c>
      <c r="R629" s="22">
        <f t="array" ref="R629">ROUND(IFERROR(INDEX(SPI!N:N,MATCH(1,IF(SPI!A:A='state(northeast)'!$A629,IF(SPI!B:B='state(northeast)'!$B629,1)),0))," "),2)</f>
        <v>15.71</v>
      </c>
    </row>
    <row r="630" ht="12.75" customHeight="1">
      <c r="A630" s="62" t="s">
        <v>29</v>
      </c>
      <c r="B630" s="55">
        <v>2015.0</v>
      </c>
      <c r="C630" s="34">
        <v>42.0</v>
      </c>
      <c r="D630" s="54">
        <v>186000.0</v>
      </c>
      <c r="E630" s="54">
        <v>5933000.0</v>
      </c>
      <c r="F630" s="43">
        <v>49.5</v>
      </c>
      <c r="G630" s="57">
        <v>34.0</v>
      </c>
      <c r="H630" s="43">
        <v>43.1</v>
      </c>
      <c r="I630" s="57">
        <v>14.97</v>
      </c>
      <c r="J630" s="61">
        <v>70.46269230769232</v>
      </c>
      <c r="K630" s="61">
        <v>29.148846153846133</v>
      </c>
      <c r="L630" s="61">
        <v>0.3886538461538462</v>
      </c>
      <c r="M630" s="61">
        <v>0.0</v>
      </c>
      <c r="N630" s="61">
        <v>0.0</v>
      </c>
      <c r="O630" s="61">
        <v>0.0</v>
      </c>
      <c r="P630" s="61">
        <v>29.942307692307693</v>
      </c>
      <c r="Q630" s="22">
        <f t="array" ref="Q630">ROUND(IFERROR(INDEX(SPI!M:M,MATCH(1,IF(SPI!A:A='state(northeast)'!$A630,IF(SPI!B:B='state(northeast)'!$B630,1)),0))," "),2)</f>
        <v>10.28</v>
      </c>
      <c r="R630" s="22">
        <f t="array" ref="R630">ROUND(IFERROR(INDEX(SPI!N:N,MATCH(1,IF(SPI!A:A='state(northeast)'!$A630,IF(SPI!B:B='state(northeast)'!$B630,1)),0))," "),2)</f>
        <v>8.17</v>
      </c>
    </row>
    <row r="631" ht="12.75" customHeight="1">
      <c r="A631" s="62" t="s">
        <v>29</v>
      </c>
      <c r="B631" s="55">
        <v>2016.0</v>
      </c>
      <c r="C631" s="34">
        <v>42.0</v>
      </c>
      <c r="D631" s="54">
        <v>163000.0</v>
      </c>
      <c r="E631" s="54">
        <v>5118000.0</v>
      </c>
      <c r="F631" s="43">
        <v>50.9</v>
      </c>
      <c r="G631" s="57">
        <v>40.9</v>
      </c>
      <c r="H631" s="43">
        <v>39.0</v>
      </c>
      <c r="I631" s="57">
        <v>20.59</v>
      </c>
      <c r="J631" s="61">
        <v>54.233461538461555</v>
      </c>
      <c r="K631" s="61">
        <v>34.20076923076923</v>
      </c>
      <c r="L631" s="61">
        <v>9.515769230769227</v>
      </c>
      <c r="M631" s="61">
        <v>2.0490384615384616</v>
      </c>
      <c r="N631" s="61">
        <v>0.0013461538461538463</v>
      </c>
      <c r="O631" s="61">
        <v>0.0</v>
      </c>
      <c r="P631" s="61">
        <v>59.30769230769231</v>
      </c>
      <c r="Q631" s="22">
        <f t="array" ref="Q631">ROUND(IFERROR(INDEX(SPI!M:M,MATCH(1,IF(SPI!A:A='state(northeast)'!$A631,IF(SPI!B:B='state(northeast)'!$B631,1)),0))," "),2)</f>
        <v>13.82</v>
      </c>
      <c r="R631" s="22">
        <f t="array" ref="R631">ROUND(IFERROR(INDEX(SPI!N:N,MATCH(1,IF(SPI!A:A='state(northeast)'!$A631,IF(SPI!B:B='state(northeast)'!$B631,1)),0))," "),2)</f>
        <v>5.66</v>
      </c>
    </row>
    <row r="632" ht="12.75" customHeight="1">
      <c r="A632" s="62" t="s">
        <v>29</v>
      </c>
      <c r="B632" s="55">
        <v>2017.0</v>
      </c>
      <c r="C632" s="34">
        <v>42.0</v>
      </c>
      <c r="D632" s="54">
        <v>165000.0</v>
      </c>
      <c r="E632" s="54">
        <v>5660000.0</v>
      </c>
      <c r="F632" s="43">
        <v>50.6</v>
      </c>
      <c r="G632" s="57">
        <v>40.6</v>
      </c>
      <c r="H632" s="43">
        <v>46.61</v>
      </c>
      <c r="I632" s="57">
        <v>18.99</v>
      </c>
      <c r="J632" s="61">
        <v>80.42346153846152</v>
      </c>
      <c r="K632" s="61">
        <v>12.106923076923078</v>
      </c>
      <c r="L632" s="61">
        <v>7.21326923076923</v>
      </c>
      <c r="M632" s="61">
        <v>0.255</v>
      </c>
      <c r="N632" s="61">
        <v>0.0</v>
      </c>
      <c r="O632" s="61">
        <v>0.0</v>
      </c>
      <c r="P632" s="61">
        <v>27.25</v>
      </c>
      <c r="Q632" s="22">
        <f t="array" ref="Q632">ROUND(IFERROR(INDEX(SPI!M:M,MATCH(1,IF(SPI!A:A='state(northeast)'!$A632,IF(SPI!B:B='state(northeast)'!$B632,1)),0))," "),2)</f>
        <v>5.29</v>
      </c>
      <c r="R632" s="22">
        <f t="array" ref="R632">ROUND(IFERROR(INDEX(SPI!N:N,MATCH(1,IF(SPI!A:A='state(northeast)'!$A632,IF(SPI!B:B='state(northeast)'!$B632,1)),0))," "),2)</f>
        <v>32.82</v>
      </c>
    </row>
    <row r="633" ht="12.75" customHeight="1">
      <c r="A633" s="62" t="s">
        <v>29</v>
      </c>
      <c r="B633" s="55">
        <v>2018.0</v>
      </c>
      <c r="C633" s="34">
        <v>42.0</v>
      </c>
      <c r="D633" s="54">
        <v>142000.0</v>
      </c>
      <c r="E633" s="54">
        <v>5538000.0</v>
      </c>
      <c r="F633" s="43">
        <v>49.8</v>
      </c>
      <c r="G633" s="57">
        <v>37.6</v>
      </c>
      <c r="H633" s="43">
        <v>64.04</v>
      </c>
      <c r="I633" s="57">
        <v>20.42</v>
      </c>
      <c r="J633" s="61">
        <v>95.0294230769231</v>
      </c>
      <c r="K633" s="61">
        <v>3.3796153846153847</v>
      </c>
      <c r="L633" s="61">
        <v>1.5911538461538457</v>
      </c>
      <c r="M633" s="61">
        <v>0.0</v>
      </c>
      <c r="N633" s="61">
        <v>0.0</v>
      </c>
      <c r="O633" s="61">
        <v>0.0</v>
      </c>
      <c r="P633" s="61">
        <v>6.596153846153846</v>
      </c>
      <c r="Q633" s="22">
        <f t="array" ref="Q633">ROUND(IFERROR(INDEX(SPI!M:M,MATCH(1,IF(SPI!A:A='state(northeast)'!$A633,IF(SPI!B:B='state(northeast)'!$B633,1)),0))," "),2)</f>
        <v>0.26</v>
      </c>
      <c r="R633" s="22">
        <f t="array" ref="R633">ROUND(IFERROR(INDEX(SPI!N:N,MATCH(1,IF(SPI!A:A='state(northeast)'!$A633,IF(SPI!B:B='state(northeast)'!$B633,1)),0))," "),2)</f>
        <v>58.47</v>
      </c>
    </row>
    <row r="634" ht="12.75" customHeight="1">
      <c r="A634" s="62" t="s">
        <v>29</v>
      </c>
      <c r="B634" s="55">
        <v>2019.0</v>
      </c>
      <c r="C634" s="34">
        <v>42.0</v>
      </c>
      <c r="D634" s="54">
        <v>157000.0</v>
      </c>
      <c r="E634" s="54">
        <v>5495000.0</v>
      </c>
      <c r="F634" s="43">
        <v>49.9</v>
      </c>
      <c r="G634" s="57">
        <v>37.5</v>
      </c>
      <c r="H634" s="43">
        <v>50.78</v>
      </c>
      <c r="I634" s="57">
        <v>31.2</v>
      </c>
      <c r="J634" s="61">
        <v>94.02150943396227</v>
      </c>
      <c r="K634" s="61">
        <v>5.730188679245283</v>
      </c>
      <c r="L634" s="61">
        <v>0.24830188679245283</v>
      </c>
      <c r="M634" s="61">
        <v>0.0</v>
      </c>
      <c r="N634" s="61">
        <v>0.0</v>
      </c>
      <c r="O634" s="61">
        <v>0.0</v>
      </c>
      <c r="P634" s="61">
        <v>6.188679245283019</v>
      </c>
      <c r="Q634" s="22">
        <f t="array" ref="Q634">ROUND(IFERROR(INDEX(SPI!M:M,MATCH(1,IF(SPI!A:A='state(northeast)'!$A634,IF(SPI!B:B='state(northeast)'!$B634,1)),0))," "),2)</f>
        <v>0</v>
      </c>
      <c r="R634" s="22">
        <f t="array" ref="R634">ROUND(IFERROR(INDEX(SPI!N:N,MATCH(1,IF(SPI!A:A='state(northeast)'!$A634,IF(SPI!B:B='state(northeast)'!$B634,1)),0))," "),2)</f>
        <v>78.72</v>
      </c>
    </row>
    <row r="635" ht="12.75" customHeight="1">
      <c r="A635" s="62" t="s">
        <v>29</v>
      </c>
      <c r="B635" s="55">
        <v>2020.0</v>
      </c>
      <c r="C635" s="34">
        <v>42.0</v>
      </c>
      <c r="D635" s="54">
        <v>178000.0</v>
      </c>
      <c r="E635" s="59">
        <v>6835000.0</v>
      </c>
      <c r="F635" s="43">
        <v>51.2</v>
      </c>
      <c r="G635" s="57">
        <v>38.6</v>
      </c>
      <c r="H635" s="43">
        <v>43.26</v>
      </c>
      <c r="I635" s="57">
        <v>20.29</v>
      </c>
      <c r="J635" s="61">
        <v>67.7125</v>
      </c>
      <c r="K635" s="61">
        <v>20.31442307692308</v>
      </c>
      <c r="L635" s="61">
        <v>10.43326923076923</v>
      </c>
      <c r="M635" s="61">
        <v>1.5396153846153846</v>
      </c>
      <c r="N635" s="61">
        <v>0.0</v>
      </c>
      <c r="O635" s="61">
        <v>0.0</v>
      </c>
      <c r="P635" s="61">
        <v>45.78846153846154</v>
      </c>
      <c r="Q635" s="22">
        <f t="array" ref="Q635">ROUND(IFERROR(INDEX(SPI!M:M,MATCH(1,IF(SPI!A:A='state(northeast)'!$A635,IF(SPI!B:B='state(northeast)'!$B635,1)),0))," "),2)</f>
        <v>2.66</v>
      </c>
      <c r="R635" s="22">
        <f t="array" ref="R635">ROUND(IFERROR(INDEX(SPI!N:N,MATCH(1,IF(SPI!A:A='state(northeast)'!$A635,IF(SPI!B:B='state(northeast)'!$B635,1)),0))," "),2)</f>
        <v>18.94</v>
      </c>
    </row>
    <row r="636" ht="12.75" customHeight="1">
      <c r="A636" s="62" t="s">
        <v>29</v>
      </c>
      <c r="B636" s="55">
        <v>2021.0</v>
      </c>
      <c r="C636" s="34">
        <v>42.0</v>
      </c>
      <c r="D636" s="54">
        <v>165000.0</v>
      </c>
      <c r="E636" s="54" t="s">
        <v>71</v>
      </c>
      <c r="F636" s="43">
        <v>51.1</v>
      </c>
      <c r="G636" s="57">
        <v>38.2</v>
      </c>
      <c r="H636" s="43">
        <v>46.09</v>
      </c>
      <c r="I636" s="57">
        <v>18.32</v>
      </c>
      <c r="J636" s="61">
        <v>89.6723076923077</v>
      </c>
      <c r="K636" s="61">
        <v>9.337884615384617</v>
      </c>
      <c r="L636" s="61">
        <v>0.9900000000000001</v>
      </c>
      <c r="M636" s="61">
        <v>0.0</v>
      </c>
      <c r="N636" s="61">
        <v>0.0</v>
      </c>
      <c r="O636" s="61">
        <v>0.0</v>
      </c>
      <c r="P636" s="61">
        <v>11.307692307692308</v>
      </c>
      <c r="Q636" s="22">
        <f t="array" ref="Q636">ROUND(IFERROR(INDEX(SPI!M:M,MATCH(1,IF(SPI!A:A='state(northeast)'!$A636,IF(SPI!B:B='state(northeast)'!$B636,1)),0))," "),2)</f>
        <v>8.39</v>
      </c>
      <c r="R636" s="22">
        <f t="array" ref="R636">ROUND(IFERROR(INDEX(SPI!N:N,MATCH(1,IF(SPI!A:A='state(northeast)'!$A636,IF(SPI!B:B='state(northeast)'!$B636,1)),0))," "),2)</f>
        <v>17.91</v>
      </c>
    </row>
    <row r="637" ht="12.75" hidden="1" customHeight="1">
      <c r="A637" s="52" t="s">
        <v>16</v>
      </c>
      <c r="B637" s="55">
        <v>1895.0</v>
      </c>
      <c r="D637" s="54"/>
      <c r="E637" s="54"/>
      <c r="F637" s="43">
        <v>46.6</v>
      </c>
      <c r="G637" s="43"/>
      <c r="H637" s="43">
        <v>43.39</v>
      </c>
      <c r="I637" s="43"/>
      <c r="J637" s="43"/>
      <c r="K637" s="43"/>
      <c r="L637" s="43"/>
      <c r="M637" s="43"/>
      <c r="N637" s="43"/>
      <c r="O637" s="43"/>
      <c r="P637" s="43"/>
      <c r="Q637" s="22">
        <f t="array" ref="Q637">ROUND(IFERROR(INDEX(SPI!M:M,MATCH(1,IF(SPI!A:A='state(northeast)'!$A637,IF(SPI!B:B='state(northeast)'!$B637,1)),0))," "),2)</f>
        <v>8.37</v>
      </c>
      <c r="R637" s="22">
        <f t="array" ref="R637">ROUND(IFERROR(INDEX(SPI!N:N,MATCH(1,IF(SPI!A:A='state(northeast)'!$A637,IF(SPI!B:B='state(northeast)'!$B637,1)),0))," "),2)</f>
        <v>0.14</v>
      </c>
    </row>
    <row r="638" ht="12.75" hidden="1" customHeight="1">
      <c r="A638" s="52" t="s">
        <v>16</v>
      </c>
      <c r="B638" s="55">
        <v>1896.0</v>
      </c>
      <c r="D638" s="54"/>
      <c r="E638" s="54"/>
      <c r="F638" s="43">
        <v>46.8</v>
      </c>
      <c r="G638" s="43"/>
      <c r="H638" s="43">
        <v>43.62</v>
      </c>
      <c r="I638" s="43"/>
      <c r="J638" s="43"/>
      <c r="K638" s="43"/>
      <c r="L638" s="43"/>
      <c r="M638" s="43"/>
      <c r="N638" s="43"/>
      <c r="O638" s="43"/>
      <c r="P638" s="43"/>
      <c r="Q638" s="22">
        <f t="array" ref="Q638">ROUND(IFERROR(INDEX(SPI!M:M,MATCH(1,IF(SPI!A:A='state(northeast)'!$A638,IF(SPI!B:B='state(northeast)'!$B638,1)),0))," "),2)</f>
        <v>6.88</v>
      </c>
      <c r="R638" s="22">
        <f t="array" ref="R638">ROUND(IFERROR(INDEX(SPI!N:N,MATCH(1,IF(SPI!A:A='state(northeast)'!$A638,IF(SPI!B:B='state(northeast)'!$B638,1)),0))," "),2)</f>
        <v>4.71</v>
      </c>
    </row>
    <row r="639" ht="12.75" hidden="1" customHeight="1">
      <c r="A639" s="52" t="s">
        <v>16</v>
      </c>
      <c r="B639" s="55">
        <v>1897.0</v>
      </c>
      <c r="D639" s="54"/>
      <c r="E639" s="54"/>
      <c r="F639" s="43">
        <v>47.3</v>
      </c>
      <c r="G639" s="43"/>
      <c r="H639" s="43">
        <v>54.98</v>
      </c>
      <c r="I639" s="43"/>
      <c r="J639" s="43"/>
      <c r="K639" s="43"/>
      <c r="L639" s="43"/>
      <c r="M639" s="43"/>
      <c r="N639" s="43"/>
      <c r="O639" s="43"/>
      <c r="P639" s="43"/>
      <c r="Q639" s="22">
        <f t="array" ref="Q639">ROUND(IFERROR(INDEX(SPI!M:M,MATCH(1,IF(SPI!A:A='state(northeast)'!$A639,IF(SPI!B:B='state(northeast)'!$B639,1)),0))," "),2)</f>
        <v>5.17</v>
      </c>
      <c r="R639" s="22">
        <f t="array" ref="R639">ROUND(IFERROR(INDEX(SPI!N:N,MATCH(1,IF(SPI!A:A='state(northeast)'!$A639,IF(SPI!B:B='state(northeast)'!$B639,1)),0))," "),2)</f>
        <v>17.52</v>
      </c>
    </row>
    <row r="640" ht="12.75" hidden="1" customHeight="1">
      <c r="A640" s="52" t="s">
        <v>16</v>
      </c>
      <c r="B640" s="55">
        <v>1898.0</v>
      </c>
      <c r="D640" s="54"/>
      <c r="E640" s="54"/>
      <c r="F640" s="43">
        <v>48.2</v>
      </c>
      <c r="G640" s="43"/>
      <c r="H640" s="43">
        <v>57.26</v>
      </c>
      <c r="I640" s="43"/>
      <c r="J640" s="43"/>
      <c r="K640" s="43"/>
      <c r="L640" s="43"/>
      <c r="M640" s="43"/>
      <c r="N640" s="43"/>
      <c r="O640" s="43"/>
      <c r="P640" s="43"/>
      <c r="Q640" s="22">
        <f t="array" ref="Q640">ROUND(IFERROR(INDEX(SPI!M:M,MATCH(1,IF(SPI!A:A='state(northeast)'!$A640,IF(SPI!B:B='state(northeast)'!$B640,1)),0))," "),2)</f>
        <v>0</v>
      </c>
      <c r="R640" s="22">
        <f t="array" ref="R640">ROUND(IFERROR(INDEX(SPI!N:N,MATCH(1,IF(SPI!A:A='state(northeast)'!$A640,IF(SPI!B:B='state(northeast)'!$B640,1)),0))," "),2)</f>
        <v>50.44</v>
      </c>
    </row>
    <row r="641" ht="12.75" hidden="1" customHeight="1">
      <c r="A641" s="52" t="s">
        <v>16</v>
      </c>
      <c r="B641" s="55">
        <v>1899.0</v>
      </c>
      <c r="D641" s="54"/>
      <c r="E641" s="54"/>
      <c r="F641" s="43">
        <v>47.0</v>
      </c>
      <c r="G641" s="43"/>
      <c r="H641" s="43">
        <v>43.39</v>
      </c>
      <c r="I641" s="43"/>
      <c r="J641" s="43"/>
      <c r="K641" s="43"/>
      <c r="L641" s="43"/>
      <c r="M641" s="43"/>
      <c r="N641" s="43"/>
      <c r="O641" s="43"/>
      <c r="P641" s="43"/>
      <c r="Q641" s="22">
        <f t="array" ref="Q641">ROUND(IFERROR(INDEX(SPI!M:M,MATCH(1,IF(SPI!A:A='state(northeast)'!$A641,IF(SPI!B:B='state(northeast)'!$B641,1)),0))," "),2)</f>
        <v>8</v>
      </c>
      <c r="R641" s="22">
        <f t="array" ref="R641">ROUND(IFERROR(INDEX(SPI!N:N,MATCH(1,IF(SPI!A:A='state(northeast)'!$A641,IF(SPI!B:B='state(northeast)'!$B641,1)),0))," "),2)</f>
        <v>30.28</v>
      </c>
    </row>
    <row r="642" ht="12.75" hidden="1" customHeight="1">
      <c r="A642" s="52" t="s">
        <v>16</v>
      </c>
      <c r="B642" s="55">
        <v>1900.0</v>
      </c>
      <c r="D642" s="54"/>
      <c r="E642" s="54"/>
      <c r="F642" s="43">
        <v>48.4</v>
      </c>
      <c r="G642" s="43"/>
      <c r="H642" s="43">
        <v>48.03</v>
      </c>
      <c r="I642" s="43"/>
      <c r="J642" s="43"/>
      <c r="K642" s="43"/>
      <c r="L642" s="43"/>
      <c r="M642" s="43"/>
      <c r="N642" s="43"/>
      <c r="O642" s="43"/>
      <c r="P642" s="43"/>
      <c r="Q642" s="22">
        <f t="array" ref="Q642">ROUND(IFERROR(INDEX(SPI!M:M,MATCH(1,IF(SPI!A:A='state(northeast)'!$A642,IF(SPI!B:B='state(northeast)'!$B642,1)),0))," "),2)</f>
        <v>8.22</v>
      </c>
      <c r="R642" s="22">
        <f t="array" ref="R642">ROUND(IFERROR(INDEX(SPI!N:N,MATCH(1,IF(SPI!A:A='state(northeast)'!$A642,IF(SPI!B:B='state(northeast)'!$B642,1)),0))," "),2)</f>
        <v>0.05</v>
      </c>
    </row>
    <row r="643" ht="12.75" hidden="1" customHeight="1">
      <c r="A643" s="52" t="s">
        <v>16</v>
      </c>
      <c r="B643" s="55">
        <v>1901.0</v>
      </c>
      <c r="D643" s="54"/>
      <c r="E643" s="54"/>
      <c r="F643" s="43">
        <v>46.6</v>
      </c>
      <c r="G643" s="43"/>
      <c r="H643" s="43">
        <v>62.17</v>
      </c>
      <c r="I643" s="43"/>
      <c r="J643" s="43"/>
      <c r="K643" s="43"/>
      <c r="L643" s="43"/>
      <c r="M643" s="43"/>
      <c r="N643" s="43"/>
      <c r="O643" s="43"/>
      <c r="P643" s="43"/>
      <c r="Q643" s="22">
        <f t="array" ref="Q643">ROUND(IFERROR(INDEX(SPI!M:M,MATCH(1,IF(SPI!A:A='state(northeast)'!$A643,IF(SPI!B:B='state(northeast)'!$B643,1)),0))," "),2)</f>
        <v>11.47</v>
      </c>
      <c r="R643" s="22">
        <f t="array" ref="R643">ROUND(IFERROR(INDEX(SPI!N:N,MATCH(1,IF(SPI!A:A='state(northeast)'!$A643,IF(SPI!B:B='state(northeast)'!$B643,1)),0))," "),2)</f>
        <v>45.53</v>
      </c>
    </row>
    <row r="644" ht="12.75" hidden="1" customHeight="1">
      <c r="A644" s="52" t="s">
        <v>16</v>
      </c>
      <c r="B644" s="55">
        <v>1902.0</v>
      </c>
      <c r="D644" s="54"/>
      <c r="E644" s="54"/>
      <c r="F644" s="43">
        <v>47.2</v>
      </c>
      <c r="G644" s="43"/>
      <c r="H644" s="43">
        <v>53.41</v>
      </c>
      <c r="I644" s="43"/>
      <c r="J644" s="43"/>
      <c r="K644" s="43"/>
      <c r="L644" s="43"/>
      <c r="M644" s="43"/>
      <c r="N644" s="43"/>
      <c r="O644" s="43"/>
      <c r="P644" s="43"/>
      <c r="Q644" s="22">
        <f t="array" ref="Q644">ROUND(IFERROR(INDEX(SPI!M:M,MATCH(1,IF(SPI!A:A='state(northeast)'!$A644,IF(SPI!B:B='state(northeast)'!$B644,1)),0))," "),2)</f>
        <v>0</v>
      </c>
      <c r="R644" s="22">
        <f t="array" ref="R644">ROUND(IFERROR(INDEX(SPI!N:N,MATCH(1,IF(SPI!A:A='state(northeast)'!$A644,IF(SPI!B:B='state(northeast)'!$B644,1)),0))," "),2)</f>
        <v>43.1</v>
      </c>
    </row>
    <row r="645" ht="12.75" hidden="1" customHeight="1">
      <c r="A645" s="52" t="s">
        <v>16</v>
      </c>
      <c r="B645" s="55">
        <v>1903.0</v>
      </c>
      <c r="D645" s="54"/>
      <c r="E645" s="54"/>
      <c r="F645" s="43">
        <v>46.9</v>
      </c>
      <c r="G645" s="43"/>
      <c r="H645" s="43">
        <v>52.0</v>
      </c>
      <c r="I645" s="43"/>
      <c r="J645" s="43"/>
      <c r="K645" s="43"/>
      <c r="L645" s="43"/>
      <c r="M645" s="43"/>
      <c r="N645" s="43"/>
      <c r="O645" s="43"/>
      <c r="P645" s="43"/>
      <c r="Q645" s="22">
        <f t="array" ref="Q645">ROUND(IFERROR(INDEX(SPI!M:M,MATCH(1,IF(SPI!A:A='state(northeast)'!$A645,IF(SPI!B:B='state(northeast)'!$B645,1)),0))," "),2)</f>
        <v>0.4</v>
      </c>
      <c r="R645" s="22">
        <f t="array" ref="R645">ROUND(IFERROR(INDEX(SPI!N:N,MATCH(1,IF(SPI!A:A='state(northeast)'!$A645,IF(SPI!B:B='state(northeast)'!$B645,1)),0))," "),2)</f>
        <v>41.48</v>
      </c>
    </row>
    <row r="646" ht="12.75" hidden="1" customHeight="1">
      <c r="A646" s="52" t="s">
        <v>16</v>
      </c>
      <c r="B646" s="55">
        <v>1904.0</v>
      </c>
      <c r="D646" s="54"/>
      <c r="E646" s="54"/>
      <c r="F646" s="43">
        <v>44.3</v>
      </c>
      <c r="G646" s="43"/>
      <c r="H646" s="43">
        <v>44.28</v>
      </c>
      <c r="I646" s="43"/>
      <c r="J646" s="43"/>
      <c r="K646" s="43"/>
      <c r="L646" s="43"/>
      <c r="M646" s="43"/>
      <c r="N646" s="43"/>
      <c r="O646" s="43"/>
      <c r="P646" s="43"/>
      <c r="Q646" s="22">
        <f t="array" ref="Q646">ROUND(IFERROR(INDEX(SPI!M:M,MATCH(1,IF(SPI!A:A='state(northeast)'!$A646,IF(SPI!B:B='state(northeast)'!$B646,1)),0))," "),2)</f>
        <v>2.8</v>
      </c>
      <c r="R646" s="22">
        <f t="array" ref="R646">ROUND(IFERROR(INDEX(SPI!N:N,MATCH(1,IF(SPI!A:A='state(northeast)'!$A646,IF(SPI!B:B='state(northeast)'!$B646,1)),0))," "),2)</f>
        <v>3.86</v>
      </c>
    </row>
    <row r="647" ht="12.75" hidden="1" customHeight="1">
      <c r="A647" s="52" t="s">
        <v>16</v>
      </c>
      <c r="B647" s="55">
        <v>1905.0</v>
      </c>
      <c r="D647" s="54"/>
      <c r="E647" s="54"/>
      <c r="F647" s="43">
        <v>46.3</v>
      </c>
      <c r="G647" s="43"/>
      <c r="H647" s="43">
        <v>40.61</v>
      </c>
      <c r="I647" s="43"/>
      <c r="J647" s="43"/>
      <c r="K647" s="43"/>
      <c r="L647" s="43"/>
      <c r="M647" s="43"/>
      <c r="N647" s="43"/>
      <c r="O647" s="43"/>
      <c r="P647" s="43"/>
      <c r="Q647" s="22">
        <f t="array" ref="Q647">ROUND(IFERROR(INDEX(SPI!M:M,MATCH(1,IF(SPI!A:A='state(northeast)'!$A647,IF(SPI!B:B='state(northeast)'!$B647,1)),0))," "),2)</f>
        <v>40.92</v>
      </c>
      <c r="R647" s="22">
        <f t="array" ref="R647">ROUND(IFERROR(INDEX(SPI!N:N,MATCH(1,IF(SPI!A:A='state(northeast)'!$A647,IF(SPI!B:B='state(northeast)'!$B647,1)),0))," "),2)</f>
        <v>0.05</v>
      </c>
    </row>
    <row r="648" ht="12.75" hidden="1" customHeight="1">
      <c r="A648" s="52" t="s">
        <v>16</v>
      </c>
      <c r="B648" s="55">
        <v>1906.0</v>
      </c>
      <c r="D648" s="54"/>
      <c r="E648" s="54"/>
      <c r="F648" s="43">
        <v>47.7</v>
      </c>
      <c r="G648" s="43"/>
      <c r="H648" s="43">
        <v>47.37</v>
      </c>
      <c r="I648" s="43"/>
      <c r="J648" s="43"/>
      <c r="K648" s="43"/>
      <c r="L648" s="43"/>
      <c r="M648" s="43"/>
      <c r="N648" s="43"/>
      <c r="O648" s="43"/>
      <c r="P648" s="43"/>
      <c r="Q648" s="22">
        <f t="array" ref="Q648">ROUND(IFERROR(INDEX(SPI!M:M,MATCH(1,IF(SPI!A:A='state(northeast)'!$A648,IF(SPI!B:B='state(northeast)'!$B648,1)),0))," "),2)</f>
        <v>2.25</v>
      </c>
      <c r="R648" s="22">
        <f t="array" ref="R648">ROUND(IFERROR(INDEX(SPI!N:N,MATCH(1,IF(SPI!A:A='state(northeast)'!$A648,IF(SPI!B:B='state(northeast)'!$B648,1)),0))," "),2)</f>
        <v>2.87</v>
      </c>
    </row>
    <row r="649" ht="12.75" hidden="1" customHeight="1">
      <c r="A649" s="52" t="s">
        <v>16</v>
      </c>
      <c r="B649" s="55">
        <v>1907.0</v>
      </c>
      <c r="D649" s="54"/>
      <c r="E649" s="54"/>
      <c r="F649" s="43">
        <v>45.6</v>
      </c>
      <c r="G649" s="43"/>
      <c r="H649" s="43">
        <v>47.97</v>
      </c>
      <c r="I649" s="43"/>
      <c r="J649" s="43"/>
      <c r="K649" s="43"/>
      <c r="L649" s="43"/>
      <c r="M649" s="43"/>
      <c r="N649" s="43"/>
      <c r="O649" s="43"/>
      <c r="P649" s="43"/>
      <c r="Q649" s="22">
        <f t="array" ref="Q649">ROUND(IFERROR(INDEX(SPI!M:M,MATCH(1,IF(SPI!A:A='state(northeast)'!$A649,IF(SPI!B:B='state(northeast)'!$B649,1)),0))," "),2)</f>
        <v>26.24</v>
      </c>
      <c r="R649" s="22">
        <f t="array" ref="R649">ROUND(IFERROR(INDEX(SPI!N:N,MATCH(1,IF(SPI!A:A='state(northeast)'!$A649,IF(SPI!B:B='state(northeast)'!$B649,1)),0))," "),2)</f>
        <v>1.71</v>
      </c>
    </row>
    <row r="650" ht="12.75" hidden="1" customHeight="1">
      <c r="A650" s="52" t="s">
        <v>16</v>
      </c>
      <c r="B650" s="55">
        <v>1908.0</v>
      </c>
      <c r="D650" s="54"/>
      <c r="E650" s="54"/>
      <c r="F650" s="43">
        <v>48.2</v>
      </c>
      <c r="G650" s="43"/>
      <c r="H650" s="43">
        <v>42.34</v>
      </c>
      <c r="I650" s="43"/>
      <c r="J650" s="43"/>
      <c r="K650" s="43"/>
      <c r="L650" s="43"/>
      <c r="M650" s="43"/>
      <c r="N650" s="43"/>
      <c r="O650" s="43"/>
      <c r="P650" s="43"/>
      <c r="Q650" s="22">
        <f t="array" ref="Q650">ROUND(IFERROR(INDEX(SPI!M:M,MATCH(1,IF(SPI!A:A='state(northeast)'!$A650,IF(SPI!B:B='state(northeast)'!$B650,1)),0))," "),2)</f>
        <v>7.96</v>
      </c>
      <c r="R650" s="22">
        <f t="array" ref="R650">ROUND(IFERROR(INDEX(SPI!N:N,MATCH(1,IF(SPI!A:A='state(northeast)'!$A650,IF(SPI!B:B='state(northeast)'!$B650,1)),0))," "),2)</f>
        <v>28.04</v>
      </c>
    </row>
    <row r="651" ht="12.75" hidden="1" customHeight="1">
      <c r="A651" s="52" t="s">
        <v>16</v>
      </c>
      <c r="B651" s="55">
        <v>1909.0</v>
      </c>
      <c r="D651" s="54"/>
      <c r="E651" s="54"/>
      <c r="F651" s="43">
        <v>47.4</v>
      </c>
      <c r="G651" s="43"/>
      <c r="H651" s="43">
        <v>45.39</v>
      </c>
      <c r="I651" s="43"/>
      <c r="J651" s="43"/>
      <c r="K651" s="43"/>
      <c r="L651" s="43"/>
      <c r="M651" s="43"/>
      <c r="N651" s="43"/>
      <c r="O651" s="43"/>
      <c r="P651" s="43"/>
      <c r="Q651" s="22">
        <f t="array" ref="Q651">ROUND(IFERROR(INDEX(SPI!M:M,MATCH(1,IF(SPI!A:A='state(northeast)'!$A651,IF(SPI!B:B='state(northeast)'!$B651,1)),0))," "),2)</f>
        <v>10.43</v>
      </c>
      <c r="R651" s="22">
        <f t="array" ref="R651">ROUND(IFERROR(INDEX(SPI!N:N,MATCH(1,IF(SPI!A:A='state(northeast)'!$A651,IF(SPI!B:B='state(northeast)'!$B651,1)),0))," "),2)</f>
        <v>1.89</v>
      </c>
    </row>
    <row r="652" ht="12.75" hidden="1" customHeight="1">
      <c r="A652" s="52" t="s">
        <v>16</v>
      </c>
      <c r="B652" s="55">
        <v>1910.0</v>
      </c>
      <c r="D652" s="54"/>
      <c r="E652" s="54"/>
      <c r="F652" s="43">
        <v>47.6</v>
      </c>
      <c r="G652" s="43"/>
      <c r="H652" s="43">
        <v>40.92</v>
      </c>
      <c r="I652" s="43"/>
      <c r="J652" s="43"/>
      <c r="K652" s="43"/>
      <c r="L652" s="43"/>
      <c r="M652" s="43"/>
      <c r="N652" s="43"/>
      <c r="O652" s="43"/>
      <c r="P652" s="43"/>
      <c r="Q652" s="22">
        <f t="array" ref="Q652">ROUND(IFERROR(INDEX(SPI!M:M,MATCH(1,IF(SPI!A:A='state(northeast)'!$A652,IF(SPI!B:B='state(northeast)'!$B652,1)),0))," "),2)</f>
        <v>26.44</v>
      </c>
      <c r="R652" s="22">
        <f t="array" ref="R652">ROUND(IFERROR(INDEX(SPI!N:N,MATCH(1,IF(SPI!A:A='state(northeast)'!$A652,IF(SPI!B:B='state(northeast)'!$B652,1)),0))," "),2)</f>
        <v>0</v>
      </c>
    </row>
    <row r="653" ht="12.75" hidden="1" customHeight="1">
      <c r="A653" s="52" t="s">
        <v>16</v>
      </c>
      <c r="B653" s="55">
        <v>1911.0</v>
      </c>
      <c r="D653" s="54"/>
      <c r="E653" s="54"/>
      <c r="F653" s="43">
        <v>47.7</v>
      </c>
      <c r="G653" s="43"/>
      <c r="H653" s="43">
        <v>45.32</v>
      </c>
      <c r="I653" s="43"/>
      <c r="J653" s="43"/>
      <c r="K653" s="43"/>
      <c r="L653" s="43"/>
      <c r="M653" s="43"/>
      <c r="N653" s="43"/>
      <c r="O653" s="43"/>
      <c r="P653" s="43"/>
      <c r="Q653" s="22">
        <f t="array" ref="Q653">ROUND(IFERROR(INDEX(SPI!M:M,MATCH(1,IF(SPI!A:A='state(northeast)'!$A653,IF(SPI!B:B='state(northeast)'!$B653,1)),0))," "),2)</f>
        <v>41.22</v>
      </c>
      <c r="R653" s="22">
        <f t="array" ref="R653">ROUND(IFERROR(INDEX(SPI!N:N,MATCH(1,IF(SPI!A:A='state(northeast)'!$A653,IF(SPI!B:B='state(northeast)'!$B653,1)),0))," "),2)</f>
        <v>0.22</v>
      </c>
    </row>
    <row r="654" ht="12.75" hidden="1" customHeight="1">
      <c r="A654" s="52" t="s">
        <v>16</v>
      </c>
      <c r="B654" s="55">
        <v>1912.0</v>
      </c>
      <c r="D654" s="54"/>
      <c r="E654" s="54"/>
      <c r="F654" s="43">
        <v>46.6</v>
      </c>
      <c r="G654" s="43"/>
      <c r="H654" s="43">
        <v>46.56</v>
      </c>
      <c r="I654" s="43"/>
      <c r="J654" s="43"/>
      <c r="K654" s="43"/>
      <c r="L654" s="43"/>
      <c r="M654" s="43"/>
      <c r="N654" s="43"/>
      <c r="O654" s="43"/>
      <c r="P654" s="43"/>
      <c r="Q654" s="22">
        <f t="array" ref="Q654">ROUND(IFERROR(INDEX(SPI!M:M,MATCH(1,IF(SPI!A:A='state(northeast)'!$A654,IF(SPI!B:B='state(northeast)'!$B654,1)),0))," "),2)</f>
        <v>1.47</v>
      </c>
      <c r="R654" s="22">
        <f t="array" ref="R654">ROUND(IFERROR(INDEX(SPI!N:N,MATCH(1,IF(SPI!A:A='state(northeast)'!$A654,IF(SPI!B:B='state(northeast)'!$B654,1)),0))," "),2)</f>
        <v>12.69</v>
      </c>
    </row>
    <row r="655" ht="12.75" hidden="1" customHeight="1">
      <c r="A655" s="52" t="s">
        <v>16</v>
      </c>
      <c r="B655" s="55">
        <v>1913.0</v>
      </c>
      <c r="D655" s="54"/>
      <c r="E655" s="54"/>
      <c r="F655" s="43">
        <v>49.2</v>
      </c>
      <c r="G655" s="43"/>
      <c r="H655" s="43">
        <v>47.15</v>
      </c>
      <c r="I655" s="43"/>
      <c r="J655" s="43"/>
      <c r="K655" s="43"/>
      <c r="L655" s="43"/>
      <c r="M655" s="43"/>
      <c r="N655" s="43"/>
      <c r="O655" s="43"/>
      <c r="P655" s="43"/>
      <c r="Q655" s="22">
        <f t="array" ref="Q655">ROUND(IFERROR(INDEX(SPI!M:M,MATCH(1,IF(SPI!A:A='state(northeast)'!$A655,IF(SPI!B:B='state(northeast)'!$B655,1)),0))," "),2)</f>
        <v>6.01</v>
      </c>
      <c r="R655" s="22">
        <f t="array" ref="R655">ROUND(IFERROR(INDEX(SPI!N:N,MATCH(1,IF(SPI!A:A='state(northeast)'!$A655,IF(SPI!B:B='state(northeast)'!$B655,1)),0))," "),2)</f>
        <v>2.64</v>
      </c>
    </row>
    <row r="656" ht="12.75" hidden="1" customHeight="1">
      <c r="A656" s="52" t="s">
        <v>16</v>
      </c>
      <c r="B656" s="55">
        <v>1914.0</v>
      </c>
      <c r="D656" s="54"/>
      <c r="E656" s="54"/>
      <c r="F656" s="43">
        <v>46.4</v>
      </c>
      <c r="G656" s="43"/>
      <c r="H656" s="43">
        <v>37.57</v>
      </c>
      <c r="I656" s="43"/>
      <c r="J656" s="43"/>
      <c r="K656" s="43"/>
      <c r="L656" s="43"/>
      <c r="M656" s="43"/>
      <c r="N656" s="43"/>
      <c r="O656" s="43"/>
      <c r="P656" s="43"/>
      <c r="Q656" s="22">
        <f t="array" ref="Q656">ROUND(IFERROR(INDEX(SPI!M:M,MATCH(1,IF(SPI!A:A='state(northeast)'!$A656,IF(SPI!B:B='state(northeast)'!$B656,1)),0))," "),2)</f>
        <v>28.19</v>
      </c>
      <c r="R656" s="22">
        <f t="array" ref="R656">ROUND(IFERROR(INDEX(SPI!N:N,MATCH(1,IF(SPI!A:A='state(northeast)'!$A656,IF(SPI!B:B='state(northeast)'!$B656,1)),0))," "),2)</f>
        <v>3.72</v>
      </c>
    </row>
    <row r="657" ht="12.75" hidden="1" customHeight="1">
      <c r="A657" s="52" t="s">
        <v>16</v>
      </c>
      <c r="B657" s="55">
        <v>1915.0</v>
      </c>
      <c r="D657" s="54"/>
      <c r="E657" s="54"/>
      <c r="F657" s="43">
        <v>47.9</v>
      </c>
      <c r="G657" s="43"/>
      <c r="H657" s="43">
        <v>47.0</v>
      </c>
      <c r="I657" s="43"/>
      <c r="J657" s="43"/>
      <c r="K657" s="43"/>
      <c r="L657" s="43"/>
      <c r="M657" s="43"/>
      <c r="N657" s="43"/>
      <c r="O657" s="43"/>
      <c r="P657" s="43"/>
      <c r="Q657" s="22">
        <f t="array" ref="Q657">ROUND(IFERROR(INDEX(SPI!M:M,MATCH(1,IF(SPI!A:A='state(northeast)'!$A657,IF(SPI!B:B='state(northeast)'!$B657,1)),0))," "),2)</f>
        <v>25.97</v>
      </c>
      <c r="R657" s="22">
        <f t="array" ref="R657">ROUND(IFERROR(INDEX(SPI!N:N,MATCH(1,IF(SPI!A:A='state(northeast)'!$A657,IF(SPI!B:B='state(northeast)'!$B657,1)),0))," "),2)</f>
        <v>1.78</v>
      </c>
    </row>
    <row r="658" ht="12.75" hidden="1" customHeight="1">
      <c r="A658" s="52" t="s">
        <v>16</v>
      </c>
      <c r="B658" s="55">
        <v>1916.0</v>
      </c>
      <c r="D658" s="54"/>
      <c r="E658" s="54"/>
      <c r="F658" s="43">
        <v>46.4</v>
      </c>
      <c r="G658" s="43"/>
      <c r="H658" s="43">
        <v>43.26</v>
      </c>
      <c r="I658" s="43"/>
      <c r="J658" s="43"/>
      <c r="K658" s="43"/>
      <c r="L658" s="43"/>
      <c r="M658" s="43"/>
      <c r="N658" s="43"/>
      <c r="O658" s="43"/>
      <c r="P658" s="43"/>
      <c r="Q658" s="22">
        <f t="array" ref="Q658">ROUND(IFERROR(INDEX(SPI!M:M,MATCH(1,IF(SPI!A:A='state(northeast)'!$A658,IF(SPI!B:B='state(northeast)'!$B658,1)),0))," "),2)</f>
        <v>5.47</v>
      </c>
      <c r="R658" s="22">
        <f t="array" ref="R658">ROUND(IFERROR(INDEX(SPI!N:N,MATCH(1,IF(SPI!A:A='state(northeast)'!$A658,IF(SPI!B:B='state(northeast)'!$B658,1)),0))," "),2)</f>
        <v>2.31</v>
      </c>
    </row>
    <row r="659" ht="12.75" hidden="1" customHeight="1">
      <c r="A659" s="52" t="s">
        <v>16</v>
      </c>
      <c r="B659" s="55">
        <v>1917.0</v>
      </c>
      <c r="D659" s="54"/>
      <c r="E659" s="54"/>
      <c r="F659" s="43">
        <v>44.8</v>
      </c>
      <c r="G659" s="43"/>
      <c r="H659" s="43">
        <v>40.65</v>
      </c>
      <c r="I659" s="43"/>
      <c r="J659" s="43"/>
      <c r="K659" s="43"/>
      <c r="L659" s="43"/>
      <c r="M659" s="43"/>
      <c r="N659" s="43"/>
      <c r="O659" s="43"/>
      <c r="P659" s="43"/>
      <c r="Q659" s="22">
        <f t="array" ref="Q659">ROUND(IFERROR(INDEX(SPI!M:M,MATCH(1,IF(SPI!A:A='state(northeast)'!$A659,IF(SPI!B:B='state(northeast)'!$B659,1)),0))," "),2)</f>
        <v>26.43</v>
      </c>
      <c r="R659" s="22">
        <f t="array" ref="R659">ROUND(IFERROR(INDEX(SPI!N:N,MATCH(1,IF(SPI!A:A='state(northeast)'!$A659,IF(SPI!B:B='state(northeast)'!$B659,1)),0))," "),2)</f>
        <v>0.13</v>
      </c>
    </row>
    <row r="660" ht="12.75" hidden="1" customHeight="1">
      <c r="A660" s="52" t="s">
        <v>16</v>
      </c>
      <c r="B660" s="55">
        <v>1918.0</v>
      </c>
      <c r="D660" s="54"/>
      <c r="E660" s="54"/>
      <c r="F660" s="43">
        <v>46.9</v>
      </c>
      <c r="G660" s="43"/>
      <c r="H660" s="43">
        <v>42.76</v>
      </c>
      <c r="I660" s="43"/>
      <c r="J660" s="43"/>
      <c r="K660" s="43"/>
      <c r="L660" s="43"/>
      <c r="M660" s="43"/>
      <c r="N660" s="43"/>
      <c r="O660" s="43"/>
      <c r="P660" s="43"/>
      <c r="Q660" s="22">
        <f t="array" ref="Q660">ROUND(IFERROR(INDEX(SPI!M:M,MATCH(1,IF(SPI!A:A='state(northeast)'!$A660,IF(SPI!B:B='state(northeast)'!$B660,1)),0))," "),2)</f>
        <v>26.08</v>
      </c>
      <c r="R660" s="22">
        <f t="array" ref="R660">ROUND(IFERROR(INDEX(SPI!N:N,MATCH(1,IF(SPI!A:A='state(northeast)'!$A660,IF(SPI!B:B='state(northeast)'!$B660,1)),0))," "),2)</f>
        <v>0</v>
      </c>
    </row>
    <row r="661" ht="12.75" hidden="1" customHeight="1">
      <c r="A661" s="52" t="s">
        <v>16</v>
      </c>
      <c r="B661" s="55">
        <v>1919.0</v>
      </c>
      <c r="D661" s="54"/>
      <c r="E661" s="54"/>
      <c r="F661" s="43">
        <v>48.0</v>
      </c>
      <c r="G661" s="43"/>
      <c r="H661" s="43">
        <v>51.59</v>
      </c>
      <c r="I661" s="43"/>
      <c r="J661" s="43"/>
      <c r="K661" s="43"/>
      <c r="L661" s="43"/>
      <c r="M661" s="43"/>
      <c r="N661" s="43"/>
      <c r="O661" s="43"/>
      <c r="P661" s="43"/>
      <c r="Q661" s="22">
        <f t="array" ref="Q661">ROUND(IFERROR(INDEX(SPI!M:M,MATCH(1,IF(SPI!A:A='state(northeast)'!$A661,IF(SPI!B:B='state(northeast)'!$B661,1)),0))," "),2)</f>
        <v>1.17</v>
      </c>
      <c r="R661" s="22">
        <f t="array" ref="R661">ROUND(IFERROR(INDEX(SPI!N:N,MATCH(1,IF(SPI!A:A='state(northeast)'!$A661,IF(SPI!B:B='state(northeast)'!$B661,1)),0))," "),2)</f>
        <v>12.89</v>
      </c>
    </row>
    <row r="662" ht="12.75" hidden="1" customHeight="1">
      <c r="A662" s="52" t="s">
        <v>16</v>
      </c>
      <c r="B662" s="55">
        <v>1920.0</v>
      </c>
      <c r="D662" s="54"/>
      <c r="E662" s="54"/>
      <c r="F662" s="43">
        <v>46.4</v>
      </c>
      <c r="G662" s="43"/>
      <c r="H662" s="43">
        <v>57.43</v>
      </c>
      <c r="I662" s="43"/>
      <c r="J662" s="43"/>
      <c r="K662" s="43"/>
      <c r="L662" s="43"/>
      <c r="M662" s="43"/>
      <c r="N662" s="43"/>
      <c r="O662" s="43"/>
      <c r="P662" s="43"/>
      <c r="Q662" s="22">
        <f t="array" ref="Q662">ROUND(IFERROR(INDEX(SPI!M:M,MATCH(1,IF(SPI!A:A='state(northeast)'!$A662,IF(SPI!B:B='state(northeast)'!$B662,1)),0))," "),2)</f>
        <v>0</v>
      </c>
      <c r="R662" s="22">
        <f t="array" ref="R662">ROUND(IFERROR(INDEX(SPI!N:N,MATCH(1,IF(SPI!A:A='state(northeast)'!$A662,IF(SPI!B:B='state(northeast)'!$B662,1)),0))," "),2)</f>
        <v>32.55</v>
      </c>
    </row>
    <row r="663" ht="12.75" hidden="1" customHeight="1">
      <c r="A663" s="52" t="s">
        <v>16</v>
      </c>
      <c r="B663" s="55">
        <v>1921.0</v>
      </c>
      <c r="D663" s="54"/>
      <c r="E663" s="54"/>
      <c r="F663" s="43">
        <v>49.3</v>
      </c>
      <c r="G663" s="43"/>
      <c r="H663" s="43">
        <v>43.06</v>
      </c>
      <c r="I663" s="43"/>
      <c r="J663" s="43"/>
      <c r="K663" s="43"/>
      <c r="L663" s="43"/>
      <c r="M663" s="43"/>
      <c r="N663" s="43"/>
      <c r="O663" s="43"/>
      <c r="P663" s="43"/>
      <c r="Q663" s="22">
        <f t="array" ref="Q663">ROUND(IFERROR(INDEX(SPI!M:M,MATCH(1,IF(SPI!A:A='state(northeast)'!$A663,IF(SPI!B:B='state(northeast)'!$B663,1)),0))," "),2)</f>
        <v>4.13</v>
      </c>
      <c r="R663" s="22">
        <f t="array" ref="R663">ROUND(IFERROR(INDEX(SPI!N:N,MATCH(1,IF(SPI!A:A='state(northeast)'!$A663,IF(SPI!B:B='state(northeast)'!$B663,1)),0))," "),2)</f>
        <v>13.48</v>
      </c>
    </row>
    <row r="664" ht="12.75" hidden="1" customHeight="1">
      <c r="A664" s="52" t="s">
        <v>16</v>
      </c>
      <c r="B664" s="55">
        <v>1922.0</v>
      </c>
      <c r="D664" s="54"/>
      <c r="E664" s="54"/>
      <c r="F664" s="43">
        <v>47.9</v>
      </c>
      <c r="G664" s="43"/>
      <c r="H664" s="43">
        <v>45.53</v>
      </c>
      <c r="I664" s="43"/>
      <c r="J664" s="43"/>
      <c r="K664" s="43"/>
      <c r="L664" s="43"/>
      <c r="M664" s="43"/>
      <c r="N664" s="43"/>
      <c r="O664" s="43"/>
      <c r="P664" s="43"/>
      <c r="Q664" s="22">
        <f t="array" ref="Q664">ROUND(IFERROR(INDEX(SPI!M:M,MATCH(1,IF(SPI!A:A='state(northeast)'!$A664,IF(SPI!B:B='state(northeast)'!$B664,1)),0))," "),2)</f>
        <v>12.54</v>
      </c>
      <c r="R664" s="22">
        <f t="array" ref="R664">ROUND(IFERROR(INDEX(SPI!N:N,MATCH(1,IF(SPI!A:A='state(northeast)'!$A664,IF(SPI!B:B='state(northeast)'!$B664,1)),0))," "),2)</f>
        <v>6.2</v>
      </c>
    </row>
    <row r="665" ht="12.75" hidden="1" customHeight="1">
      <c r="A665" s="52" t="s">
        <v>16</v>
      </c>
      <c r="B665" s="55">
        <v>1923.0</v>
      </c>
      <c r="D665" s="54"/>
      <c r="E665" s="54"/>
      <c r="F665" s="43">
        <v>46.8</v>
      </c>
      <c r="G665" s="43"/>
      <c r="H665" s="43">
        <v>47.9</v>
      </c>
      <c r="I665" s="43"/>
      <c r="J665" s="43"/>
      <c r="K665" s="43"/>
      <c r="L665" s="43"/>
      <c r="M665" s="43"/>
      <c r="N665" s="43"/>
      <c r="O665" s="43"/>
      <c r="P665" s="43"/>
      <c r="Q665" s="22">
        <f t="array" ref="Q665">ROUND(IFERROR(INDEX(SPI!M:M,MATCH(1,IF(SPI!A:A='state(northeast)'!$A665,IF(SPI!B:B='state(northeast)'!$B665,1)),0))," "),2)</f>
        <v>11.97</v>
      </c>
      <c r="R665" s="22">
        <f t="array" ref="R665">ROUND(IFERROR(INDEX(SPI!N:N,MATCH(1,IF(SPI!A:A='state(northeast)'!$A665,IF(SPI!B:B='state(northeast)'!$B665,1)),0))," "),2)</f>
        <v>2.1</v>
      </c>
    </row>
    <row r="666" ht="12.75" hidden="1" customHeight="1">
      <c r="A666" s="52" t="s">
        <v>16</v>
      </c>
      <c r="B666" s="55">
        <v>1924.0</v>
      </c>
      <c r="D666" s="54"/>
      <c r="E666" s="54"/>
      <c r="F666" s="43">
        <v>46.4</v>
      </c>
      <c r="G666" s="43"/>
      <c r="H666" s="43">
        <v>39.82</v>
      </c>
      <c r="I666" s="43"/>
      <c r="J666" s="43"/>
      <c r="K666" s="43"/>
      <c r="L666" s="43"/>
      <c r="M666" s="43"/>
      <c r="N666" s="43"/>
      <c r="O666" s="43"/>
      <c r="P666" s="43"/>
      <c r="Q666" s="22">
        <f t="array" ref="Q666">ROUND(IFERROR(INDEX(SPI!M:M,MATCH(1,IF(SPI!A:A='state(northeast)'!$A666,IF(SPI!B:B='state(northeast)'!$B666,1)),0))," "),2)</f>
        <v>9.07</v>
      </c>
      <c r="R666" s="22">
        <f t="array" ref="R666">ROUND(IFERROR(INDEX(SPI!N:N,MATCH(1,IF(SPI!A:A='state(northeast)'!$A666,IF(SPI!B:B='state(northeast)'!$B666,1)),0))," "),2)</f>
        <v>3.31</v>
      </c>
    </row>
    <row r="667" ht="12.75" hidden="1" customHeight="1">
      <c r="A667" s="52" t="s">
        <v>16</v>
      </c>
      <c r="B667" s="55">
        <v>1925.0</v>
      </c>
      <c r="D667" s="54"/>
      <c r="E667" s="54"/>
      <c r="F667" s="43">
        <v>47.9</v>
      </c>
      <c r="G667" s="43"/>
      <c r="H667" s="43">
        <v>43.56</v>
      </c>
      <c r="I667" s="43"/>
      <c r="J667" s="43"/>
      <c r="K667" s="43"/>
      <c r="L667" s="43"/>
      <c r="M667" s="43"/>
      <c r="N667" s="43"/>
      <c r="O667" s="43"/>
      <c r="P667" s="43"/>
      <c r="Q667" s="22">
        <f t="array" ref="Q667">ROUND(IFERROR(INDEX(SPI!M:M,MATCH(1,IF(SPI!A:A='state(northeast)'!$A667,IF(SPI!B:B='state(northeast)'!$B667,1)),0))," "),2)</f>
        <v>31.05</v>
      </c>
      <c r="R667" s="22">
        <f t="array" ref="R667">ROUND(IFERROR(INDEX(SPI!N:N,MATCH(1,IF(SPI!A:A='state(northeast)'!$A667,IF(SPI!B:B='state(northeast)'!$B667,1)),0))," "),2)</f>
        <v>0</v>
      </c>
    </row>
    <row r="668" ht="12.75" hidden="1" customHeight="1">
      <c r="A668" s="52" t="s">
        <v>16</v>
      </c>
      <c r="B668" s="55">
        <v>1926.0</v>
      </c>
      <c r="D668" s="54"/>
      <c r="E668" s="54"/>
      <c r="F668" s="43">
        <v>45.6</v>
      </c>
      <c r="G668" s="43"/>
      <c r="H668" s="43">
        <v>44.3</v>
      </c>
      <c r="I668" s="43"/>
      <c r="J668" s="43"/>
      <c r="K668" s="43"/>
      <c r="L668" s="43"/>
      <c r="M668" s="43"/>
      <c r="N668" s="43"/>
      <c r="O668" s="43"/>
      <c r="P668" s="43"/>
      <c r="Q668" s="22">
        <f t="array" ref="Q668">ROUND(IFERROR(INDEX(SPI!M:M,MATCH(1,IF(SPI!A:A='state(northeast)'!$A668,IF(SPI!B:B='state(northeast)'!$B668,1)),0))," "),2)</f>
        <v>18.85</v>
      </c>
      <c r="R668" s="22">
        <f t="array" ref="R668">ROUND(IFERROR(INDEX(SPI!N:N,MATCH(1,IF(SPI!A:A='state(northeast)'!$A668,IF(SPI!B:B='state(northeast)'!$B668,1)),0))," "),2)</f>
        <v>0</v>
      </c>
    </row>
    <row r="669" ht="12.75" hidden="1" customHeight="1">
      <c r="A669" s="52" t="s">
        <v>16</v>
      </c>
      <c r="B669" s="55">
        <v>1927.0</v>
      </c>
      <c r="D669" s="54"/>
      <c r="E669" s="54"/>
      <c r="F669" s="43">
        <v>47.9</v>
      </c>
      <c r="G669" s="43"/>
      <c r="H669" s="43">
        <v>53.67</v>
      </c>
      <c r="I669" s="43"/>
      <c r="J669" s="43"/>
      <c r="K669" s="43"/>
      <c r="L669" s="43"/>
      <c r="M669" s="43"/>
      <c r="N669" s="43"/>
      <c r="O669" s="43"/>
      <c r="P669" s="43"/>
      <c r="Q669" s="22">
        <f t="array" ref="Q669">ROUND(IFERROR(INDEX(SPI!M:M,MATCH(1,IF(SPI!A:A='state(northeast)'!$A669,IF(SPI!B:B='state(northeast)'!$B669,1)),0))," "),2)</f>
        <v>2.47</v>
      </c>
      <c r="R669" s="22">
        <f t="array" ref="R669">ROUND(IFERROR(INDEX(SPI!N:N,MATCH(1,IF(SPI!A:A='state(northeast)'!$A669,IF(SPI!B:B='state(northeast)'!$B669,1)),0))," "),2)</f>
        <v>9.25</v>
      </c>
    </row>
    <row r="670" ht="12.75" hidden="1" customHeight="1">
      <c r="A670" s="52" t="s">
        <v>16</v>
      </c>
      <c r="B670" s="55">
        <v>1928.0</v>
      </c>
      <c r="D670" s="54"/>
      <c r="E670" s="54"/>
      <c r="F670" s="43">
        <v>47.8</v>
      </c>
      <c r="G670" s="43"/>
      <c r="H670" s="43">
        <v>45.04</v>
      </c>
      <c r="I670" s="43"/>
      <c r="J670" s="43"/>
      <c r="K670" s="43"/>
      <c r="L670" s="43"/>
      <c r="M670" s="43"/>
      <c r="N670" s="43"/>
      <c r="O670" s="43"/>
      <c r="P670" s="43"/>
      <c r="Q670" s="22">
        <f t="array" ref="Q670">ROUND(IFERROR(INDEX(SPI!M:M,MATCH(1,IF(SPI!A:A='state(northeast)'!$A670,IF(SPI!B:B='state(northeast)'!$B670,1)),0))," "),2)</f>
        <v>0.26</v>
      </c>
      <c r="R670" s="22">
        <f t="array" ref="R670">ROUND(IFERROR(INDEX(SPI!N:N,MATCH(1,IF(SPI!A:A='state(northeast)'!$A670,IF(SPI!B:B='state(northeast)'!$B670,1)),0))," "),2)</f>
        <v>36.69</v>
      </c>
    </row>
    <row r="671" ht="12.75" hidden="1" customHeight="1">
      <c r="A671" s="52" t="s">
        <v>16</v>
      </c>
      <c r="B671" s="55">
        <v>1929.0</v>
      </c>
      <c r="D671" s="54"/>
      <c r="E671" s="54"/>
      <c r="F671" s="43">
        <v>47.7</v>
      </c>
      <c r="G671" s="43"/>
      <c r="H671" s="43">
        <v>43.92</v>
      </c>
      <c r="I671" s="43"/>
      <c r="J671" s="43"/>
      <c r="K671" s="43"/>
      <c r="L671" s="43"/>
      <c r="M671" s="43"/>
      <c r="N671" s="43"/>
      <c r="O671" s="43"/>
      <c r="P671" s="43"/>
      <c r="Q671" s="22">
        <f t="array" ref="Q671">ROUND(IFERROR(INDEX(SPI!M:M,MATCH(1,IF(SPI!A:A='state(northeast)'!$A671,IF(SPI!B:B='state(northeast)'!$B671,1)),0))," "),2)</f>
        <v>7.69</v>
      </c>
      <c r="R671" s="22">
        <f t="array" ref="R671">ROUND(IFERROR(INDEX(SPI!N:N,MATCH(1,IF(SPI!A:A='state(northeast)'!$A671,IF(SPI!B:B='state(northeast)'!$B671,1)),0))," "),2)</f>
        <v>0.74</v>
      </c>
    </row>
    <row r="672" ht="12.75" hidden="1" customHeight="1">
      <c r="A672" s="52" t="s">
        <v>16</v>
      </c>
      <c r="B672" s="55">
        <v>1930.0</v>
      </c>
      <c r="D672" s="54"/>
      <c r="E672" s="54"/>
      <c r="F672" s="43">
        <v>48.6</v>
      </c>
      <c r="G672" s="43"/>
      <c r="H672" s="43">
        <v>35.58</v>
      </c>
      <c r="I672" s="43"/>
      <c r="J672" s="43"/>
      <c r="K672" s="43"/>
      <c r="L672" s="43"/>
      <c r="M672" s="43"/>
      <c r="N672" s="43"/>
      <c r="O672" s="43"/>
      <c r="P672" s="43"/>
      <c r="Q672" s="22">
        <f t="array" ref="Q672">ROUND(IFERROR(INDEX(SPI!M:M,MATCH(1,IF(SPI!A:A='state(northeast)'!$A672,IF(SPI!B:B='state(northeast)'!$B672,1)),0))," "),2)</f>
        <v>60.13</v>
      </c>
      <c r="R672" s="22">
        <f t="array" ref="R672">ROUND(IFERROR(INDEX(SPI!N:N,MATCH(1,IF(SPI!A:A='state(northeast)'!$A672,IF(SPI!B:B='state(northeast)'!$B672,1)),0))," "),2)</f>
        <v>0</v>
      </c>
    </row>
    <row r="673" ht="12.75" hidden="1" customHeight="1">
      <c r="A673" s="52" t="s">
        <v>16</v>
      </c>
      <c r="B673" s="55">
        <v>1931.0</v>
      </c>
      <c r="D673" s="54"/>
      <c r="E673" s="54"/>
      <c r="F673" s="43">
        <v>49.6</v>
      </c>
      <c r="G673" s="43"/>
      <c r="H673" s="43">
        <v>41.42</v>
      </c>
      <c r="I673" s="43"/>
      <c r="J673" s="43"/>
      <c r="K673" s="43"/>
      <c r="L673" s="43"/>
      <c r="M673" s="43"/>
      <c r="N673" s="43"/>
      <c r="O673" s="43"/>
      <c r="P673" s="43"/>
      <c r="Q673" s="22">
        <f t="array" ref="Q673">ROUND(IFERROR(INDEX(SPI!M:M,MATCH(1,IF(SPI!A:A='state(northeast)'!$A673,IF(SPI!B:B='state(northeast)'!$B673,1)),0))," "),2)</f>
        <v>26.78</v>
      </c>
      <c r="R673" s="22">
        <f t="array" ref="R673">ROUND(IFERROR(INDEX(SPI!N:N,MATCH(1,IF(SPI!A:A='state(northeast)'!$A673,IF(SPI!B:B='state(northeast)'!$B673,1)),0))," "),2)</f>
        <v>0.38</v>
      </c>
    </row>
    <row r="674" ht="12.75" hidden="1" customHeight="1">
      <c r="A674" s="52" t="s">
        <v>16</v>
      </c>
      <c r="B674" s="55">
        <v>1932.0</v>
      </c>
      <c r="D674" s="54"/>
      <c r="E674" s="54"/>
      <c r="F674" s="43">
        <v>48.8</v>
      </c>
      <c r="G674" s="43"/>
      <c r="H674" s="43">
        <v>48.61</v>
      </c>
      <c r="I674" s="43"/>
      <c r="J674" s="43"/>
      <c r="K674" s="43"/>
      <c r="L674" s="43"/>
      <c r="M674" s="43"/>
      <c r="N674" s="43"/>
      <c r="O674" s="43"/>
      <c r="P674" s="43"/>
      <c r="Q674" s="22">
        <f t="array" ref="Q674">ROUND(IFERROR(INDEX(SPI!M:M,MATCH(1,IF(SPI!A:A='state(northeast)'!$A674,IF(SPI!B:B='state(northeast)'!$B674,1)),0))," "),2)</f>
        <v>28.31</v>
      </c>
      <c r="R674" s="22">
        <f t="array" ref="R674">ROUND(IFERROR(INDEX(SPI!N:N,MATCH(1,IF(SPI!A:A='state(northeast)'!$A674,IF(SPI!B:B='state(northeast)'!$B674,1)),0))," "),2)</f>
        <v>1.58</v>
      </c>
    </row>
    <row r="675" ht="12.75" hidden="1" customHeight="1">
      <c r="A675" s="52" t="s">
        <v>16</v>
      </c>
      <c r="B675" s="55">
        <v>1933.0</v>
      </c>
      <c r="D675" s="54"/>
      <c r="E675" s="54"/>
      <c r="F675" s="43">
        <v>48.4</v>
      </c>
      <c r="G675" s="43"/>
      <c r="H675" s="43">
        <v>45.96</v>
      </c>
      <c r="I675" s="43"/>
      <c r="J675" s="43"/>
      <c r="K675" s="43"/>
      <c r="L675" s="43"/>
      <c r="M675" s="43"/>
      <c r="N675" s="43"/>
      <c r="O675" s="43"/>
      <c r="P675" s="43"/>
      <c r="Q675" s="22">
        <f t="array" ref="Q675">ROUND(IFERROR(INDEX(SPI!M:M,MATCH(1,IF(SPI!A:A='state(northeast)'!$A675,IF(SPI!B:B='state(northeast)'!$B675,1)),0))," "),2)</f>
        <v>2.08</v>
      </c>
      <c r="R675" s="22">
        <f t="array" ref="R675">ROUND(IFERROR(INDEX(SPI!N:N,MATCH(1,IF(SPI!A:A='state(northeast)'!$A675,IF(SPI!B:B='state(northeast)'!$B675,1)),0))," "),2)</f>
        <v>11.9</v>
      </c>
    </row>
    <row r="676" ht="12.75" hidden="1" customHeight="1">
      <c r="A676" s="52" t="s">
        <v>16</v>
      </c>
      <c r="B676" s="55">
        <v>1934.0</v>
      </c>
      <c r="D676" s="54"/>
      <c r="E676" s="54"/>
      <c r="F676" s="43">
        <v>47.2</v>
      </c>
      <c r="G676" s="43"/>
      <c r="H676" s="43">
        <v>53.11</v>
      </c>
      <c r="I676" s="43"/>
      <c r="J676" s="43"/>
      <c r="K676" s="43"/>
      <c r="L676" s="43"/>
      <c r="M676" s="43"/>
      <c r="N676" s="43"/>
      <c r="O676" s="43"/>
      <c r="P676" s="43"/>
      <c r="Q676" s="22">
        <f t="array" ref="Q676">ROUND(IFERROR(INDEX(SPI!M:M,MATCH(1,IF(SPI!A:A='state(northeast)'!$A676,IF(SPI!B:B='state(northeast)'!$B676,1)),0))," "),2)</f>
        <v>2.37</v>
      </c>
      <c r="R676" s="22">
        <f t="array" ref="R676">ROUND(IFERROR(INDEX(SPI!N:N,MATCH(1,IF(SPI!A:A='state(northeast)'!$A676,IF(SPI!B:B='state(northeast)'!$B676,1)),0))," "),2)</f>
        <v>13.97</v>
      </c>
    </row>
    <row r="677" ht="12.75" hidden="1" customHeight="1">
      <c r="A677" s="52" t="s">
        <v>16</v>
      </c>
      <c r="B677" s="55">
        <v>1935.0</v>
      </c>
      <c r="D677" s="54"/>
      <c r="E677" s="54"/>
      <c r="F677" s="43">
        <v>47.3</v>
      </c>
      <c r="G677" s="43"/>
      <c r="H677" s="43">
        <v>36.45</v>
      </c>
      <c r="I677" s="43"/>
      <c r="J677" s="43"/>
      <c r="K677" s="43"/>
      <c r="L677" s="43"/>
      <c r="M677" s="43"/>
      <c r="N677" s="43"/>
      <c r="O677" s="43"/>
      <c r="P677" s="43"/>
      <c r="Q677" s="22">
        <f t="array" ref="Q677">ROUND(IFERROR(INDEX(SPI!M:M,MATCH(1,IF(SPI!A:A='state(northeast)'!$A677,IF(SPI!B:B='state(northeast)'!$B677,1)),0))," "),2)</f>
        <v>26.46</v>
      </c>
      <c r="R677" s="22">
        <f t="array" ref="R677">ROUND(IFERROR(INDEX(SPI!N:N,MATCH(1,IF(SPI!A:A='state(northeast)'!$A677,IF(SPI!B:B='state(northeast)'!$B677,1)),0))," "),2)</f>
        <v>7.12</v>
      </c>
    </row>
    <row r="678" ht="12.75" hidden="1" customHeight="1">
      <c r="A678" s="52" t="s">
        <v>16</v>
      </c>
      <c r="B678" s="55">
        <v>1936.0</v>
      </c>
      <c r="D678" s="54"/>
      <c r="E678" s="54"/>
      <c r="F678" s="43">
        <v>47.7</v>
      </c>
      <c r="G678" s="43"/>
      <c r="H678" s="43">
        <v>53.81</v>
      </c>
      <c r="I678" s="43"/>
      <c r="J678" s="43"/>
      <c r="K678" s="43"/>
      <c r="L678" s="43"/>
      <c r="M678" s="43"/>
      <c r="N678" s="43"/>
      <c r="O678" s="43"/>
      <c r="P678" s="43"/>
      <c r="Q678" s="22">
        <f t="array" ref="Q678">ROUND(IFERROR(INDEX(SPI!M:M,MATCH(1,IF(SPI!A:A='state(northeast)'!$A678,IF(SPI!B:B='state(northeast)'!$B678,1)),0))," "),2)</f>
        <v>4.62</v>
      </c>
      <c r="R678" s="22">
        <f t="array" ref="R678">ROUND(IFERROR(INDEX(SPI!N:N,MATCH(1,IF(SPI!A:A='state(northeast)'!$A678,IF(SPI!B:B='state(northeast)'!$B678,1)),0))," "),2)</f>
        <v>5.72</v>
      </c>
    </row>
    <row r="679" ht="12.75" hidden="1" customHeight="1">
      <c r="A679" s="52" t="s">
        <v>16</v>
      </c>
      <c r="B679" s="55">
        <v>1937.0</v>
      </c>
      <c r="D679" s="54"/>
      <c r="E679" s="54"/>
      <c r="F679" s="43">
        <v>48.7</v>
      </c>
      <c r="G679" s="43"/>
      <c r="H679" s="43">
        <v>54.84</v>
      </c>
      <c r="I679" s="43"/>
      <c r="J679" s="43"/>
      <c r="K679" s="43"/>
      <c r="L679" s="43"/>
      <c r="M679" s="43"/>
      <c r="N679" s="43"/>
      <c r="O679" s="43"/>
      <c r="P679" s="43"/>
      <c r="Q679" s="22">
        <f t="array" ref="Q679">ROUND(IFERROR(INDEX(SPI!M:M,MATCH(1,IF(SPI!A:A='state(northeast)'!$A679,IF(SPI!B:B='state(northeast)'!$B679,1)),0))," "),2)</f>
        <v>0</v>
      </c>
      <c r="R679" s="22">
        <f t="array" ref="R679">ROUND(IFERROR(INDEX(SPI!N:N,MATCH(1,IF(SPI!A:A='state(northeast)'!$A679,IF(SPI!B:B='state(northeast)'!$B679,1)),0))," "),2)</f>
        <v>26.09</v>
      </c>
    </row>
    <row r="680" ht="12.75" hidden="1" customHeight="1">
      <c r="A680" s="52" t="s">
        <v>16</v>
      </c>
      <c r="B680" s="55">
        <v>1938.0</v>
      </c>
      <c r="D680" s="54"/>
      <c r="E680" s="54"/>
      <c r="F680" s="43">
        <v>48.9</v>
      </c>
      <c r="G680" s="43"/>
      <c r="H680" s="43">
        <v>60.18</v>
      </c>
      <c r="I680" s="43"/>
      <c r="J680" s="43"/>
      <c r="K680" s="43"/>
      <c r="L680" s="43"/>
      <c r="M680" s="43"/>
      <c r="N680" s="43"/>
      <c r="O680" s="43"/>
      <c r="P680" s="43"/>
      <c r="Q680" s="22">
        <f t="array" ref="Q680">ROUND(IFERROR(INDEX(SPI!M:M,MATCH(1,IF(SPI!A:A='state(northeast)'!$A680,IF(SPI!B:B='state(northeast)'!$B680,1)),0))," "),2)</f>
        <v>0</v>
      </c>
      <c r="R680" s="22">
        <f t="array" ref="R680">ROUND(IFERROR(INDEX(SPI!N:N,MATCH(1,IF(SPI!A:A='state(northeast)'!$A680,IF(SPI!B:B='state(northeast)'!$B680,1)),0))," "),2)</f>
        <v>46.71</v>
      </c>
    </row>
    <row r="681" ht="12.75" hidden="1" customHeight="1">
      <c r="A681" s="52" t="s">
        <v>16</v>
      </c>
      <c r="B681" s="55">
        <v>1939.0</v>
      </c>
      <c r="D681" s="54"/>
      <c r="E681" s="54"/>
      <c r="F681" s="43">
        <v>47.8</v>
      </c>
      <c r="G681" s="43"/>
      <c r="H681" s="43">
        <v>43.46</v>
      </c>
      <c r="I681" s="43"/>
      <c r="J681" s="43"/>
      <c r="K681" s="43"/>
      <c r="L681" s="43"/>
      <c r="M681" s="43"/>
      <c r="N681" s="43"/>
      <c r="O681" s="43"/>
      <c r="P681" s="43"/>
      <c r="Q681" s="22">
        <f t="array" ref="Q681">ROUND(IFERROR(INDEX(SPI!M:M,MATCH(1,IF(SPI!A:A='state(northeast)'!$A681,IF(SPI!B:B='state(northeast)'!$B681,1)),0))," "),2)</f>
        <v>7.86</v>
      </c>
      <c r="R681" s="22">
        <f t="array" ref="R681">ROUND(IFERROR(INDEX(SPI!N:N,MATCH(1,IF(SPI!A:A='state(northeast)'!$A681,IF(SPI!B:B='state(northeast)'!$B681,1)),0))," "),2)</f>
        <v>31.98</v>
      </c>
    </row>
    <row r="682" ht="12.75" hidden="1" customHeight="1">
      <c r="A682" s="52" t="s">
        <v>16</v>
      </c>
      <c r="B682" s="55">
        <v>1940.0</v>
      </c>
      <c r="D682" s="54"/>
      <c r="E682" s="54"/>
      <c r="F682" s="43">
        <v>45.8</v>
      </c>
      <c r="G682" s="43"/>
      <c r="H682" s="43">
        <v>47.76</v>
      </c>
      <c r="I682" s="43"/>
      <c r="J682" s="43"/>
      <c r="K682" s="43"/>
      <c r="L682" s="43"/>
      <c r="M682" s="43"/>
      <c r="N682" s="43"/>
      <c r="O682" s="43"/>
      <c r="P682" s="43"/>
      <c r="Q682" s="22">
        <f t="array" ref="Q682">ROUND(IFERROR(INDEX(SPI!M:M,MATCH(1,IF(SPI!A:A='state(northeast)'!$A682,IF(SPI!B:B='state(northeast)'!$B682,1)),0))," "),2)</f>
        <v>7.69</v>
      </c>
      <c r="R682" s="22">
        <f t="array" ref="R682">ROUND(IFERROR(INDEX(SPI!N:N,MATCH(1,IF(SPI!A:A='state(northeast)'!$A682,IF(SPI!B:B='state(northeast)'!$B682,1)),0))," "),2)</f>
        <v>5.31</v>
      </c>
    </row>
    <row r="683" ht="12.75" hidden="1" customHeight="1">
      <c r="A683" s="52" t="s">
        <v>16</v>
      </c>
      <c r="B683" s="55">
        <v>1941.0</v>
      </c>
      <c r="D683" s="54"/>
      <c r="E683" s="54"/>
      <c r="F683" s="43">
        <v>48.5</v>
      </c>
      <c r="G683" s="43"/>
      <c r="H683" s="43">
        <v>36.45</v>
      </c>
      <c r="I683" s="43"/>
      <c r="J683" s="43"/>
      <c r="K683" s="43"/>
      <c r="L683" s="43"/>
      <c r="M683" s="43"/>
      <c r="N683" s="43"/>
      <c r="O683" s="43"/>
      <c r="P683" s="43"/>
      <c r="Q683" s="22">
        <f t="array" ref="Q683">ROUND(IFERROR(INDEX(SPI!M:M,MATCH(1,IF(SPI!A:A='state(northeast)'!$A683,IF(SPI!B:B='state(northeast)'!$B683,1)),0))," "),2)</f>
        <v>52.07</v>
      </c>
      <c r="R683" s="22">
        <f t="array" ref="R683">ROUND(IFERROR(INDEX(SPI!N:N,MATCH(1,IF(SPI!A:A='state(northeast)'!$A683,IF(SPI!B:B='state(northeast)'!$B683,1)),0))," "),2)</f>
        <v>0</v>
      </c>
    </row>
    <row r="684" ht="12.75" hidden="1" customHeight="1">
      <c r="A684" s="52" t="s">
        <v>16</v>
      </c>
      <c r="B684" s="55">
        <v>1942.0</v>
      </c>
      <c r="D684" s="54"/>
      <c r="E684" s="54"/>
      <c r="F684" s="43">
        <v>48.3</v>
      </c>
      <c r="G684" s="43"/>
      <c r="H684" s="43">
        <v>52.01</v>
      </c>
      <c r="I684" s="43"/>
      <c r="J684" s="43"/>
      <c r="K684" s="43"/>
      <c r="L684" s="43"/>
      <c r="M684" s="43"/>
      <c r="N684" s="43"/>
      <c r="O684" s="43"/>
      <c r="P684" s="43"/>
      <c r="Q684" s="22">
        <f t="array" ref="Q684">ROUND(IFERROR(INDEX(SPI!M:M,MATCH(1,IF(SPI!A:A='state(northeast)'!$A684,IF(SPI!B:B='state(northeast)'!$B684,1)),0))," "),2)</f>
        <v>10.89</v>
      </c>
      <c r="R684" s="22">
        <f t="array" ref="R684">ROUND(IFERROR(INDEX(SPI!N:N,MATCH(1,IF(SPI!A:A='state(northeast)'!$A684,IF(SPI!B:B='state(northeast)'!$B684,1)),0))," "),2)</f>
        <v>2.47</v>
      </c>
    </row>
    <row r="685" ht="12.75" hidden="1" customHeight="1">
      <c r="A685" s="52" t="s">
        <v>16</v>
      </c>
      <c r="B685" s="55">
        <v>1943.0</v>
      </c>
      <c r="D685" s="54"/>
      <c r="E685" s="54"/>
      <c r="F685" s="43">
        <v>47.3</v>
      </c>
      <c r="G685" s="43"/>
      <c r="H685" s="43">
        <v>38.99</v>
      </c>
      <c r="I685" s="43"/>
      <c r="J685" s="43"/>
      <c r="K685" s="43"/>
      <c r="L685" s="43"/>
      <c r="M685" s="43"/>
      <c r="N685" s="43"/>
      <c r="O685" s="43"/>
      <c r="P685" s="43"/>
      <c r="Q685" s="22">
        <f t="array" ref="Q685">ROUND(IFERROR(INDEX(SPI!M:M,MATCH(1,IF(SPI!A:A='state(northeast)'!$A685,IF(SPI!B:B='state(northeast)'!$B685,1)),0))," "),2)</f>
        <v>13.32</v>
      </c>
      <c r="R685" s="22">
        <f t="array" ref="R685">ROUND(IFERROR(INDEX(SPI!N:N,MATCH(1,IF(SPI!A:A='state(northeast)'!$A685,IF(SPI!B:B='state(northeast)'!$B685,1)),0))," "),2)</f>
        <v>6.93</v>
      </c>
    </row>
    <row r="686" ht="12.75" hidden="1" customHeight="1">
      <c r="A686" s="52" t="s">
        <v>16</v>
      </c>
      <c r="B686" s="55">
        <v>1944.0</v>
      </c>
      <c r="D686" s="54"/>
      <c r="E686" s="54"/>
      <c r="F686" s="43">
        <v>48.2</v>
      </c>
      <c r="G686" s="43"/>
      <c r="H686" s="43">
        <v>44.04</v>
      </c>
      <c r="I686" s="43"/>
      <c r="J686" s="43"/>
      <c r="K686" s="43"/>
      <c r="L686" s="43"/>
      <c r="M686" s="43"/>
      <c r="N686" s="43"/>
      <c r="O686" s="43"/>
      <c r="P686" s="43"/>
      <c r="Q686" s="22">
        <f t="array" ref="Q686">ROUND(IFERROR(INDEX(SPI!M:M,MATCH(1,IF(SPI!A:A='state(northeast)'!$A686,IF(SPI!B:B='state(northeast)'!$B686,1)),0))," "),2)</f>
        <v>38.96</v>
      </c>
      <c r="R686" s="22">
        <f t="array" ref="R686">ROUND(IFERROR(INDEX(SPI!N:N,MATCH(1,IF(SPI!A:A='state(northeast)'!$A686,IF(SPI!B:B='state(northeast)'!$B686,1)),0))," "),2)</f>
        <v>0.03</v>
      </c>
    </row>
    <row r="687" ht="12.75" hidden="1" customHeight="1">
      <c r="A687" s="52" t="s">
        <v>16</v>
      </c>
      <c r="B687" s="55">
        <v>1945.0</v>
      </c>
      <c r="D687" s="54"/>
      <c r="E687" s="54"/>
      <c r="F687" s="43">
        <v>48.3</v>
      </c>
      <c r="G687" s="43"/>
      <c r="H687" s="43">
        <v>50.94</v>
      </c>
      <c r="I687" s="43"/>
      <c r="J687" s="43"/>
      <c r="K687" s="43"/>
      <c r="L687" s="43"/>
      <c r="M687" s="43"/>
      <c r="N687" s="43"/>
      <c r="O687" s="43"/>
      <c r="P687" s="43"/>
      <c r="Q687" s="22">
        <f t="array" ref="Q687">ROUND(IFERROR(INDEX(SPI!M:M,MATCH(1,IF(SPI!A:A='state(northeast)'!$A687,IF(SPI!B:B='state(northeast)'!$B687,1)),0))," "),2)</f>
        <v>2.21</v>
      </c>
      <c r="R687" s="22">
        <f t="array" ref="R687">ROUND(IFERROR(INDEX(SPI!N:N,MATCH(1,IF(SPI!A:A='state(northeast)'!$A687,IF(SPI!B:B='state(northeast)'!$B687,1)),0))," "),2)</f>
        <v>16.28</v>
      </c>
    </row>
    <row r="688" ht="12.75" hidden="1" customHeight="1">
      <c r="A688" s="52" t="s">
        <v>16</v>
      </c>
      <c r="B688" s="55">
        <v>1946.0</v>
      </c>
      <c r="D688" s="54"/>
      <c r="E688" s="54"/>
      <c r="F688" s="43">
        <v>48.9</v>
      </c>
      <c r="G688" s="43"/>
      <c r="H688" s="43">
        <v>39.16</v>
      </c>
      <c r="I688" s="43"/>
      <c r="J688" s="43"/>
      <c r="K688" s="43"/>
      <c r="L688" s="43"/>
      <c r="M688" s="43"/>
      <c r="N688" s="43"/>
      <c r="O688" s="43"/>
      <c r="P688" s="43"/>
      <c r="Q688" s="22">
        <f t="array" ref="Q688">ROUND(IFERROR(INDEX(SPI!M:M,MATCH(1,IF(SPI!A:A='state(northeast)'!$A688,IF(SPI!B:B='state(northeast)'!$B688,1)),0))," "),2)</f>
        <v>11.2</v>
      </c>
      <c r="R688" s="22">
        <f t="array" ref="R688">ROUND(IFERROR(INDEX(SPI!N:N,MATCH(1,IF(SPI!A:A='state(northeast)'!$A688,IF(SPI!B:B='state(northeast)'!$B688,1)),0))," "),2)</f>
        <v>2.91</v>
      </c>
    </row>
    <row r="689" ht="12.75" hidden="1" customHeight="1">
      <c r="A689" s="52" t="s">
        <v>16</v>
      </c>
      <c r="B689" s="55">
        <v>1947.0</v>
      </c>
      <c r="D689" s="54"/>
      <c r="E689" s="54"/>
      <c r="F689" s="43">
        <v>47.9</v>
      </c>
      <c r="G689" s="43"/>
      <c r="H689" s="43">
        <v>44.03</v>
      </c>
      <c r="I689" s="43"/>
      <c r="J689" s="43"/>
      <c r="K689" s="43"/>
      <c r="L689" s="43"/>
      <c r="M689" s="43"/>
      <c r="N689" s="43"/>
      <c r="O689" s="43"/>
      <c r="P689" s="43"/>
      <c r="Q689" s="22">
        <f t="array" ref="Q689">ROUND(IFERROR(INDEX(SPI!M:M,MATCH(1,IF(SPI!A:A='state(northeast)'!$A689,IF(SPI!B:B='state(northeast)'!$B689,1)),0))," "),2)</f>
        <v>29.78</v>
      </c>
      <c r="R689" s="22">
        <f t="array" ref="R689">ROUND(IFERROR(INDEX(SPI!N:N,MATCH(1,IF(SPI!A:A='state(northeast)'!$A689,IF(SPI!B:B='state(northeast)'!$B689,1)),0))," "),2)</f>
        <v>0.03</v>
      </c>
    </row>
    <row r="690" ht="12.75" hidden="1" customHeight="1">
      <c r="A690" s="52" t="s">
        <v>16</v>
      </c>
      <c r="B690" s="55">
        <v>1948.0</v>
      </c>
      <c r="D690" s="54"/>
      <c r="E690" s="54"/>
      <c r="F690" s="43">
        <v>47.8</v>
      </c>
      <c r="G690" s="43"/>
      <c r="H690" s="43">
        <v>46.84</v>
      </c>
      <c r="I690" s="43"/>
      <c r="J690" s="43"/>
      <c r="K690" s="43"/>
      <c r="L690" s="43"/>
      <c r="M690" s="43"/>
      <c r="N690" s="43"/>
      <c r="O690" s="43"/>
      <c r="P690" s="43"/>
      <c r="Q690" s="22">
        <f t="array" ref="Q690">ROUND(IFERROR(INDEX(SPI!M:M,MATCH(1,IF(SPI!A:A='state(northeast)'!$A690,IF(SPI!B:B='state(northeast)'!$B690,1)),0))," "),2)</f>
        <v>4.7</v>
      </c>
      <c r="R690" s="22">
        <f t="array" ref="R690">ROUND(IFERROR(INDEX(SPI!N:N,MATCH(1,IF(SPI!A:A='state(northeast)'!$A690,IF(SPI!B:B='state(northeast)'!$B690,1)),0))," "),2)</f>
        <v>4.94</v>
      </c>
    </row>
    <row r="691" ht="12.75" hidden="1" customHeight="1">
      <c r="A691" s="52" t="s">
        <v>16</v>
      </c>
      <c r="B691" s="55">
        <v>1949.0</v>
      </c>
      <c r="D691" s="54"/>
      <c r="E691" s="54"/>
      <c r="F691" s="43">
        <v>50.5</v>
      </c>
      <c r="G691" s="43"/>
      <c r="H691" s="43">
        <v>38.93</v>
      </c>
      <c r="I691" s="43"/>
      <c r="J691" s="43"/>
      <c r="K691" s="43"/>
      <c r="L691" s="43"/>
      <c r="M691" s="43"/>
      <c r="N691" s="43"/>
      <c r="O691" s="43"/>
      <c r="P691" s="43"/>
      <c r="Q691" s="22">
        <f t="array" ref="Q691">ROUND(IFERROR(INDEX(SPI!M:M,MATCH(1,IF(SPI!A:A='state(northeast)'!$A691,IF(SPI!B:B='state(northeast)'!$B691,1)),0))," "),2)</f>
        <v>21.9</v>
      </c>
      <c r="R691" s="22">
        <f t="array" ref="R691">ROUND(IFERROR(INDEX(SPI!N:N,MATCH(1,IF(SPI!A:A='state(northeast)'!$A691,IF(SPI!B:B='state(northeast)'!$B691,1)),0))," "),2)</f>
        <v>1.12</v>
      </c>
    </row>
    <row r="692" ht="12.75" hidden="1" customHeight="1">
      <c r="A692" s="52" t="s">
        <v>16</v>
      </c>
      <c r="B692" s="55">
        <v>1950.0</v>
      </c>
      <c r="D692" s="54"/>
      <c r="E692" s="54"/>
      <c r="F692" s="43">
        <v>47.8</v>
      </c>
      <c r="G692" s="43"/>
      <c r="H692" s="43">
        <v>44.25</v>
      </c>
      <c r="I692" s="43"/>
      <c r="J692" s="43"/>
      <c r="K692" s="43"/>
      <c r="L692" s="43"/>
      <c r="M692" s="43"/>
      <c r="N692" s="43"/>
      <c r="O692" s="43"/>
      <c r="P692" s="43"/>
      <c r="Q692" s="22">
        <f t="array" ref="Q692">ROUND(IFERROR(INDEX(SPI!M:M,MATCH(1,IF(SPI!A:A='state(northeast)'!$A692,IF(SPI!B:B='state(northeast)'!$B692,1)),0))," "),2)</f>
        <v>31.83</v>
      </c>
      <c r="R692" s="22">
        <f t="array" ref="R692">ROUND(IFERROR(INDEX(SPI!N:N,MATCH(1,IF(SPI!A:A='state(northeast)'!$A692,IF(SPI!B:B='state(northeast)'!$B692,1)),0))," "),2)</f>
        <v>0</v>
      </c>
    </row>
    <row r="693" ht="12.75" hidden="1" customHeight="1">
      <c r="A693" s="52" t="s">
        <v>16</v>
      </c>
      <c r="B693" s="55">
        <v>1951.0</v>
      </c>
      <c r="D693" s="54"/>
      <c r="E693" s="54"/>
      <c r="F693" s="43">
        <v>49.0</v>
      </c>
      <c r="G693" s="43"/>
      <c r="H693" s="43">
        <v>51.63</v>
      </c>
      <c r="I693" s="43"/>
      <c r="J693" s="43"/>
      <c r="K693" s="43"/>
      <c r="L693" s="43"/>
      <c r="M693" s="43"/>
      <c r="N693" s="43"/>
      <c r="O693" s="43"/>
      <c r="P693" s="43"/>
      <c r="Q693" s="22">
        <f t="array" ref="Q693">ROUND(IFERROR(INDEX(SPI!M:M,MATCH(1,IF(SPI!A:A='state(northeast)'!$A693,IF(SPI!B:B='state(northeast)'!$B693,1)),0))," "),2)</f>
        <v>0.51</v>
      </c>
      <c r="R693" s="22">
        <f t="array" ref="R693">ROUND(IFERROR(INDEX(SPI!N:N,MATCH(1,IF(SPI!A:A='state(northeast)'!$A693,IF(SPI!B:B='state(northeast)'!$B693,1)),0))," "),2)</f>
        <v>4.62</v>
      </c>
    </row>
    <row r="694" ht="12.75" hidden="1" customHeight="1">
      <c r="A694" s="52" t="s">
        <v>16</v>
      </c>
      <c r="B694" s="55">
        <v>1952.0</v>
      </c>
      <c r="D694" s="54"/>
      <c r="E694" s="54"/>
      <c r="F694" s="43">
        <v>49.4</v>
      </c>
      <c r="G694" s="43"/>
      <c r="H694" s="43">
        <v>49.99</v>
      </c>
      <c r="I694" s="43"/>
      <c r="J694" s="43"/>
      <c r="K694" s="43"/>
      <c r="L694" s="43"/>
      <c r="M694" s="43"/>
      <c r="N694" s="43"/>
      <c r="O694" s="43"/>
      <c r="P694" s="43"/>
      <c r="Q694" s="22">
        <f t="array" ref="Q694">ROUND(IFERROR(INDEX(SPI!M:M,MATCH(1,IF(SPI!A:A='state(northeast)'!$A694,IF(SPI!B:B='state(northeast)'!$B694,1)),0))," "),2)</f>
        <v>0.06</v>
      </c>
      <c r="R694" s="22">
        <f t="array" ref="R694">ROUND(IFERROR(INDEX(SPI!N:N,MATCH(1,IF(SPI!A:A='state(northeast)'!$A694,IF(SPI!B:B='state(northeast)'!$B694,1)),0))," "),2)</f>
        <v>31.15</v>
      </c>
    </row>
    <row r="695" ht="12.75" hidden="1" customHeight="1">
      <c r="A695" s="52" t="s">
        <v>16</v>
      </c>
      <c r="B695" s="55">
        <v>1953.0</v>
      </c>
      <c r="D695" s="54"/>
      <c r="E695" s="54"/>
      <c r="F695" s="43">
        <v>50.5</v>
      </c>
      <c r="G695" s="43"/>
      <c r="H695" s="43">
        <v>55.38</v>
      </c>
      <c r="I695" s="43"/>
      <c r="J695" s="43"/>
      <c r="K695" s="43"/>
      <c r="L695" s="43"/>
      <c r="M695" s="43"/>
      <c r="N695" s="43"/>
      <c r="O695" s="43"/>
      <c r="P695" s="43"/>
      <c r="Q695" s="22">
        <f t="array" ref="Q695">ROUND(IFERROR(INDEX(SPI!M:M,MATCH(1,IF(SPI!A:A='state(northeast)'!$A695,IF(SPI!B:B='state(northeast)'!$B695,1)),0))," "),2)</f>
        <v>0.02</v>
      </c>
      <c r="R695" s="22">
        <f t="array" ref="R695">ROUND(IFERROR(INDEX(SPI!N:N,MATCH(1,IF(SPI!A:A='state(northeast)'!$A695,IF(SPI!B:B='state(northeast)'!$B695,1)),0))," "),2)</f>
        <v>37.26</v>
      </c>
    </row>
    <row r="696" ht="12.75" hidden="1" customHeight="1">
      <c r="A696" s="52" t="s">
        <v>16</v>
      </c>
      <c r="B696" s="55">
        <v>1954.0</v>
      </c>
      <c r="D696" s="54"/>
      <c r="E696" s="54"/>
      <c r="F696" s="43">
        <v>48.7</v>
      </c>
      <c r="G696" s="43"/>
      <c r="H696" s="43">
        <v>50.11</v>
      </c>
      <c r="I696" s="43"/>
      <c r="J696" s="43"/>
      <c r="K696" s="43"/>
      <c r="L696" s="43"/>
      <c r="M696" s="43"/>
      <c r="N696" s="43"/>
      <c r="O696" s="43"/>
      <c r="P696" s="43"/>
      <c r="Q696" s="22">
        <f t="array" ref="Q696">ROUND(IFERROR(INDEX(SPI!M:M,MATCH(1,IF(SPI!A:A='state(northeast)'!$A696,IF(SPI!B:B='state(northeast)'!$B696,1)),0))," "),2)</f>
        <v>12.45</v>
      </c>
      <c r="R696" s="22">
        <f t="array" ref="R696">ROUND(IFERROR(INDEX(SPI!N:N,MATCH(1,IF(SPI!A:A='state(northeast)'!$A696,IF(SPI!B:B='state(northeast)'!$B696,1)),0))," "),2)</f>
        <v>5.64</v>
      </c>
    </row>
    <row r="697" ht="12.75" hidden="1" customHeight="1">
      <c r="A697" s="52" t="s">
        <v>16</v>
      </c>
      <c r="B697" s="55">
        <v>1955.0</v>
      </c>
      <c r="D697" s="54"/>
      <c r="E697" s="54"/>
      <c r="F697" s="43">
        <v>48.7</v>
      </c>
      <c r="G697" s="43"/>
      <c r="H697" s="43">
        <v>58.09</v>
      </c>
      <c r="I697" s="43"/>
      <c r="J697" s="43"/>
      <c r="K697" s="43"/>
      <c r="L697" s="43"/>
      <c r="M697" s="43"/>
      <c r="N697" s="43"/>
      <c r="O697" s="43"/>
      <c r="P697" s="43"/>
      <c r="Q697" s="22">
        <f t="array" ref="Q697">ROUND(IFERROR(INDEX(SPI!M:M,MATCH(1,IF(SPI!A:A='state(northeast)'!$A697,IF(SPI!B:B='state(northeast)'!$B697,1)),0))," "),2)</f>
        <v>1.37</v>
      </c>
      <c r="R697" s="22">
        <f t="array" ref="R697">ROUND(IFERROR(INDEX(SPI!N:N,MATCH(1,IF(SPI!A:A='state(northeast)'!$A697,IF(SPI!B:B='state(northeast)'!$B697,1)),0))," "),2)</f>
        <v>35.28</v>
      </c>
    </row>
    <row r="698" ht="12.75" hidden="1" customHeight="1">
      <c r="A698" s="52" t="s">
        <v>16</v>
      </c>
      <c r="B698" s="55">
        <v>1956.0</v>
      </c>
      <c r="D698" s="54"/>
      <c r="E698" s="54"/>
      <c r="F698" s="43">
        <v>47.6</v>
      </c>
      <c r="G698" s="43"/>
      <c r="H698" s="43">
        <v>44.6</v>
      </c>
      <c r="I698" s="43"/>
      <c r="J698" s="43"/>
      <c r="K698" s="43"/>
      <c r="L698" s="43"/>
      <c r="M698" s="43"/>
      <c r="N698" s="43"/>
      <c r="O698" s="43"/>
      <c r="P698" s="43"/>
      <c r="Q698" s="22">
        <f t="array" ref="Q698">ROUND(IFERROR(INDEX(SPI!M:M,MATCH(1,IF(SPI!A:A='state(northeast)'!$A698,IF(SPI!B:B='state(northeast)'!$B698,1)),0))," "),2)</f>
        <v>8.27</v>
      </c>
      <c r="R698" s="22">
        <f t="array" ref="R698">ROUND(IFERROR(INDEX(SPI!N:N,MATCH(1,IF(SPI!A:A='state(northeast)'!$A698,IF(SPI!B:B='state(northeast)'!$B698,1)),0))," "),2)</f>
        <v>37.18</v>
      </c>
    </row>
    <row r="699" ht="12.75" hidden="1" customHeight="1">
      <c r="A699" s="52" t="s">
        <v>16</v>
      </c>
      <c r="B699" s="55">
        <v>1957.0</v>
      </c>
      <c r="D699" s="54"/>
      <c r="E699" s="54"/>
      <c r="F699" s="43">
        <v>49.2</v>
      </c>
      <c r="G699" s="43"/>
      <c r="H699" s="43">
        <v>37.0</v>
      </c>
      <c r="I699" s="43"/>
      <c r="J699" s="43"/>
      <c r="K699" s="43"/>
      <c r="L699" s="43"/>
      <c r="M699" s="43"/>
      <c r="N699" s="43"/>
      <c r="O699" s="43"/>
      <c r="P699" s="43"/>
      <c r="Q699" s="22">
        <f t="array" ref="Q699">ROUND(IFERROR(INDEX(SPI!M:M,MATCH(1,IF(SPI!A:A='state(northeast)'!$A699,IF(SPI!B:B='state(northeast)'!$B699,1)),0))," "),2)</f>
        <v>58.66</v>
      </c>
      <c r="R699" s="22">
        <f t="array" ref="R699">ROUND(IFERROR(INDEX(SPI!N:N,MATCH(1,IF(SPI!A:A='state(northeast)'!$A699,IF(SPI!B:B='state(northeast)'!$B699,1)),0))," "),2)</f>
        <v>0</v>
      </c>
    </row>
    <row r="700" ht="12.75" hidden="1" customHeight="1">
      <c r="A700" s="52" t="s">
        <v>16</v>
      </c>
      <c r="B700" s="55">
        <v>1958.0</v>
      </c>
      <c r="D700" s="54"/>
      <c r="E700" s="54"/>
      <c r="F700" s="43">
        <v>46.6</v>
      </c>
      <c r="G700" s="43"/>
      <c r="H700" s="43">
        <v>50.96</v>
      </c>
      <c r="I700" s="43"/>
      <c r="J700" s="43"/>
      <c r="K700" s="43"/>
      <c r="L700" s="43"/>
      <c r="M700" s="43"/>
      <c r="N700" s="43"/>
      <c r="O700" s="43"/>
      <c r="P700" s="43"/>
      <c r="Q700" s="22">
        <f t="array" ref="Q700">ROUND(IFERROR(INDEX(SPI!M:M,MATCH(1,IF(SPI!A:A='state(northeast)'!$A700,IF(SPI!B:B='state(northeast)'!$B700,1)),0))," "),2)</f>
        <v>1.71</v>
      </c>
      <c r="R700" s="22">
        <f t="array" ref="R700">ROUND(IFERROR(INDEX(SPI!N:N,MATCH(1,IF(SPI!A:A='state(northeast)'!$A700,IF(SPI!B:B='state(northeast)'!$B700,1)),0))," "),2)</f>
        <v>22.33</v>
      </c>
    </row>
    <row r="701" ht="12.75" hidden="1" customHeight="1">
      <c r="A701" s="52" t="s">
        <v>16</v>
      </c>
      <c r="B701" s="55">
        <v>1959.0</v>
      </c>
      <c r="D701" s="54"/>
      <c r="E701" s="54"/>
      <c r="F701" s="43">
        <v>49.2</v>
      </c>
      <c r="G701" s="43"/>
      <c r="H701" s="43">
        <v>48.73</v>
      </c>
      <c r="I701" s="43"/>
      <c r="J701" s="43"/>
      <c r="K701" s="43"/>
      <c r="L701" s="43"/>
      <c r="M701" s="43"/>
      <c r="N701" s="43"/>
      <c r="O701" s="43"/>
      <c r="P701" s="43"/>
      <c r="Q701" s="22">
        <f t="array" ref="Q701">ROUND(IFERROR(INDEX(SPI!M:M,MATCH(1,IF(SPI!A:A='state(northeast)'!$A701,IF(SPI!B:B='state(northeast)'!$B701,1)),0))," "),2)</f>
        <v>8.03</v>
      </c>
      <c r="R701" s="22">
        <f t="array" ref="R701">ROUND(IFERROR(INDEX(SPI!N:N,MATCH(1,IF(SPI!A:A='state(northeast)'!$A701,IF(SPI!B:B='state(northeast)'!$B701,1)),0))," "),2)</f>
        <v>1.25</v>
      </c>
    </row>
    <row r="702" ht="12.75" hidden="1" customHeight="1">
      <c r="A702" s="52" t="s">
        <v>16</v>
      </c>
      <c r="B702" s="55">
        <v>1960.0</v>
      </c>
      <c r="D702" s="54"/>
      <c r="E702" s="54"/>
      <c r="F702" s="43">
        <v>48.0</v>
      </c>
      <c r="G702" s="43"/>
      <c r="H702" s="43">
        <v>47.85</v>
      </c>
      <c r="I702" s="43"/>
      <c r="J702" s="43"/>
      <c r="K702" s="43"/>
      <c r="L702" s="43"/>
      <c r="M702" s="43"/>
      <c r="N702" s="43"/>
      <c r="O702" s="43"/>
      <c r="P702" s="43"/>
      <c r="Q702" s="22">
        <f t="array" ref="Q702">ROUND(IFERROR(INDEX(SPI!M:M,MATCH(1,IF(SPI!A:A='state(northeast)'!$A702,IF(SPI!B:B='state(northeast)'!$B702,1)),0))," "),2)</f>
        <v>0.02</v>
      </c>
      <c r="R702" s="22">
        <f t="array" ref="R702">ROUND(IFERROR(INDEX(SPI!N:N,MATCH(1,IF(SPI!A:A='state(northeast)'!$A702,IF(SPI!B:B='state(northeast)'!$B702,1)),0))," "),2)</f>
        <v>12.53</v>
      </c>
    </row>
    <row r="703" ht="12.75" hidden="1" customHeight="1">
      <c r="A703" s="52" t="s">
        <v>16</v>
      </c>
      <c r="B703" s="55">
        <v>1961.0</v>
      </c>
      <c r="D703" s="54"/>
      <c r="E703" s="54"/>
      <c r="F703" s="43">
        <v>48.3</v>
      </c>
      <c r="G703" s="43"/>
      <c r="H703" s="43">
        <v>43.78</v>
      </c>
      <c r="I703" s="43"/>
      <c r="J703" s="43"/>
      <c r="K703" s="43"/>
      <c r="L703" s="43"/>
      <c r="M703" s="43"/>
      <c r="N703" s="43"/>
      <c r="O703" s="43"/>
      <c r="P703" s="43"/>
      <c r="Q703" s="22">
        <f t="array" ref="Q703">ROUND(IFERROR(INDEX(SPI!M:M,MATCH(1,IF(SPI!A:A='state(northeast)'!$A703,IF(SPI!B:B='state(northeast)'!$B703,1)),0))," "),2)</f>
        <v>2.03</v>
      </c>
      <c r="R703" s="22">
        <f t="array" ref="R703">ROUND(IFERROR(INDEX(SPI!N:N,MATCH(1,IF(SPI!A:A='state(northeast)'!$A703,IF(SPI!B:B='state(northeast)'!$B703,1)),0))," "),2)</f>
        <v>1.55</v>
      </c>
    </row>
    <row r="704" ht="12.75" hidden="1" customHeight="1">
      <c r="A704" s="52" t="s">
        <v>16</v>
      </c>
      <c r="B704" s="55">
        <v>1962.0</v>
      </c>
      <c r="D704" s="54"/>
      <c r="E704" s="54"/>
      <c r="F704" s="43">
        <v>46.8</v>
      </c>
      <c r="G704" s="43"/>
      <c r="H704" s="43">
        <v>40.27</v>
      </c>
      <c r="I704" s="43"/>
      <c r="J704" s="43"/>
      <c r="K704" s="43"/>
      <c r="L704" s="43"/>
      <c r="M704" s="43"/>
      <c r="N704" s="43"/>
      <c r="O704" s="43"/>
      <c r="P704" s="43"/>
      <c r="Q704" s="22">
        <f t="array" ref="Q704">ROUND(IFERROR(INDEX(SPI!M:M,MATCH(1,IF(SPI!A:A='state(northeast)'!$A704,IF(SPI!B:B='state(northeast)'!$B704,1)),0))," "),2)</f>
        <v>37.6</v>
      </c>
      <c r="R704" s="22">
        <f t="array" ref="R704">ROUND(IFERROR(INDEX(SPI!N:N,MATCH(1,IF(SPI!A:A='state(northeast)'!$A704,IF(SPI!B:B='state(northeast)'!$B704,1)),0))," "),2)</f>
        <v>0.02</v>
      </c>
    </row>
    <row r="705" ht="12.75" hidden="1" customHeight="1">
      <c r="A705" s="52" t="s">
        <v>16</v>
      </c>
      <c r="B705" s="55">
        <v>1963.0</v>
      </c>
      <c r="D705" s="54"/>
      <c r="E705" s="54"/>
      <c r="F705" s="43">
        <v>47.2</v>
      </c>
      <c r="G705" s="43"/>
      <c r="H705" s="43">
        <v>38.01</v>
      </c>
      <c r="I705" s="43"/>
      <c r="J705" s="43"/>
      <c r="K705" s="43"/>
      <c r="L705" s="43"/>
      <c r="M705" s="43"/>
      <c r="N705" s="43"/>
      <c r="O705" s="43"/>
      <c r="P705" s="43"/>
      <c r="Q705" s="22">
        <f t="array" ref="Q705">ROUND(IFERROR(INDEX(SPI!M:M,MATCH(1,IF(SPI!A:A='state(northeast)'!$A705,IF(SPI!B:B='state(northeast)'!$B705,1)),0))," "),2)</f>
        <v>43.55</v>
      </c>
      <c r="R705" s="22">
        <f t="array" ref="R705">ROUND(IFERROR(INDEX(SPI!N:N,MATCH(1,IF(SPI!A:A='state(northeast)'!$A705,IF(SPI!B:B='state(northeast)'!$B705,1)),0))," "),2)</f>
        <v>0</v>
      </c>
    </row>
    <row r="706" ht="12.75" hidden="1" customHeight="1">
      <c r="A706" s="52" t="s">
        <v>16</v>
      </c>
      <c r="B706" s="55">
        <v>1964.0</v>
      </c>
      <c r="D706" s="54"/>
      <c r="E706" s="54"/>
      <c r="F706" s="43">
        <v>48.0</v>
      </c>
      <c r="G706" s="43"/>
      <c r="H706" s="43">
        <v>35.07</v>
      </c>
      <c r="I706" s="43"/>
      <c r="J706" s="43"/>
      <c r="K706" s="43"/>
      <c r="L706" s="43"/>
      <c r="M706" s="43"/>
      <c r="N706" s="43"/>
      <c r="O706" s="43"/>
      <c r="P706" s="43"/>
      <c r="Q706" s="22">
        <f t="array" ref="Q706">ROUND(IFERROR(INDEX(SPI!M:M,MATCH(1,IF(SPI!A:A='state(northeast)'!$A706,IF(SPI!B:B='state(northeast)'!$B706,1)),0))," "),2)</f>
        <v>49.85</v>
      </c>
      <c r="R706" s="22">
        <f t="array" ref="R706">ROUND(IFERROR(INDEX(SPI!N:N,MATCH(1,IF(SPI!A:A='state(northeast)'!$A706,IF(SPI!B:B='state(northeast)'!$B706,1)),0))," "),2)</f>
        <v>0</v>
      </c>
    </row>
    <row r="707" ht="12.75" hidden="1" customHeight="1">
      <c r="A707" s="52" t="s">
        <v>16</v>
      </c>
      <c r="B707" s="55">
        <v>1965.0</v>
      </c>
      <c r="D707" s="54"/>
      <c r="E707" s="54"/>
      <c r="F707" s="43">
        <v>47.5</v>
      </c>
      <c r="G707" s="43"/>
      <c r="H707" s="43">
        <v>30.73</v>
      </c>
      <c r="I707" s="43"/>
      <c r="J707" s="43"/>
      <c r="K707" s="43"/>
      <c r="L707" s="43"/>
      <c r="M707" s="43"/>
      <c r="N707" s="43"/>
      <c r="O707" s="43"/>
      <c r="P707" s="43"/>
      <c r="Q707" s="22">
        <f t="array" ref="Q707">ROUND(IFERROR(INDEX(SPI!M:M,MATCH(1,IF(SPI!A:A='state(northeast)'!$A707,IF(SPI!B:B='state(northeast)'!$B707,1)),0))," "),2)</f>
        <v>91.16</v>
      </c>
      <c r="R707" s="22">
        <f t="array" ref="R707">ROUND(IFERROR(INDEX(SPI!N:N,MATCH(1,IF(SPI!A:A='state(northeast)'!$A707,IF(SPI!B:B='state(northeast)'!$B707,1)),0))," "),2)</f>
        <v>0</v>
      </c>
    </row>
    <row r="708" ht="12.75" hidden="1" customHeight="1">
      <c r="A708" s="52" t="s">
        <v>16</v>
      </c>
      <c r="B708" s="55">
        <v>1966.0</v>
      </c>
      <c r="D708" s="54"/>
      <c r="E708" s="54"/>
      <c r="F708" s="43">
        <v>48.0</v>
      </c>
      <c r="G708" s="43"/>
      <c r="H708" s="43">
        <v>37.59</v>
      </c>
      <c r="I708" s="43"/>
      <c r="J708" s="43"/>
      <c r="K708" s="43"/>
      <c r="L708" s="43"/>
      <c r="M708" s="43"/>
      <c r="N708" s="43"/>
      <c r="O708" s="43"/>
      <c r="P708" s="43"/>
      <c r="Q708" s="22">
        <f t="array" ref="Q708">ROUND(IFERROR(INDEX(SPI!M:M,MATCH(1,IF(SPI!A:A='state(northeast)'!$A708,IF(SPI!B:B='state(northeast)'!$B708,1)),0))," "),2)</f>
        <v>81.57</v>
      </c>
      <c r="R708" s="22">
        <f t="array" ref="R708">ROUND(IFERROR(INDEX(SPI!N:N,MATCH(1,IF(SPI!A:A='state(northeast)'!$A708,IF(SPI!B:B='state(northeast)'!$B708,1)),0))," "),2)</f>
        <v>0</v>
      </c>
    </row>
    <row r="709" ht="12.75" hidden="1" customHeight="1">
      <c r="A709" s="52" t="s">
        <v>16</v>
      </c>
      <c r="B709" s="55">
        <v>1967.0</v>
      </c>
      <c r="D709" s="54"/>
      <c r="E709" s="54"/>
      <c r="F709" s="43">
        <v>47.1</v>
      </c>
      <c r="G709" s="43"/>
      <c r="H709" s="43">
        <v>45.36</v>
      </c>
      <c r="I709" s="43"/>
      <c r="J709" s="43"/>
      <c r="K709" s="43"/>
      <c r="L709" s="43"/>
      <c r="M709" s="43"/>
      <c r="N709" s="43"/>
      <c r="O709" s="43"/>
      <c r="P709" s="43"/>
      <c r="Q709" s="22">
        <f t="array" ref="Q709">ROUND(IFERROR(INDEX(SPI!M:M,MATCH(1,IF(SPI!A:A='state(northeast)'!$A709,IF(SPI!B:B='state(northeast)'!$B709,1)),0))," "),2)</f>
        <v>13.5</v>
      </c>
      <c r="R709" s="22">
        <f t="array" ref="R709">ROUND(IFERROR(INDEX(SPI!N:N,MATCH(1,IF(SPI!A:A='state(northeast)'!$A709,IF(SPI!B:B='state(northeast)'!$B709,1)),0))," "),2)</f>
        <v>0.52</v>
      </c>
    </row>
    <row r="710" ht="12.75" hidden="1" customHeight="1">
      <c r="A710" s="52" t="s">
        <v>16</v>
      </c>
      <c r="B710" s="55">
        <v>1968.0</v>
      </c>
      <c r="D710" s="54"/>
      <c r="E710" s="54"/>
      <c r="F710" s="43">
        <v>47.7</v>
      </c>
      <c r="G710" s="43"/>
      <c r="H710" s="43">
        <v>44.03</v>
      </c>
      <c r="I710" s="43"/>
      <c r="J710" s="43"/>
      <c r="K710" s="43"/>
      <c r="L710" s="43"/>
      <c r="M710" s="43"/>
      <c r="N710" s="43"/>
      <c r="O710" s="43"/>
      <c r="P710" s="43"/>
      <c r="Q710" s="22">
        <f t="array" ref="Q710">ROUND(IFERROR(INDEX(SPI!M:M,MATCH(1,IF(SPI!A:A='state(northeast)'!$A710,IF(SPI!B:B='state(northeast)'!$B710,1)),0))," "),2)</f>
        <v>14.76</v>
      </c>
      <c r="R710" s="22">
        <f t="array" ref="R710">ROUND(IFERROR(INDEX(SPI!N:N,MATCH(1,IF(SPI!A:A='state(northeast)'!$A710,IF(SPI!B:B='state(northeast)'!$B710,1)),0))," "),2)</f>
        <v>0.11</v>
      </c>
    </row>
    <row r="711" ht="12.75" hidden="1" customHeight="1">
      <c r="A711" s="52" t="s">
        <v>16</v>
      </c>
      <c r="B711" s="55">
        <v>1969.0</v>
      </c>
      <c r="D711" s="54"/>
      <c r="E711" s="54"/>
      <c r="F711" s="43">
        <v>48.0</v>
      </c>
      <c r="G711" s="43"/>
      <c r="H711" s="43">
        <v>49.14</v>
      </c>
      <c r="I711" s="43"/>
      <c r="J711" s="43"/>
      <c r="K711" s="43"/>
      <c r="L711" s="43"/>
      <c r="M711" s="43"/>
      <c r="N711" s="43"/>
      <c r="O711" s="43"/>
      <c r="P711" s="43"/>
      <c r="Q711" s="22">
        <f t="array" ref="Q711">ROUND(IFERROR(INDEX(SPI!M:M,MATCH(1,IF(SPI!A:A='state(northeast)'!$A711,IF(SPI!B:B='state(northeast)'!$B711,1)),0))," "),2)</f>
        <v>6.89</v>
      </c>
      <c r="R711" s="22">
        <f t="array" ref="R711">ROUND(IFERROR(INDEX(SPI!N:N,MATCH(1,IF(SPI!A:A='state(northeast)'!$A711,IF(SPI!B:B='state(northeast)'!$B711,1)),0))," "),2)</f>
        <v>3.89</v>
      </c>
    </row>
    <row r="712" ht="12.75" hidden="1" customHeight="1">
      <c r="A712" s="52" t="s">
        <v>16</v>
      </c>
      <c r="B712" s="55">
        <v>1970.0</v>
      </c>
      <c r="D712" s="54"/>
      <c r="E712" s="54"/>
      <c r="F712" s="43">
        <v>47.8</v>
      </c>
      <c r="G712" s="43"/>
      <c r="H712" s="43">
        <v>39.03</v>
      </c>
      <c r="I712" s="43"/>
      <c r="J712" s="43"/>
      <c r="K712" s="43"/>
      <c r="L712" s="43"/>
      <c r="M712" s="43"/>
      <c r="N712" s="43"/>
      <c r="O712" s="43"/>
      <c r="P712" s="43"/>
      <c r="Q712" s="22">
        <f t="array" ref="Q712">ROUND(IFERROR(INDEX(SPI!M:M,MATCH(1,IF(SPI!A:A='state(northeast)'!$A712,IF(SPI!B:B='state(northeast)'!$B712,1)),0))," "),2)</f>
        <v>13.48</v>
      </c>
      <c r="R712" s="22">
        <f t="array" ref="R712">ROUND(IFERROR(INDEX(SPI!N:N,MATCH(1,IF(SPI!A:A='state(northeast)'!$A712,IF(SPI!B:B='state(northeast)'!$B712,1)),0))," "),2)</f>
        <v>5.19</v>
      </c>
    </row>
    <row r="713" ht="12.75" hidden="1" customHeight="1">
      <c r="A713" s="52" t="s">
        <v>16</v>
      </c>
      <c r="B713" s="55">
        <v>1971.0</v>
      </c>
      <c r="D713" s="54"/>
      <c r="E713" s="54"/>
      <c r="F713" s="43">
        <v>48.3</v>
      </c>
      <c r="G713" s="43"/>
      <c r="H713" s="43">
        <v>45.05</v>
      </c>
      <c r="I713" s="43"/>
      <c r="J713" s="43"/>
      <c r="K713" s="43"/>
      <c r="L713" s="43"/>
      <c r="M713" s="43"/>
      <c r="N713" s="43"/>
      <c r="O713" s="43"/>
      <c r="P713" s="43"/>
      <c r="Q713" s="22">
        <f t="array" ref="Q713">ROUND(IFERROR(INDEX(SPI!M:M,MATCH(1,IF(SPI!A:A='state(northeast)'!$A713,IF(SPI!B:B='state(northeast)'!$B713,1)),0))," "),2)</f>
        <v>24.25</v>
      </c>
      <c r="R713" s="22">
        <f t="array" ref="R713">ROUND(IFERROR(INDEX(SPI!N:N,MATCH(1,IF(SPI!A:A='state(northeast)'!$A713,IF(SPI!B:B='state(northeast)'!$B713,1)),0))," "),2)</f>
        <v>0.18</v>
      </c>
    </row>
    <row r="714" ht="12.75" hidden="1" customHeight="1">
      <c r="A714" s="52" t="s">
        <v>16</v>
      </c>
      <c r="B714" s="55">
        <v>1972.0</v>
      </c>
      <c r="D714" s="54"/>
      <c r="E714" s="54"/>
      <c r="F714" s="43">
        <v>47.3</v>
      </c>
      <c r="G714" s="43"/>
      <c r="H714" s="43">
        <v>62.58</v>
      </c>
      <c r="I714" s="43"/>
      <c r="J714" s="43"/>
      <c r="K714" s="43"/>
      <c r="L714" s="43"/>
      <c r="M714" s="43"/>
      <c r="N714" s="43"/>
      <c r="O714" s="43"/>
      <c r="P714" s="43"/>
      <c r="Q714" s="22">
        <f t="array" ref="Q714">ROUND(IFERROR(INDEX(SPI!M:M,MATCH(1,IF(SPI!A:A='state(northeast)'!$A714,IF(SPI!B:B='state(northeast)'!$B714,1)),0))," "),2)</f>
        <v>0.31</v>
      </c>
      <c r="R714" s="22">
        <f t="array" ref="R714">ROUND(IFERROR(INDEX(SPI!N:N,MATCH(1,IF(SPI!A:A='state(northeast)'!$A714,IF(SPI!B:B='state(northeast)'!$B714,1)),0))," "),2)</f>
        <v>46.3</v>
      </c>
    </row>
    <row r="715" ht="12.75" hidden="1" customHeight="1">
      <c r="A715" s="52" t="s">
        <v>16</v>
      </c>
      <c r="B715" s="55">
        <v>1973.0</v>
      </c>
      <c r="D715" s="54"/>
      <c r="E715" s="54"/>
      <c r="F715" s="43">
        <v>50.0</v>
      </c>
      <c r="G715" s="43"/>
      <c r="H715" s="43">
        <v>53.92</v>
      </c>
      <c r="I715" s="43"/>
      <c r="J715" s="43"/>
      <c r="K715" s="43"/>
      <c r="L715" s="43"/>
      <c r="M715" s="43"/>
      <c r="N715" s="43"/>
      <c r="O715" s="43"/>
      <c r="P715" s="43"/>
      <c r="Q715" s="22">
        <f t="array" ref="Q715">ROUND(IFERROR(INDEX(SPI!M:M,MATCH(1,IF(SPI!A:A='state(northeast)'!$A715,IF(SPI!B:B='state(northeast)'!$B715,1)),0))," "),2)</f>
        <v>0</v>
      </c>
      <c r="R715" s="22">
        <f t="array" ref="R715">ROUND(IFERROR(INDEX(SPI!N:N,MATCH(1,IF(SPI!A:A='state(northeast)'!$A715,IF(SPI!B:B='state(northeast)'!$B715,1)),0))," "),2)</f>
        <v>54.67</v>
      </c>
    </row>
    <row r="716" ht="12.75" hidden="1" customHeight="1">
      <c r="A716" s="52" t="s">
        <v>16</v>
      </c>
      <c r="B716" s="55">
        <v>1974.0</v>
      </c>
      <c r="D716" s="54"/>
      <c r="E716" s="54"/>
      <c r="F716" s="43">
        <v>48.2</v>
      </c>
      <c r="G716" s="43"/>
      <c r="H716" s="43">
        <v>47.34</v>
      </c>
      <c r="I716" s="43"/>
      <c r="J716" s="43"/>
      <c r="K716" s="43"/>
      <c r="L716" s="43"/>
      <c r="M716" s="43"/>
      <c r="N716" s="43"/>
      <c r="O716" s="43"/>
      <c r="P716" s="43"/>
      <c r="Q716" s="22">
        <f t="array" ref="Q716">ROUND(IFERROR(INDEX(SPI!M:M,MATCH(1,IF(SPI!A:A='state(northeast)'!$A716,IF(SPI!B:B='state(northeast)'!$B716,1)),0))," "),2)</f>
        <v>0.66</v>
      </c>
      <c r="R716" s="22">
        <f t="array" ref="R716">ROUND(IFERROR(INDEX(SPI!N:N,MATCH(1,IF(SPI!A:A='state(northeast)'!$A716,IF(SPI!B:B='state(northeast)'!$B716,1)),0))," "),2)</f>
        <v>6.37</v>
      </c>
    </row>
    <row r="717" ht="12.75" hidden="1" customHeight="1">
      <c r="A717" s="52" t="s">
        <v>16</v>
      </c>
      <c r="B717" s="55">
        <v>1975.0</v>
      </c>
      <c r="D717" s="54"/>
      <c r="E717" s="54"/>
      <c r="F717" s="43">
        <v>49.1</v>
      </c>
      <c r="G717" s="43"/>
      <c r="H717" s="43">
        <v>56.35</v>
      </c>
      <c r="I717" s="43"/>
      <c r="J717" s="43"/>
      <c r="K717" s="43"/>
      <c r="L717" s="43"/>
      <c r="M717" s="43"/>
      <c r="N717" s="43"/>
      <c r="O717" s="43"/>
      <c r="P717" s="43"/>
      <c r="Q717" s="22">
        <f t="array" ref="Q717">ROUND(IFERROR(INDEX(SPI!M:M,MATCH(1,IF(SPI!A:A='state(northeast)'!$A717,IF(SPI!B:B='state(northeast)'!$B717,1)),0))," "),2)</f>
        <v>0.02</v>
      </c>
      <c r="R717" s="22">
        <f t="array" ref="R717">ROUND(IFERROR(INDEX(SPI!N:N,MATCH(1,IF(SPI!A:A='state(northeast)'!$A717,IF(SPI!B:B='state(northeast)'!$B717,1)),0))," "),2)</f>
        <v>18.39</v>
      </c>
    </row>
    <row r="718" ht="12.75" hidden="1" customHeight="1">
      <c r="A718" s="52" t="s">
        <v>16</v>
      </c>
      <c r="B718" s="55">
        <v>1976.0</v>
      </c>
      <c r="D718" s="54"/>
      <c r="E718" s="54"/>
      <c r="F718" s="43">
        <v>47.6</v>
      </c>
      <c r="G718" s="43"/>
      <c r="H718" s="43">
        <v>46.86</v>
      </c>
      <c r="I718" s="43"/>
      <c r="J718" s="43"/>
      <c r="K718" s="43"/>
      <c r="L718" s="43"/>
      <c r="M718" s="43"/>
      <c r="N718" s="43"/>
      <c r="O718" s="43"/>
      <c r="P718" s="43"/>
      <c r="Q718" s="22">
        <f t="array" ref="Q718">ROUND(IFERROR(INDEX(SPI!M:M,MATCH(1,IF(SPI!A:A='state(northeast)'!$A718,IF(SPI!B:B='state(northeast)'!$B718,1)),0))," "),2)</f>
        <v>1.14</v>
      </c>
      <c r="R718" s="22">
        <f t="array" ref="R718">ROUND(IFERROR(INDEX(SPI!N:N,MATCH(1,IF(SPI!A:A='state(northeast)'!$A718,IF(SPI!B:B='state(northeast)'!$B718,1)),0))," "),2)</f>
        <v>33.06</v>
      </c>
    </row>
    <row r="719" ht="12.75" hidden="1" customHeight="1">
      <c r="A719" s="52" t="s">
        <v>16</v>
      </c>
      <c r="B719" s="55">
        <v>1977.0</v>
      </c>
      <c r="D719" s="54"/>
      <c r="E719" s="54"/>
      <c r="F719" s="43">
        <v>48.2</v>
      </c>
      <c r="G719" s="43"/>
      <c r="H719" s="43">
        <v>54.44</v>
      </c>
      <c r="I719" s="43"/>
      <c r="J719" s="43"/>
      <c r="K719" s="43"/>
      <c r="L719" s="43"/>
      <c r="M719" s="43"/>
      <c r="N719" s="43"/>
      <c r="O719" s="43"/>
      <c r="P719" s="43"/>
      <c r="Q719" s="22">
        <f t="array" ref="Q719">ROUND(IFERROR(INDEX(SPI!M:M,MATCH(1,IF(SPI!A:A='state(northeast)'!$A719,IF(SPI!B:B='state(northeast)'!$B719,1)),0))," "),2)</f>
        <v>5.39</v>
      </c>
      <c r="R719" s="22">
        <f t="array" ref="R719">ROUND(IFERROR(INDEX(SPI!N:N,MATCH(1,IF(SPI!A:A='state(northeast)'!$A719,IF(SPI!B:B='state(northeast)'!$B719,1)),0))," "),2)</f>
        <v>11.68</v>
      </c>
    </row>
    <row r="720" ht="12.75" hidden="1" customHeight="1">
      <c r="A720" s="52" t="s">
        <v>16</v>
      </c>
      <c r="B720" s="55">
        <v>1978.0</v>
      </c>
      <c r="D720" s="54"/>
      <c r="E720" s="54"/>
      <c r="F720" s="43">
        <v>46.7</v>
      </c>
      <c r="G720" s="43"/>
      <c r="H720" s="43">
        <v>46.77</v>
      </c>
      <c r="I720" s="43"/>
      <c r="J720" s="43"/>
      <c r="K720" s="43"/>
      <c r="L720" s="43"/>
      <c r="M720" s="43"/>
      <c r="N720" s="43"/>
      <c r="O720" s="43"/>
      <c r="P720" s="43"/>
      <c r="Q720" s="22">
        <f t="array" ref="Q720">ROUND(IFERROR(INDEX(SPI!M:M,MATCH(1,IF(SPI!A:A='state(northeast)'!$A720,IF(SPI!B:B='state(northeast)'!$B720,1)),0))," "),2)</f>
        <v>5.53</v>
      </c>
      <c r="R720" s="22">
        <f t="array" ref="R720">ROUND(IFERROR(INDEX(SPI!N:N,MATCH(1,IF(SPI!A:A='state(northeast)'!$A720,IF(SPI!B:B='state(northeast)'!$B720,1)),0))," "),2)</f>
        <v>37.63</v>
      </c>
    </row>
    <row r="721" ht="12.75" hidden="1" customHeight="1">
      <c r="A721" s="52" t="s">
        <v>16</v>
      </c>
      <c r="B721" s="55">
        <v>1979.0</v>
      </c>
      <c r="D721" s="54"/>
      <c r="E721" s="54"/>
      <c r="F721" s="43">
        <v>48.8</v>
      </c>
      <c r="G721" s="43"/>
      <c r="H721" s="43">
        <v>56.93</v>
      </c>
      <c r="I721" s="43"/>
      <c r="J721" s="43"/>
      <c r="K721" s="43"/>
      <c r="L721" s="43"/>
      <c r="M721" s="43"/>
      <c r="N721" s="43"/>
      <c r="O721" s="43"/>
      <c r="P721" s="43"/>
      <c r="Q721" s="22">
        <f t="array" ref="Q721">ROUND(IFERROR(INDEX(SPI!M:M,MATCH(1,IF(SPI!A:A='state(northeast)'!$A721,IF(SPI!B:B='state(northeast)'!$B721,1)),0))," "),2)</f>
        <v>0</v>
      </c>
      <c r="R721" s="22">
        <f t="array" ref="R721">ROUND(IFERROR(INDEX(SPI!N:N,MATCH(1,IF(SPI!A:A='state(northeast)'!$A721,IF(SPI!B:B='state(northeast)'!$B721,1)),0))," "),2)</f>
        <v>40.36</v>
      </c>
    </row>
    <row r="722" ht="12.75" hidden="1" customHeight="1">
      <c r="A722" s="52" t="s">
        <v>16</v>
      </c>
      <c r="B722" s="55">
        <v>1980.0</v>
      </c>
      <c r="D722" s="54"/>
      <c r="E722" s="54"/>
      <c r="F722" s="43">
        <v>47.9</v>
      </c>
      <c r="G722" s="43"/>
      <c r="H722" s="43">
        <v>40.33</v>
      </c>
      <c r="I722" s="43"/>
      <c r="J722" s="43"/>
      <c r="K722" s="43"/>
      <c r="L722" s="43"/>
      <c r="M722" s="43"/>
      <c r="N722" s="43"/>
      <c r="O722" s="43"/>
      <c r="P722" s="43"/>
      <c r="Q722" s="22">
        <f t="array" ref="Q722">ROUND(IFERROR(INDEX(SPI!M:M,MATCH(1,IF(SPI!A:A='state(northeast)'!$A722,IF(SPI!B:B='state(northeast)'!$B722,1)),0))," "),2)</f>
        <v>11.99</v>
      </c>
      <c r="R722" s="22">
        <f t="array" ref="R722">ROUND(IFERROR(INDEX(SPI!N:N,MATCH(1,IF(SPI!A:A='state(northeast)'!$A722,IF(SPI!B:B='state(northeast)'!$B722,1)),0))," "),2)</f>
        <v>2.37</v>
      </c>
    </row>
    <row r="723" ht="12.75" hidden="1" customHeight="1">
      <c r="A723" s="52" t="s">
        <v>16</v>
      </c>
      <c r="B723" s="55">
        <v>1981.0</v>
      </c>
      <c r="D723" s="54"/>
      <c r="E723" s="54"/>
      <c r="F723" s="43">
        <v>48.4</v>
      </c>
      <c r="G723" s="43"/>
      <c r="H723" s="43">
        <v>41.93</v>
      </c>
      <c r="I723" s="43"/>
      <c r="J723" s="43"/>
      <c r="K723" s="43"/>
      <c r="L723" s="43"/>
      <c r="M723" s="43"/>
      <c r="N723" s="43"/>
      <c r="O723" s="43"/>
      <c r="P723" s="43"/>
      <c r="Q723" s="22">
        <f t="array" ref="Q723">ROUND(IFERROR(INDEX(SPI!M:M,MATCH(1,IF(SPI!A:A='state(northeast)'!$A723,IF(SPI!B:B='state(northeast)'!$B723,1)),0))," "),2)</f>
        <v>51.05</v>
      </c>
      <c r="R723" s="22">
        <f t="array" ref="R723">ROUND(IFERROR(INDEX(SPI!N:N,MATCH(1,IF(SPI!A:A='state(northeast)'!$A723,IF(SPI!B:B='state(northeast)'!$B723,1)),0))," "),2)</f>
        <v>0</v>
      </c>
    </row>
    <row r="724" ht="12.75" hidden="1" customHeight="1">
      <c r="A724" s="52" t="s">
        <v>16</v>
      </c>
      <c r="B724" s="55">
        <v>1982.0</v>
      </c>
      <c r="D724" s="54"/>
      <c r="E724" s="54"/>
      <c r="F724" s="43">
        <v>47.9</v>
      </c>
      <c r="G724" s="43"/>
      <c r="H724" s="43">
        <v>47.69</v>
      </c>
      <c r="I724" s="43"/>
      <c r="J724" s="43"/>
      <c r="K724" s="43"/>
      <c r="L724" s="43"/>
      <c r="M724" s="43"/>
      <c r="N724" s="43"/>
      <c r="O724" s="43"/>
      <c r="P724" s="43"/>
      <c r="Q724" s="22">
        <f t="array" ref="Q724">ROUND(IFERROR(INDEX(SPI!M:M,MATCH(1,IF(SPI!A:A='state(northeast)'!$A724,IF(SPI!B:B='state(northeast)'!$B724,1)),0))," "),2)</f>
        <v>1.47</v>
      </c>
      <c r="R724" s="22">
        <f t="array" ref="R724">ROUND(IFERROR(INDEX(SPI!N:N,MATCH(1,IF(SPI!A:A='state(northeast)'!$A724,IF(SPI!B:B='state(northeast)'!$B724,1)),0))," "),2)</f>
        <v>17.28</v>
      </c>
    </row>
    <row r="725" ht="12.75" hidden="1" customHeight="1">
      <c r="A725" s="52" t="s">
        <v>16</v>
      </c>
      <c r="B725" s="55">
        <v>1983.0</v>
      </c>
      <c r="D725" s="54"/>
      <c r="E725" s="54"/>
      <c r="F725" s="43">
        <v>49.4</v>
      </c>
      <c r="G725" s="43"/>
      <c r="H725" s="43">
        <v>63.01</v>
      </c>
      <c r="I725" s="43"/>
      <c r="J725" s="43"/>
      <c r="K725" s="43"/>
      <c r="L725" s="43"/>
      <c r="M725" s="43"/>
      <c r="N725" s="43"/>
      <c r="O725" s="43"/>
      <c r="P725" s="43"/>
      <c r="Q725" s="22">
        <f t="array" ref="Q725">ROUND(IFERROR(INDEX(SPI!M:M,MATCH(1,IF(SPI!A:A='state(northeast)'!$A725,IF(SPI!B:B='state(northeast)'!$B725,1)),0))," "),2)</f>
        <v>0.88</v>
      </c>
      <c r="R725" s="22">
        <f t="array" ref="R725">ROUND(IFERROR(INDEX(SPI!N:N,MATCH(1,IF(SPI!A:A='state(northeast)'!$A725,IF(SPI!B:B='state(northeast)'!$B725,1)),0))," "),2)</f>
        <v>43.52</v>
      </c>
    </row>
    <row r="726" ht="12.75" hidden="1" customHeight="1">
      <c r="A726" s="52" t="s">
        <v>16</v>
      </c>
      <c r="B726" s="55">
        <v>1984.0</v>
      </c>
      <c r="D726" s="54"/>
      <c r="E726" s="54"/>
      <c r="F726" s="43">
        <v>49.0</v>
      </c>
      <c r="G726" s="43"/>
      <c r="H726" s="43">
        <v>51.45</v>
      </c>
      <c r="I726" s="43"/>
      <c r="J726" s="43"/>
      <c r="K726" s="43"/>
      <c r="L726" s="43"/>
      <c r="M726" s="43"/>
      <c r="N726" s="43"/>
      <c r="O726" s="43"/>
      <c r="P726" s="43"/>
      <c r="Q726" s="22">
        <f t="array" ref="Q726">ROUND(IFERROR(INDEX(SPI!M:M,MATCH(1,IF(SPI!A:A='state(northeast)'!$A726,IF(SPI!B:B='state(northeast)'!$B726,1)),0))," "),2)</f>
        <v>0</v>
      </c>
      <c r="R726" s="22">
        <f t="array" ref="R726">ROUND(IFERROR(INDEX(SPI!N:N,MATCH(1,IF(SPI!A:A='state(northeast)'!$A726,IF(SPI!B:B='state(northeast)'!$B726,1)),0))," "),2)</f>
        <v>50.96</v>
      </c>
    </row>
    <row r="727" ht="12.75" hidden="1" customHeight="1">
      <c r="A727" s="52" t="s">
        <v>16</v>
      </c>
      <c r="B727" s="55">
        <v>1985.0</v>
      </c>
      <c r="D727" s="54"/>
      <c r="E727" s="54"/>
      <c r="F727" s="43">
        <v>48.7</v>
      </c>
      <c r="G727" s="43"/>
      <c r="H727" s="43">
        <v>42.42</v>
      </c>
      <c r="I727" s="43"/>
      <c r="J727" s="43"/>
      <c r="K727" s="43"/>
      <c r="L727" s="43"/>
      <c r="M727" s="43"/>
      <c r="N727" s="43"/>
      <c r="O727" s="43"/>
      <c r="P727" s="43"/>
      <c r="Q727" s="22">
        <f t="array" ref="Q727">ROUND(IFERROR(INDEX(SPI!M:M,MATCH(1,IF(SPI!A:A='state(northeast)'!$A727,IF(SPI!B:B='state(northeast)'!$B727,1)),0))," "),2)</f>
        <v>43.47</v>
      </c>
      <c r="R727" s="22">
        <f t="array" ref="R727">ROUND(IFERROR(INDEX(SPI!N:N,MATCH(1,IF(SPI!A:A='state(northeast)'!$A727,IF(SPI!B:B='state(northeast)'!$B727,1)),0))," "),2)</f>
        <v>0.51</v>
      </c>
    </row>
    <row r="728" ht="12.75" hidden="1" customHeight="1">
      <c r="A728" s="52" t="s">
        <v>16</v>
      </c>
      <c r="B728" s="55">
        <v>1986.0</v>
      </c>
      <c r="D728" s="54"/>
      <c r="E728" s="54"/>
      <c r="F728" s="43">
        <v>48.5</v>
      </c>
      <c r="G728" s="43"/>
      <c r="H728" s="43">
        <v>46.69</v>
      </c>
      <c r="I728" s="43"/>
      <c r="J728" s="43"/>
      <c r="K728" s="43"/>
      <c r="L728" s="43"/>
      <c r="M728" s="43"/>
      <c r="N728" s="43"/>
      <c r="O728" s="43"/>
      <c r="P728" s="43"/>
      <c r="Q728" s="22">
        <f t="array" ref="Q728">ROUND(IFERROR(INDEX(SPI!M:M,MATCH(1,IF(SPI!A:A='state(northeast)'!$A728,IF(SPI!B:B='state(northeast)'!$B728,1)),0))," "),2)</f>
        <v>15</v>
      </c>
      <c r="R728" s="22">
        <f t="array" ref="R728">ROUND(IFERROR(INDEX(SPI!N:N,MATCH(1,IF(SPI!A:A='state(northeast)'!$A728,IF(SPI!B:B='state(northeast)'!$B728,1)),0))," "),2)</f>
        <v>4.89</v>
      </c>
    </row>
    <row r="729" ht="12.75" hidden="1" customHeight="1">
      <c r="A729" s="52" t="s">
        <v>16</v>
      </c>
      <c r="B729" s="55">
        <v>1987.0</v>
      </c>
      <c r="D729" s="54"/>
      <c r="E729" s="54"/>
      <c r="F729" s="43">
        <v>48.8</v>
      </c>
      <c r="G729" s="43"/>
      <c r="H729" s="43">
        <v>44.43</v>
      </c>
      <c r="I729" s="43"/>
      <c r="J729" s="43"/>
      <c r="K729" s="43"/>
      <c r="L729" s="43"/>
      <c r="M729" s="43"/>
      <c r="N729" s="43"/>
      <c r="O729" s="43"/>
      <c r="P729" s="43"/>
      <c r="Q729" s="22">
        <f t="array" ref="Q729">ROUND(IFERROR(INDEX(SPI!M:M,MATCH(1,IF(SPI!A:A='state(northeast)'!$A729,IF(SPI!B:B='state(northeast)'!$B729,1)),0))," "),2)</f>
        <v>1.47</v>
      </c>
      <c r="R729" s="22">
        <f t="array" ref="R729">ROUND(IFERROR(INDEX(SPI!N:N,MATCH(1,IF(SPI!A:A='state(northeast)'!$A729,IF(SPI!B:B='state(northeast)'!$B729,1)),0))," "),2)</f>
        <v>10.08</v>
      </c>
    </row>
    <row r="730" ht="12.75" hidden="1" customHeight="1">
      <c r="A730" s="52" t="s">
        <v>16</v>
      </c>
      <c r="B730" s="55">
        <v>1988.0</v>
      </c>
      <c r="D730" s="54"/>
      <c r="E730" s="54"/>
      <c r="F730" s="43">
        <v>48.3</v>
      </c>
      <c r="G730" s="43"/>
      <c r="H730" s="43">
        <v>42.94</v>
      </c>
      <c r="I730" s="43"/>
      <c r="J730" s="43"/>
      <c r="K730" s="43"/>
      <c r="L730" s="43"/>
      <c r="M730" s="43"/>
      <c r="N730" s="43"/>
      <c r="O730" s="43"/>
      <c r="P730" s="43"/>
      <c r="Q730" s="22">
        <f t="array" ref="Q730">ROUND(IFERROR(INDEX(SPI!M:M,MATCH(1,IF(SPI!A:A='state(northeast)'!$A730,IF(SPI!B:B='state(northeast)'!$B730,1)),0))," "),2)</f>
        <v>31.28</v>
      </c>
      <c r="R730" s="22">
        <f t="array" ref="R730">ROUND(IFERROR(INDEX(SPI!N:N,MATCH(1,IF(SPI!A:A='state(northeast)'!$A730,IF(SPI!B:B='state(northeast)'!$B730,1)),0))," "),2)</f>
        <v>0.01</v>
      </c>
    </row>
    <row r="731" ht="12.75" hidden="1" customHeight="1">
      <c r="A731" s="52" t="s">
        <v>16</v>
      </c>
      <c r="B731" s="55">
        <v>1989.0</v>
      </c>
      <c r="D731" s="54"/>
      <c r="E731" s="54"/>
      <c r="F731" s="43">
        <v>47.9</v>
      </c>
      <c r="G731" s="43"/>
      <c r="H731" s="43">
        <v>57.55</v>
      </c>
      <c r="I731" s="43"/>
      <c r="J731" s="43"/>
      <c r="K731" s="43"/>
      <c r="L731" s="43"/>
      <c r="M731" s="43"/>
      <c r="N731" s="43"/>
      <c r="O731" s="43"/>
      <c r="P731" s="43"/>
      <c r="Q731" s="22">
        <f t="array" ref="Q731">ROUND(IFERROR(INDEX(SPI!M:M,MATCH(1,IF(SPI!A:A='state(northeast)'!$A731,IF(SPI!B:B='state(northeast)'!$B731,1)),0))," "),2)</f>
        <v>4.58</v>
      </c>
      <c r="R731" s="22">
        <f t="array" ref="R731">ROUND(IFERROR(INDEX(SPI!N:N,MATCH(1,IF(SPI!A:A='state(northeast)'!$A731,IF(SPI!B:B='state(northeast)'!$B731,1)),0))," "),2)</f>
        <v>40.05</v>
      </c>
    </row>
    <row r="732" ht="12.75" hidden="1" customHeight="1">
      <c r="A732" s="52" t="s">
        <v>16</v>
      </c>
      <c r="B732" s="55">
        <v>1990.0</v>
      </c>
      <c r="D732" s="54"/>
      <c r="E732" s="54"/>
      <c r="F732" s="43">
        <v>51.1</v>
      </c>
      <c r="G732" s="43"/>
      <c r="H732" s="43">
        <v>55.68</v>
      </c>
      <c r="I732" s="43"/>
      <c r="J732" s="43"/>
      <c r="K732" s="43"/>
      <c r="L732" s="43"/>
      <c r="M732" s="43"/>
      <c r="N732" s="43"/>
      <c r="O732" s="43"/>
      <c r="P732" s="43"/>
      <c r="Q732" s="22">
        <f t="array" ref="Q732">ROUND(IFERROR(INDEX(SPI!M:M,MATCH(1,IF(SPI!A:A='state(northeast)'!$A732,IF(SPI!B:B='state(northeast)'!$B732,1)),0))," "),2)</f>
        <v>0</v>
      </c>
      <c r="R732" s="22">
        <f t="array" ref="R732">ROUND(IFERROR(INDEX(SPI!N:N,MATCH(1,IF(SPI!A:A='state(northeast)'!$A732,IF(SPI!B:B='state(northeast)'!$B732,1)),0))," "),2)</f>
        <v>38.26</v>
      </c>
    </row>
    <row r="733" ht="12.75" hidden="1" customHeight="1">
      <c r="A733" s="52" t="s">
        <v>16</v>
      </c>
      <c r="B733" s="55">
        <v>1991.0</v>
      </c>
      <c r="D733" s="54"/>
      <c r="E733" s="54"/>
      <c r="F733" s="43">
        <v>51.0</v>
      </c>
      <c r="G733" s="43"/>
      <c r="H733" s="43">
        <v>47.77</v>
      </c>
      <c r="I733" s="43"/>
      <c r="J733" s="43"/>
      <c r="K733" s="43"/>
      <c r="L733" s="43"/>
      <c r="M733" s="43"/>
      <c r="N733" s="43"/>
      <c r="O733" s="43"/>
      <c r="P733" s="43"/>
      <c r="Q733" s="22">
        <f t="array" ref="Q733">ROUND(IFERROR(INDEX(SPI!M:M,MATCH(1,IF(SPI!A:A='state(northeast)'!$A733,IF(SPI!B:B='state(northeast)'!$B733,1)),0))," "),2)</f>
        <v>1.63</v>
      </c>
      <c r="R733" s="22">
        <f t="array" ref="R733">ROUND(IFERROR(INDEX(SPI!N:N,MATCH(1,IF(SPI!A:A='state(northeast)'!$A733,IF(SPI!B:B='state(northeast)'!$B733,1)),0))," "),2)</f>
        <v>13.16</v>
      </c>
    </row>
    <row r="734" ht="12.75" customHeight="1">
      <c r="A734" s="52" t="s">
        <v>16</v>
      </c>
      <c r="B734" s="55">
        <v>1992.0</v>
      </c>
      <c r="C734" s="34">
        <v>9.0</v>
      </c>
      <c r="D734" s="54">
        <v>12000.0</v>
      </c>
      <c r="E734" s="54">
        <v>504000.0</v>
      </c>
      <c r="F734" s="43">
        <v>47.7</v>
      </c>
      <c r="G734" s="57">
        <v>41.2</v>
      </c>
      <c r="H734" s="43">
        <v>48.79</v>
      </c>
      <c r="I734" s="57">
        <v>21.53</v>
      </c>
      <c r="J734" s="56">
        <v>91.65094</v>
      </c>
      <c r="K734" s="56">
        <v>8.288048</v>
      </c>
      <c r="L734" s="56">
        <v>5.170473</v>
      </c>
      <c r="M734" s="56">
        <v>-4.37692</v>
      </c>
      <c r="N734" s="43">
        <f t="shared" ref="N734:N741" si="6">100-sum(J734:M734)</f>
        <v>-0.732541</v>
      </c>
      <c r="O734" s="58">
        <v>0.0</v>
      </c>
      <c r="P734" s="43"/>
      <c r="Q734" s="22">
        <f t="array" ref="Q734">ROUND(IFERROR(INDEX(SPI!M:M,MATCH(1,IF(SPI!A:A='state(northeast)'!$A734,IF(SPI!B:B='state(northeast)'!$B734,1)),0))," "),2)</f>
        <v>4.67</v>
      </c>
      <c r="R734" s="22">
        <f t="array" ref="R734">ROUND(IFERROR(INDEX(SPI!N:N,MATCH(1,IF(SPI!A:A='state(northeast)'!$A734,IF(SPI!B:B='state(northeast)'!$B734,1)),0))," "),2)</f>
        <v>4.33</v>
      </c>
    </row>
    <row r="735" ht="12.75" customHeight="1">
      <c r="A735" s="52" t="s">
        <v>16</v>
      </c>
      <c r="B735" s="55">
        <v>1993.0</v>
      </c>
      <c r="C735" s="34">
        <v>9.0</v>
      </c>
      <c r="D735" s="54">
        <v>10000.0</v>
      </c>
      <c r="E735" s="54">
        <v>432000.0</v>
      </c>
      <c r="F735" s="43">
        <v>48.6</v>
      </c>
      <c r="G735" s="57">
        <v>38.5</v>
      </c>
      <c r="H735" s="43">
        <v>45.75</v>
      </c>
      <c r="I735" s="57">
        <v>23.2</v>
      </c>
      <c r="J735" s="56">
        <v>90.85483</v>
      </c>
      <c r="K735" s="56">
        <v>10.26396</v>
      </c>
      <c r="L735" s="56">
        <v>2.437661</v>
      </c>
      <c r="M735" s="56">
        <v>-2.62468</v>
      </c>
      <c r="N735" s="43">
        <f t="shared" si="6"/>
        <v>-0.931771</v>
      </c>
      <c r="O735" s="58">
        <v>0.0</v>
      </c>
      <c r="P735" s="43"/>
      <c r="Q735" s="22">
        <f t="array" ref="Q735">ROUND(IFERROR(INDEX(SPI!M:M,MATCH(1,IF(SPI!A:A='state(northeast)'!$A735,IF(SPI!B:B='state(northeast)'!$B735,1)),0))," "),2)</f>
        <v>3.01</v>
      </c>
      <c r="R735" s="22">
        <f t="array" ref="R735">ROUND(IFERROR(INDEX(SPI!N:N,MATCH(1,IF(SPI!A:A='state(northeast)'!$A735,IF(SPI!B:B='state(northeast)'!$B735,1)),0))," "),2)</f>
        <v>10.31</v>
      </c>
    </row>
    <row r="736" ht="12.75" customHeight="1">
      <c r="A736" s="52" t="s">
        <v>16</v>
      </c>
      <c r="B736" s="55">
        <v>1994.0</v>
      </c>
      <c r="C736" s="34">
        <v>9.0</v>
      </c>
      <c r="D736" s="54">
        <v>11000.0</v>
      </c>
      <c r="E736" s="54">
        <v>471000.0</v>
      </c>
      <c r="F736" s="43">
        <v>48.9</v>
      </c>
      <c r="G736" s="57">
        <v>37.2</v>
      </c>
      <c r="H736" s="43">
        <v>50.41</v>
      </c>
      <c r="I736" s="57">
        <v>27.79</v>
      </c>
      <c r="J736" s="56">
        <v>96.11796</v>
      </c>
      <c r="K736" s="56">
        <v>5.108591</v>
      </c>
      <c r="L736" s="56">
        <v>0.442963</v>
      </c>
      <c r="M736" s="56">
        <v>-0.96307</v>
      </c>
      <c r="N736" s="43">
        <f t="shared" si="6"/>
        <v>-0.706444</v>
      </c>
      <c r="O736" s="58">
        <v>0.0</v>
      </c>
      <c r="P736" s="43"/>
      <c r="Q736" s="22">
        <f t="array" ref="Q736">ROUND(IFERROR(INDEX(SPI!M:M,MATCH(1,IF(SPI!A:A='state(northeast)'!$A736,IF(SPI!B:B='state(northeast)'!$B736,1)),0))," "),2)</f>
        <v>1.37</v>
      </c>
      <c r="R736" s="22">
        <f t="array" ref="R736">ROUND(IFERROR(INDEX(SPI!N:N,MATCH(1,IF(SPI!A:A='state(northeast)'!$A736,IF(SPI!B:B='state(northeast)'!$B736,1)),0))," "),2)</f>
        <v>15.72</v>
      </c>
    </row>
    <row r="737" ht="12.75" customHeight="1">
      <c r="A737" s="52" t="s">
        <v>16</v>
      </c>
      <c r="B737" s="55">
        <v>1995.0</v>
      </c>
      <c r="C737" s="34">
        <v>9.0</v>
      </c>
      <c r="D737" s="54">
        <v>7000.0</v>
      </c>
      <c r="E737" s="54">
        <v>281000.0</v>
      </c>
      <c r="F737" s="43">
        <v>49.0</v>
      </c>
      <c r="G737" s="57">
        <v>42.0</v>
      </c>
      <c r="H737" s="43">
        <v>42.29</v>
      </c>
      <c r="I737" s="57">
        <v>21.89</v>
      </c>
      <c r="J737" s="56">
        <v>58.94552</v>
      </c>
      <c r="K737" s="56">
        <v>17.02766</v>
      </c>
      <c r="L737" s="56">
        <v>13.36687</v>
      </c>
      <c r="M737" s="56">
        <v>8.357508</v>
      </c>
      <c r="N737" s="43">
        <f t="shared" si="6"/>
        <v>2.302442</v>
      </c>
      <c r="O737" s="58">
        <v>0.0</v>
      </c>
      <c r="P737" s="43"/>
      <c r="Q737" s="22">
        <f t="array" ref="Q737">ROUND(IFERROR(INDEX(SPI!M:M,MATCH(1,IF(SPI!A:A='state(northeast)'!$A737,IF(SPI!B:B='state(northeast)'!$B737,1)),0))," "),2)</f>
        <v>26.54</v>
      </c>
      <c r="R737" s="22">
        <f t="array" ref="R737">ROUND(IFERROR(INDEX(SPI!N:N,MATCH(1,IF(SPI!A:A='state(northeast)'!$A737,IF(SPI!B:B='state(northeast)'!$B737,1)),0))," "),2)</f>
        <v>1.99</v>
      </c>
    </row>
    <row r="738" ht="12.75" customHeight="1">
      <c r="A738" s="52" t="s">
        <v>16</v>
      </c>
      <c r="B738" s="55">
        <v>1996.0</v>
      </c>
      <c r="C738" s="34">
        <v>9.0</v>
      </c>
      <c r="D738" s="54">
        <v>10000.0</v>
      </c>
      <c r="E738" s="54">
        <v>427000.0</v>
      </c>
      <c r="F738" s="43">
        <v>48.4</v>
      </c>
      <c r="G738" s="57">
        <v>38.5</v>
      </c>
      <c r="H738" s="43">
        <v>60.3</v>
      </c>
      <c r="I738" s="57">
        <v>29.38</v>
      </c>
      <c r="J738" s="56">
        <v>109.3316</v>
      </c>
      <c r="K738" s="56">
        <v>-1.06231</v>
      </c>
      <c r="L738" s="56">
        <v>-4.74515</v>
      </c>
      <c r="M738" s="56">
        <v>-2.55328</v>
      </c>
      <c r="N738" s="43">
        <f t="shared" si="6"/>
        <v>-0.97086</v>
      </c>
      <c r="O738" s="58">
        <v>0.0</v>
      </c>
      <c r="P738" s="43"/>
      <c r="Q738" s="22">
        <f t="array" ref="Q738">ROUND(IFERROR(INDEX(SPI!M:M,MATCH(1,IF(SPI!A:A='state(northeast)'!$A738,IF(SPI!B:B='state(northeast)'!$B738,1)),0))," "),2)</f>
        <v>0.06</v>
      </c>
      <c r="R738" s="22">
        <f t="array" ref="R738">ROUND(IFERROR(INDEX(SPI!N:N,MATCH(1,IF(SPI!A:A='state(northeast)'!$A738,IF(SPI!B:B='state(northeast)'!$B738,1)),0))," "),2)</f>
        <v>35.63</v>
      </c>
    </row>
    <row r="739" ht="12.75" customHeight="1">
      <c r="A739" s="52" t="s">
        <v>16</v>
      </c>
      <c r="B739" s="55">
        <v>1997.0</v>
      </c>
      <c r="C739" s="34">
        <v>9.0</v>
      </c>
      <c r="D739" s="54">
        <v>9000.0</v>
      </c>
      <c r="E739" s="54">
        <v>375000.0</v>
      </c>
      <c r="F739" s="43">
        <v>48.6</v>
      </c>
      <c r="G739" s="57">
        <v>41.0</v>
      </c>
      <c r="H739" s="43">
        <v>42.68</v>
      </c>
      <c r="I739" s="57">
        <v>30.99</v>
      </c>
      <c r="J739" s="56">
        <v>94.0156</v>
      </c>
      <c r="K739" s="56">
        <v>5.152002</v>
      </c>
      <c r="L739" s="56">
        <v>5.103391</v>
      </c>
      <c r="M739" s="56">
        <v>-4.32128</v>
      </c>
      <c r="N739" s="43">
        <f t="shared" si="6"/>
        <v>0.050287</v>
      </c>
      <c r="O739" s="58">
        <v>0.0</v>
      </c>
      <c r="P739" s="43"/>
      <c r="Q739" s="22">
        <f t="array" ref="Q739">ROUND(IFERROR(INDEX(SPI!M:M,MATCH(1,IF(SPI!A:A='state(northeast)'!$A739,IF(SPI!B:B='state(northeast)'!$B739,1)),0))," "),2)</f>
        <v>7.87</v>
      </c>
      <c r="R739" s="22">
        <f t="array" ref="R739">ROUND(IFERROR(INDEX(SPI!N:N,MATCH(1,IF(SPI!A:A='state(northeast)'!$A739,IF(SPI!B:B='state(northeast)'!$B739,1)),0))," "),2)</f>
        <v>24.49</v>
      </c>
    </row>
    <row r="740" ht="12.75" customHeight="1">
      <c r="A740" s="52" t="s">
        <v>16</v>
      </c>
      <c r="B740" s="55">
        <v>1998.0</v>
      </c>
      <c r="C740" s="34">
        <v>9.0</v>
      </c>
      <c r="D740" s="54">
        <v>9000.0</v>
      </c>
      <c r="E740" s="54">
        <v>370000.0</v>
      </c>
      <c r="F740" s="43">
        <v>51.6</v>
      </c>
      <c r="G740" s="57">
        <v>41.7</v>
      </c>
      <c r="H740" s="43">
        <v>50.08</v>
      </c>
      <c r="I740" s="57">
        <v>21.58</v>
      </c>
      <c r="J740" s="56">
        <v>91.05318</v>
      </c>
      <c r="K740" s="56">
        <v>6.316226</v>
      </c>
      <c r="L740" s="56">
        <v>2.112592</v>
      </c>
      <c r="M740" s="56">
        <v>0.886356</v>
      </c>
      <c r="N740" s="43">
        <f t="shared" si="6"/>
        <v>-0.368354</v>
      </c>
      <c r="O740" s="58">
        <v>0.0</v>
      </c>
      <c r="P740" s="43"/>
      <c r="Q740" s="22">
        <f t="array" ref="Q740">ROUND(IFERROR(INDEX(SPI!M:M,MATCH(1,IF(SPI!A:A='state(northeast)'!$A740,IF(SPI!B:B='state(northeast)'!$B740,1)),0))," "),2)</f>
        <v>1.42</v>
      </c>
      <c r="R740" s="22">
        <f t="array" ref="R740">ROUND(IFERROR(INDEX(SPI!N:N,MATCH(1,IF(SPI!A:A='state(northeast)'!$A740,IF(SPI!B:B='state(northeast)'!$B740,1)),0))," "),2)</f>
        <v>27.25</v>
      </c>
    </row>
    <row r="741" ht="12.75" customHeight="1">
      <c r="A741" s="52" t="s">
        <v>16</v>
      </c>
      <c r="B741" s="55">
        <v>1999.0</v>
      </c>
      <c r="C741" s="34">
        <v>9.0</v>
      </c>
      <c r="D741" s="54">
        <v>14000.0</v>
      </c>
      <c r="E741" s="54">
        <v>599000.0</v>
      </c>
      <c r="F741" s="43">
        <v>50.8</v>
      </c>
      <c r="G741" s="57">
        <v>42.2</v>
      </c>
      <c r="H741" s="43">
        <v>49.15</v>
      </c>
      <c r="I741" s="57">
        <v>22.52</v>
      </c>
      <c r="J741" s="56">
        <v>70.54286</v>
      </c>
      <c r="K741" s="56">
        <v>19.11529</v>
      </c>
      <c r="L741" s="56">
        <v>9.229774</v>
      </c>
      <c r="M741" s="56">
        <v>1.091819</v>
      </c>
      <c r="N741" s="43">
        <f t="shared" si="6"/>
        <v>0.020257</v>
      </c>
      <c r="O741" s="58">
        <v>0.0</v>
      </c>
      <c r="P741" s="43"/>
      <c r="Q741" s="22">
        <f t="array" ref="Q741">ROUND(IFERROR(INDEX(SPI!M:M,MATCH(1,IF(SPI!A:A='state(northeast)'!$A741,IF(SPI!B:B='state(northeast)'!$B741,1)),0))," "),2)</f>
        <v>11.73</v>
      </c>
      <c r="R741" s="22">
        <f t="array" ref="R741">ROUND(IFERROR(INDEX(SPI!N:N,MATCH(1,IF(SPI!A:A='state(northeast)'!$A741,IF(SPI!B:B='state(northeast)'!$B741,1)),0))," "),2)</f>
        <v>3.87</v>
      </c>
    </row>
    <row r="742" ht="12.75" customHeight="1">
      <c r="A742" s="52" t="s">
        <v>16</v>
      </c>
      <c r="B742" s="55">
        <v>2000.0</v>
      </c>
      <c r="C742" s="34">
        <v>9.0</v>
      </c>
      <c r="D742" s="54">
        <v>7000.0</v>
      </c>
      <c r="E742" s="54">
        <v>307000.0</v>
      </c>
      <c r="F742" s="43">
        <v>48.5</v>
      </c>
      <c r="G742" s="57">
        <v>41.7</v>
      </c>
      <c r="H742" s="43">
        <v>48.74</v>
      </c>
      <c r="I742" s="57">
        <v>26.89</v>
      </c>
      <c r="J742" s="61">
        <v>98.85576923076923</v>
      </c>
      <c r="K742" s="61">
        <v>1.1442307692307692</v>
      </c>
      <c r="L742" s="61">
        <v>0.0</v>
      </c>
      <c r="M742" s="61">
        <v>0.0</v>
      </c>
      <c r="N742" s="61">
        <v>0.0</v>
      </c>
      <c r="O742" s="61">
        <v>0.0</v>
      </c>
      <c r="P742" s="61">
        <v>1.1538461538461537</v>
      </c>
      <c r="Q742" s="22">
        <f t="array" ref="Q742">ROUND(IFERROR(INDEX(SPI!M:M,MATCH(1,IF(SPI!A:A='state(northeast)'!$A742,IF(SPI!B:B='state(northeast)'!$B742,1)),0))," "),2)</f>
        <v>0.38</v>
      </c>
      <c r="R742" s="22">
        <f t="array" ref="R742">ROUND(IFERROR(INDEX(SPI!N:N,MATCH(1,IF(SPI!A:A='state(northeast)'!$A742,IF(SPI!B:B='state(northeast)'!$B742,1)),0))," "),2)</f>
        <v>11.64</v>
      </c>
    </row>
    <row r="743" ht="12.75" customHeight="1">
      <c r="A743" s="52" t="s">
        <v>16</v>
      </c>
      <c r="B743" s="55">
        <v>2001.0</v>
      </c>
      <c r="C743" s="34">
        <v>9.0</v>
      </c>
      <c r="D743" s="54">
        <v>10000.0</v>
      </c>
      <c r="E743" s="54">
        <v>457000.0</v>
      </c>
      <c r="F743" s="43">
        <v>50.2</v>
      </c>
      <c r="G743" s="57">
        <v>39.1</v>
      </c>
      <c r="H743" s="43">
        <v>39.54</v>
      </c>
      <c r="I743" s="57">
        <v>18.22</v>
      </c>
      <c r="J743" s="61">
        <v>61.42788461538461</v>
      </c>
      <c r="K743" s="61">
        <v>23.253461538461544</v>
      </c>
      <c r="L743" s="61">
        <v>12.600961538461538</v>
      </c>
      <c r="M743" s="61">
        <v>2.717884615384615</v>
      </c>
      <c r="N743" s="61">
        <v>0.0</v>
      </c>
      <c r="O743" s="61">
        <v>0.0</v>
      </c>
      <c r="P743" s="61">
        <v>56.59615384615385</v>
      </c>
      <c r="Q743" s="22">
        <f t="array" ref="Q743">ROUND(IFERROR(INDEX(SPI!M:M,MATCH(1,IF(SPI!A:A='state(northeast)'!$A743,IF(SPI!B:B='state(northeast)'!$B743,1)),0))," "),2)</f>
        <v>12.23</v>
      </c>
      <c r="R743" s="22">
        <f t="array" ref="R743">ROUND(IFERROR(INDEX(SPI!N:N,MATCH(1,IF(SPI!A:A='state(northeast)'!$A743,IF(SPI!B:B='state(northeast)'!$B743,1)),0))," "),2)</f>
        <v>1.56</v>
      </c>
    </row>
    <row r="744" ht="12.75" customHeight="1">
      <c r="A744" s="52" t="s">
        <v>16</v>
      </c>
      <c r="B744" s="55">
        <v>2002.0</v>
      </c>
      <c r="C744" s="34">
        <v>9.0</v>
      </c>
      <c r="D744" s="54">
        <v>10000.0</v>
      </c>
      <c r="E744" s="54">
        <v>472000.0</v>
      </c>
      <c r="F744" s="43">
        <v>50.5</v>
      </c>
      <c r="G744" s="57">
        <v>44.2</v>
      </c>
      <c r="H744" s="43">
        <v>47.42</v>
      </c>
      <c r="I744" s="57">
        <v>12.33</v>
      </c>
      <c r="J744" s="61">
        <v>19.578113207547172</v>
      </c>
      <c r="K744" s="61">
        <v>33.08264150943396</v>
      </c>
      <c r="L744" s="61">
        <v>11.61358490566038</v>
      </c>
      <c r="M744" s="61">
        <v>34.807169811320755</v>
      </c>
      <c r="N744" s="61">
        <v>0.9184905660377358</v>
      </c>
      <c r="O744" s="61">
        <v>0.0</v>
      </c>
      <c r="P744" s="61">
        <v>164.41509433962264</v>
      </c>
      <c r="Q744" s="22">
        <f t="array" ref="Q744">ROUND(IFERROR(INDEX(SPI!M:M,MATCH(1,IF(SPI!A:A='state(northeast)'!$A744,IF(SPI!B:B='state(northeast)'!$B744,1)),0))," "),2)</f>
        <v>47.06</v>
      </c>
      <c r="R744" s="22">
        <f t="array" ref="R744">ROUND(IFERROR(INDEX(SPI!N:N,MATCH(1,IF(SPI!A:A='state(northeast)'!$A744,IF(SPI!B:B='state(northeast)'!$B744,1)),0))," "),2)</f>
        <v>2.29</v>
      </c>
    </row>
    <row r="745" ht="12.75" customHeight="1">
      <c r="A745" s="52" t="s">
        <v>16</v>
      </c>
      <c r="B745" s="55">
        <v>2003.0</v>
      </c>
      <c r="C745" s="34">
        <v>9.0</v>
      </c>
      <c r="D745" s="54">
        <v>10000.0</v>
      </c>
      <c r="E745" s="54">
        <v>486000.0</v>
      </c>
      <c r="F745" s="43">
        <v>48.2</v>
      </c>
      <c r="G745" s="57">
        <v>38.2</v>
      </c>
      <c r="H745" s="43">
        <v>56.12</v>
      </c>
      <c r="I745" s="57">
        <v>25.96</v>
      </c>
      <c r="J745" s="61">
        <v>100.0</v>
      </c>
      <c r="K745" s="61">
        <v>0.0</v>
      </c>
      <c r="L745" s="61">
        <v>0.0</v>
      </c>
      <c r="M745" s="61">
        <v>0.0</v>
      </c>
      <c r="N745" s="61">
        <v>0.0</v>
      </c>
      <c r="O745" s="61">
        <v>0.0</v>
      </c>
      <c r="P745" s="61">
        <v>0.0</v>
      </c>
      <c r="Q745" s="22">
        <f t="array" ref="Q745">ROUND(IFERROR(INDEX(SPI!M:M,MATCH(1,IF(SPI!A:A='state(northeast)'!$A745,IF(SPI!B:B='state(northeast)'!$B745,1)),0))," "),2)</f>
        <v>0.01</v>
      </c>
      <c r="R745" s="22">
        <f t="array" ref="R745">ROUND(IFERROR(INDEX(SPI!N:N,MATCH(1,IF(SPI!A:A='state(northeast)'!$A745,IF(SPI!B:B='state(northeast)'!$B745,1)),0))," "),2)</f>
        <v>29.1</v>
      </c>
    </row>
    <row r="746" ht="12.75" customHeight="1">
      <c r="A746" s="52" t="s">
        <v>16</v>
      </c>
      <c r="B746" s="55">
        <v>2004.0</v>
      </c>
      <c r="C746" s="34">
        <v>9.0</v>
      </c>
      <c r="D746" s="54">
        <v>11000.0</v>
      </c>
      <c r="E746" s="54">
        <v>569000.0</v>
      </c>
      <c r="F746" s="43">
        <v>48.8</v>
      </c>
      <c r="G746" s="57">
        <v>39.4</v>
      </c>
      <c r="H746" s="43">
        <v>48.61</v>
      </c>
      <c r="I746" s="57">
        <v>26.18</v>
      </c>
      <c r="J746" s="61">
        <v>99.27711538461539</v>
      </c>
      <c r="K746" s="61">
        <v>0.7228846153846155</v>
      </c>
      <c r="L746" s="61">
        <v>0.0</v>
      </c>
      <c r="M746" s="61">
        <v>0.0</v>
      </c>
      <c r="N746" s="61">
        <v>0.0</v>
      </c>
      <c r="O746" s="61">
        <v>0.0</v>
      </c>
      <c r="P746" s="61">
        <v>0.7307692307692307</v>
      </c>
      <c r="Q746" s="22">
        <f t="array" ref="Q746">ROUND(IFERROR(INDEX(SPI!M:M,MATCH(1,IF(SPI!A:A='state(northeast)'!$A746,IF(SPI!B:B='state(northeast)'!$B746,1)),0))," "),2)</f>
        <v>0.87</v>
      </c>
      <c r="R746" s="22">
        <f t="array" ref="R746">ROUND(IFERROR(INDEX(SPI!N:N,MATCH(1,IF(SPI!A:A='state(northeast)'!$A746,IF(SPI!B:B='state(northeast)'!$B746,1)),0))," "),2)</f>
        <v>20.26</v>
      </c>
    </row>
    <row r="747" ht="12.75" customHeight="1">
      <c r="A747" s="52" t="s">
        <v>16</v>
      </c>
      <c r="B747" s="55">
        <v>2005.0</v>
      </c>
      <c r="C747" s="34">
        <v>9.0</v>
      </c>
      <c r="D747" s="54">
        <v>11000.0</v>
      </c>
      <c r="E747" s="54">
        <v>550000.0</v>
      </c>
      <c r="F747" s="43">
        <v>49.5</v>
      </c>
      <c r="G747" s="57">
        <v>40.2</v>
      </c>
      <c r="H747" s="43">
        <v>54.68</v>
      </c>
      <c r="I747" s="57">
        <v>26.26</v>
      </c>
      <c r="J747" s="61">
        <v>75.74865384615384</v>
      </c>
      <c r="K747" s="61">
        <v>20.621153846153845</v>
      </c>
      <c r="L747" s="61">
        <v>3.6303846153846155</v>
      </c>
      <c r="M747" s="61">
        <v>0.0</v>
      </c>
      <c r="N747" s="61">
        <v>0.0</v>
      </c>
      <c r="O747" s="61">
        <v>0.0</v>
      </c>
      <c r="P747" s="61">
        <v>27.865384615384617</v>
      </c>
      <c r="Q747" s="22">
        <f t="array" ref="Q747">ROUND(IFERROR(INDEX(SPI!M:M,MATCH(1,IF(SPI!A:A='state(northeast)'!$A747,IF(SPI!B:B='state(northeast)'!$B747,1)),0))," "),2)</f>
        <v>5.52</v>
      </c>
      <c r="R747" s="22">
        <f t="array" ref="R747">ROUND(IFERROR(INDEX(SPI!N:N,MATCH(1,IF(SPI!A:A='state(northeast)'!$A747,IF(SPI!B:B='state(northeast)'!$B747,1)),0))," "),2)</f>
        <v>19.58</v>
      </c>
    </row>
    <row r="748" ht="12.75" customHeight="1">
      <c r="A748" s="52" t="s">
        <v>16</v>
      </c>
      <c r="B748" s="55">
        <v>2006.0</v>
      </c>
      <c r="C748" s="34">
        <v>9.0</v>
      </c>
      <c r="D748" s="54">
        <v>11000.0</v>
      </c>
      <c r="E748" s="54">
        <v>640000.0</v>
      </c>
      <c r="F748" s="43">
        <v>51.1</v>
      </c>
      <c r="G748" s="57">
        <v>42.2</v>
      </c>
      <c r="H748" s="43">
        <v>57.01</v>
      </c>
      <c r="I748" s="57">
        <v>35.57</v>
      </c>
      <c r="J748" s="61">
        <v>89.21000000000001</v>
      </c>
      <c r="K748" s="61">
        <v>10.79</v>
      </c>
      <c r="L748" s="61">
        <v>0.0</v>
      </c>
      <c r="M748" s="61">
        <v>0.0</v>
      </c>
      <c r="N748" s="61">
        <v>0.0</v>
      </c>
      <c r="O748" s="61">
        <v>0.0</v>
      </c>
      <c r="P748" s="61">
        <v>10.788461538461538</v>
      </c>
      <c r="Q748" s="22">
        <f t="array" ref="Q748">ROUND(IFERROR(INDEX(SPI!M:M,MATCH(1,IF(SPI!A:A='state(northeast)'!$A748,IF(SPI!B:B='state(northeast)'!$B748,1)),0))," "),2)</f>
        <v>0</v>
      </c>
      <c r="R748" s="22">
        <f t="array" ref="R748">ROUND(IFERROR(INDEX(SPI!N:N,MATCH(1,IF(SPI!A:A='state(northeast)'!$A748,IF(SPI!B:B='state(northeast)'!$B748,1)),0))," "),2)</f>
        <v>60.46</v>
      </c>
    </row>
    <row r="749" ht="12.75" customHeight="1">
      <c r="A749" s="52" t="s">
        <v>16</v>
      </c>
      <c r="B749" s="55">
        <v>2007.0</v>
      </c>
      <c r="C749" s="34">
        <v>9.0</v>
      </c>
      <c r="D749" s="54">
        <v>11000.0</v>
      </c>
      <c r="E749" s="54">
        <v>593000.0</v>
      </c>
      <c r="F749" s="43">
        <v>49.5</v>
      </c>
      <c r="G749" s="57">
        <v>42.0</v>
      </c>
      <c r="H749" s="43">
        <v>45.54</v>
      </c>
      <c r="I749" s="57">
        <v>23.71</v>
      </c>
      <c r="J749" s="61">
        <v>74.63576923076923</v>
      </c>
      <c r="K749" s="61">
        <v>11.56423076923077</v>
      </c>
      <c r="L749" s="61">
        <v>13.8</v>
      </c>
      <c r="M749" s="61">
        <v>0.0</v>
      </c>
      <c r="N749" s="61">
        <v>0.0</v>
      </c>
      <c r="O749" s="61">
        <v>0.0</v>
      </c>
      <c r="P749" s="61">
        <v>39.17307692307692</v>
      </c>
      <c r="Q749" s="22">
        <f t="array" ref="Q749">ROUND(IFERROR(INDEX(SPI!M:M,MATCH(1,IF(SPI!A:A='state(northeast)'!$A749,IF(SPI!B:B='state(northeast)'!$B749,1)),0))," "),2)</f>
        <v>1.55</v>
      </c>
      <c r="R749" s="22">
        <f t="array" ref="R749">ROUND(IFERROR(INDEX(SPI!N:N,MATCH(1,IF(SPI!A:A='state(northeast)'!$A749,IF(SPI!B:B='state(northeast)'!$B749,1)),0))," "),2)</f>
        <v>20.28</v>
      </c>
    </row>
    <row r="750" ht="12.75" customHeight="1">
      <c r="A750" s="52" t="s">
        <v>16</v>
      </c>
      <c r="B750" s="55">
        <v>2008.0</v>
      </c>
      <c r="C750" s="34">
        <v>9.0</v>
      </c>
      <c r="D750" s="54">
        <v>19000.0</v>
      </c>
      <c r="E750" s="54">
        <v>1184000.0</v>
      </c>
      <c r="F750" s="43">
        <v>49.7</v>
      </c>
      <c r="G750" s="57">
        <v>42.1</v>
      </c>
      <c r="H750" s="43">
        <v>59.53</v>
      </c>
      <c r="I750" s="57">
        <v>24.47</v>
      </c>
      <c r="J750" s="61">
        <v>94.21150943396225</v>
      </c>
      <c r="K750" s="61">
        <v>5.788490566037736</v>
      </c>
      <c r="L750" s="61">
        <v>0.0</v>
      </c>
      <c r="M750" s="61">
        <v>0.0</v>
      </c>
      <c r="N750" s="61">
        <v>0.0</v>
      </c>
      <c r="O750" s="61">
        <v>0.0</v>
      </c>
      <c r="P750" s="61">
        <v>5.773584905660377</v>
      </c>
      <c r="Q750" s="22">
        <f t="array" ref="Q750">ROUND(IFERROR(INDEX(SPI!M:M,MATCH(1,IF(SPI!A:A='state(northeast)'!$A750,IF(SPI!B:B='state(northeast)'!$B750,1)),0))," "),2)</f>
        <v>3.77</v>
      </c>
      <c r="R750" s="22">
        <f t="array" ref="R750">ROUND(IFERROR(INDEX(SPI!N:N,MATCH(1,IF(SPI!A:A='state(northeast)'!$A750,IF(SPI!B:B='state(northeast)'!$B750,1)),0))," "),2)</f>
        <v>29.75</v>
      </c>
    </row>
    <row r="751" ht="12.75" customHeight="1">
      <c r="A751" s="52" t="s">
        <v>16</v>
      </c>
      <c r="B751" s="55">
        <v>2009.0</v>
      </c>
      <c r="C751" s="34">
        <v>9.0</v>
      </c>
      <c r="D751" s="54">
        <v>13000.0</v>
      </c>
      <c r="E751" s="54">
        <v>832000.0</v>
      </c>
      <c r="F751" s="43">
        <v>48.8</v>
      </c>
      <c r="G751" s="57">
        <v>39.6</v>
      </c>
      <c r="H751" s="43">
        <v>50.5</v>
      </c>
      <c r="I751" s="57">
        <v>27.17</v>
      </c>
      <c r="J751" s="61">
        <v>91.80192307692306</v>
      </c>
      <c r="K751" s="61">
        <v>8.198076923076922</v>
      </c>
      <c r="L751" s="61">
        <v>0.0</v>
      </c>
      <c r="M751" s="61">
        <v>0.0</v>
      </c>
      <c r="N751" s="61">
        <v>0.0</v>
      </c>
      <c r="O751" s="61">
        <v>0.0</v>
      </c>
      <c r="P751" s="61">
        <v>8.192307692307692</v>
      </c>
      <c r="Q751" s="22">
        <f t="array" ref="Q751">ROUND(IFERROR(INDEX(SPI!M:M,MATCH(1,IF(SPI!A:A='state(northeast)'!$A751,IF(SPI!B:B='state(northeast)'!$B751,1)),0))," "),2)</f>
        <v>0.52</v>
      </c>
      <c r="R751" s="22">
        <f t="array" ref="R751">ROUND(IFERROR(INDEX(SPI!N:N,MATCH(1,IF(SPI!A:A='state(northeast)'!$A751,IF(SPI!B:B='state(northeast)'!$B751,1)),0))," "),2)</f>
        <v>26.87</v>
      </c>
    </row>
    <row r="752" ht="12.75" customHeight="1">
      <c r="A752" s="52" t="s">
        <v>16</v>
      </c>
      <c r="B752" s="55">
        <v>2010.0</v>
      </c>
      <c r="C752" s="34">
        <v>9.0</v>
      </c>
      <c r="D752" s="54">
        <v>9000.0</v>
      </c>
      <c r="E752" s="54">
        <v>630000.0</v>
      </c>
      <c r="F752" s="43">
        <v>51.4</v>
      </c>
      <c r="G752" s="57">
        <v>40.8</v>
      </c>
      <c r="H752" s="43">
        <v>48.54</v>
      </c>
      <c r="I752" s="57">
        <v>23.74</v>
      </c>
      <c r="J752" s="61">
        <v>74.6923076923077</v>
      </c>
      <c r="K752" s="61">
        <v>20.999038461538458</v>
      </c>
      <c r="L752" s="61">
        <v>4.308653846153845</v>
      </c>
      <c r="M752" s="61">
        <v>0.0</v>
      </c>
      <c r="N752" s="61">
        <v>0.0</v>
      </c>
      <c r="O752" s="61">
        <v>0.0</v>
      </c>
      <c r="P752" s="61">
        <v>29.615384615384617</v>
      </c>
      <c r="Q752" s="22">
        <f t="array" ref="Q752">ROUND(IFERROR(INDEX(SPI!M:M,MATCH(1,IF(SPI!A:A='state(northeast)'!$A752,IF(SPI!B:B='state(northeast)'!$B752,1)),0))," "),2)</f>
        <v>3.18</v>
      </c>
      <c r="R752" s="22">
        <f t="array" ref="R752">ROUND(IFERROR(INDEX(SPI!N:N,MATCH(1,IF(SPI!A:A='state(northeast)'!$A752,IF(SPI!B:B='state(northeast)'!$B752,1)),0))," "),2)</f>
        <v>25.04</v>
      </c>
    </row>
    <row r="753" ht="12.75" customHeight="1">
      <c r="A753" s="52" t="s">
        <v>16</v>
      </c>
      <c r="B753" s="55">
        <v>2011.0</v>
      </c>
      <c r="C753" s="34">
        <v>9.0</v>
      </c>
      <c r="D753" s="54">
        <v>17000.0</v>
      </c>
      <c r="E753" s="54">
        <v>1241000.0</v>
      </c>
      <c r="F753" s="43">
        <v>50.9</v>
      </c>
      <c r="G753" s="57">
        <v>39.9</v>
      </c>
      <c r="H753" s="43">
        <v>63.69</v>
      </c>
      <c r="I753" s="57">
        <v>23.23</v>
      </c>
      <c r="J753" s="61">
        <v>100.0</v>
      </c>
      <c r="K753" s="61">
        <v>0.0</v>
      </c>
      <c r="L753" s="61">
        <v>0.0</v>
      </c>
      <c r="M753" s="61">
        <v>0.0</v>
      </c>
      <c r="N753" s="61">
        <v>0.0</v>
      </c>
      <c r="O753" s="61">
        <v>0.0</v>
      </c>
      <c r="P753" s="61">
        <v>0.0</v>
      </c>
      <c r="Q753" s="22">
        <f t="array" ref="Q753">ROUND(IFERROR(INDEX(SPI!M:M,MATCH(1,IF(SPI!A:A='state(northeast)'!$A753,IF(SPI!B:B='state(northeast)'!$B753,1)),0))," "),2)</f>
        <v>2.54</v>
      </c>
      <c r="R753" s="22">
        <f t="array" ref="R753">ROUND(IFERROR(INDEX(SPI!N:N,MATCH(1,IF(SPI!A:A='state(northeast)'!$A753,IF(SPI!B:B='state(northeast)'!$B753,1)),0))," "),2)</f>
        <v>46.87</v>
      </c>
    </row>
    <row r="754" ht="12.75" customHeight="1">
      <c r="A754" s="52" t="s">
        <v>16</v>
      </c>
      <c r="B754" s="55">
        <v>2012.0</v>
      </c>
      <c r="C754" s="34">
        <v>9.0</v>
      </c>
      <c r="D754" s="54">
        <v>10000.0</v>
      </c>
      <c r="E754" s="54">
        <v>634000.0</v>
      </c>
      <c r="F754" s="43">
        <v>52.5</v>
      </c>
      <c r="G754" s="57">
        <v>44.8</v>
      </c>
      <c r="H754" s="43">
        <v>39.39</v>
      </c>
      <c r="I754" s="57">
        <v>25.43</v>
      </c>
      <c r="J754" s="61">
        <v>54.94461538461538</v>
      </c>
      <c r="K754" s="61">
        <v>27.04576923076924</v>
      </c>
      <c r="L754" s="61">
        <v>11.955576923076922</v>
      </c>
      <c r="M754" s="61">
        <v>6.053461538461539</v>
      </c>
      <c r="N754" s="61">
        <v>0.0</v>
      </c>
      <c r="O754" s="61">
        <v>0.0</v>
      </c>
      <c r="P754" s="61">
        <v>69.13461538461539</v>
      </c>
      <c r="Q754" s="22">
        <f t="array" ref="Q754">ROUND(IFERROR(INDEX(SPI!M:M,MATCH(1,IF(SPI!A:A='state(northeast)'!$A754,IF(SPI!B:B='state(northeast)'!$B754,1)),0))," "),2)</f>
        <v>19.85</v>
      </c>
      <c r="R754" s="22">
        <f t="array" ref="R754">ROUND(IFERROR(INDEX(SPI!N:N,MATCH(1,IF(SPI!A:A='state(northeast)'!$A754,IF(SPI!B:B='state(northeast)'!$B754,1)),0))," "),2)</f>
        <v>18.39</v>
      </c>
    </row>
    <row r="755" ht="12.75" customHeight="1">
      <c r="A755" s="52" t="s">
        <v>16</v>
      </c>
      <c r="B755" s="55">
        <v>2013.0</v>
      </c>
      <c r="C755" s="34">
        <v>9.0</v>
      </c>
      <c r="D755" s="54">
        <v>18000.0</v>
      </c>
      <c r="E755" s="54">
        <v>1278000.0</v>
      </c>
      <c r="F755" s="43">
        <v>49.8</v>
      </c>
      <c r="G755" s="57">
        <v>41.7</v>
      </c>
      <c r="H755" s="43">
        <v>43.39</v>
      </c>
      <c r="I755" s="57">
        <v>20.61</v>
      </c>
      <c r="J755" s="61">
        <v>65.45886792452829</v>
      </c>
      <c r="K755" s="61">
        <v>24.911509433962262</v>
      </c>
      <c r="L755" s="61">
        <v>9.629622641509433</v>
      </c>
      <c r="M755" s="61">
        <v>0.0</v>
      </c>
      <c r="N755" s="61">
        <v>0.0</v>
      </c>
      <c r="O755" s="61">
        <v>0.0</v>
      </c>
      <c r="P755" s="61">
        <v>44.132075471698116</v>
      </c>
      <c r="Q755" s="22">
        <f t="array" ref="Q755">ROUND(IFERROR(INDEX(SPI!M:M,MATCH(1,IF(SPI!A:A='state(northeast)'!$A755,IF(SPI!B:B='state(northeast)'!$B755,1)),0))," "),2)</f>
        <v>18.64</v>
      </c>
      <c r="R755" s="22">
        <f t="array" ref="R755">ROUND(IFERROR(INDEX(SPI!N:N,MATCH(1,IF(SPI!A:A='state(northeast)'!$A755,IF(SPI!B:B='state(northeast)'!$B755,1)),0))," "),2)</f>
        <v>4.31</v>
      </c>
    </row>
    <row r="756" ht="12.75" customHeight="1">
      <c r="A756" s="52" t="s">
        <v>16</v>
      </c>
      <c r="B756" s="55">
        <v>2014.0</v>
      </c>
      <c r="C756" s="34">
        <v>9.0</v>
      </c>
      <c r="D756" s="54">
        <v>16000.0</v>
      </c>
      <c r="E756" s="54">
        <v>1134000.0</v>
      </c>
      <c r="F756" s="43">
        <v>48.7</v>
      </c>
      <c r="G756" s="57">
        <v>38.8</v>
      </c>
      <c r="H756" s="43">
        <v>45.01</v>
      </c>
      <c r="I756" s="57">
        <v>17.77</v>
      </c>
      <c r="J756" s="61">
        <v>56.70403846153845</v>
      </c>
      <c r="K756" s="61">
        <v>34.89288461538461</v>
      </c>
      <c r="L756" s="61">
        <v>8.402115384615383</v>
      </c>
      <c r="M756" s="61">
        <v>0.0</v>
      </c>
      <c r="N756" s="61">
        <v>0.0</v>
      </c>
      <c r="O756" s="61">
        <v>0.0</v>
      </c>
      <c r="P756" s="61">
        <v>51.59615384615385</v>
      </c>
      <c r="Q756" s="22">
        <f t="array" ref="Q756">ROUND(IFERROR(INDEX(SPI!M:M,MATCH(1,IF(SPI!A:A='state(northeast)'!$A756,IF(SPI!B:B='state(northeast)'!$B756,1)),0))," "),2)</f>
        <v>16.8</v>
      </c>
      <c r="R756" s="22">
        <f t="array" ref="R756">ROUND(IFERROR(INDEX(SPI!N:N,MATCH(1,IF(SPI!A:A='state(northeast)'!$A756,IF(SPI!B:B='state(northeast)'!$B756,1)),0))," "),2)</f>
        <v>2.66</v>
      </c>
    </row>
    <row r="757" ht="12.75" customHeight="1">
      <c r="A757" s="52" t="s">
        <v>16</v>
      </c>
      <c r="B757" s="55">
        <v>2015.0</v>
      </c>
      <c r="C757" s="34">
        <v>9.0</v>
      </c>
      <c r="D757" s="54">
        <v>17000.0</v>
      </c>
      <c r="E757" s="54">
        <v>1482000.0</v>
      </c>
      <c r="F757" s="43">
        <v>49.8</v>
      </c>
      <c r="G757" s="57">
        <v>38.4</v>
      </c>
      <c r="H757" s="43">
        <v>37.08</v>
      </c>
      <c r="I757" s="57">
        <v>20.58</v>
      </c>
      <c r="J757" s="61">
        <v>36.2575</v>
      </c>
      <c r="K757" s="61">
        <v>25.375384615384615</v>
      </c>
      <c r="L757" s="61">
        <v>38.367692307692316</v>
      </c>
      <c r="M757" s="61">
        <v>0.0</v>
      </c>
      <c r="N757" s="61">
        <v>0.0</v>
      </c>
      <c r="O757" s="61">
        <v>0.0</v>
      </c>
      <c r="P757" s="61">
        <v>102.0</v>
      </c>
      <c r="Q757" s="22">
        <f t="array" ref="Q757">ROUND(IFERROR(INDEX(SPI!M:M,MATCH(1,IF(SPI!A:A='state(northeast)'!$A757,IF(SPI!B:B='state(northeast)'!$B757,1)),0))," "),2)</f>
        <v>38.5</v>
      </c>
      <c r="R757" s="22">
        <f t="array" ref="R757">ROUND(IFERROR(INDEX(SPI!N:N,MATCH(1,IF(SPI!A:A='state(northeast)'!$A757,IF(SPI!B:B='state(northeast)'!$B757,1)),0))," "),2)</f>
        <v>0.05</v>
      </c>
    </row>
    <row r="758" ht="12.75" customHeight="1">
      <c r="A758" s="52" t="s">
        <v>16</v>
      </c>
      <c r="B758" s="55">
        <v>2016.0</v>
      </c>
      <c r="C758" s="34">
        <v>9.0</v>
      </c>
      <c r="D758" s="54">
        <v>16000.0</v>
      </c>
      <c r="E758" s="54">
        <v>1112000.0</v>
      </c>
      <c r="F758" s="43">
        <v>51.8</v>
      </c>
      <c r="G758" s="57">
        <v>44.8</v>
      </c>
      <c r="H758" s="43">
        <v>36.73</v>
      </c>
      <c r="I758" s="57">
        <v>20.38</v>
      </c>
      <c r="J758" s="61">
        <v>16.638461538461538</v>
      </c>
      <c r="K758" s="61">
        <v>26.898846153846144</v>
      </c>
      <c r="L758" s="61">
        <v>31.721923076923073</v>
      </c>
      <c r="M758" s="61">
        <v>18.85038461538462</v>
      </c>
      <c r="N758" s="61">
        <v>5.89</v>
      </c>
      <c r="O758" s="61">
        <v>0.0</v>
      </c>
      <c r="P758" s="61">
        <v>170.42307692307693</v>
      </c>
      <c r="Q758" s="22">
        <f t="array" ref="Q758">ROUND(IFERROR(INDEX(SPI!M:M,MATCH(1,IF(SPI!A:A='state(northeast)'!$A758,IF(SPI!B:B='state(northeast)'!$B758,1)),0))," "),2)</f>
        <v>55.46</v>
      </c>
      <c r="R758" s="22">
        <f t="array" ref="R758">ROUND(IFERROR(INDEX(SPI!N:N,MATCH(1,IF(SPI!A:A='state(northeast)'!$A758,IF(SPI!B:B='state(northeast)'!$B758,1)),0))," "),2)</f>
        <v>0</v>
      </c>
    </row>
    <row r="759" ht="12.75" customHeight="1">
      <c r="A759" s="52" t="s">
        <v>16</v>
      </c>
      <c r="B759" s="55">
        <v>2017.0</v>
      </c>
      <c r="C759" s="34">
        <v>9.0</v>
      </c>
      <c r="D759" s="54">
        <v>18000.0</v>
      </c>
      <c r="E759" s="54">
        <v>1120000.0</v>
      </c>
      <c r="F759" s="43">
        <v>50.9</v>
      </c>
      <c r="G759" s="57">
        <v>43.5</v>
      </c>
      <c r="H759" s="43">
        <v>44.1</v>
      </c>
      <c r="I759" s="57">
        <v>18.2</v>
      </c>
      <c r="J759" s="61">
        <v>53.666923076923084</v>
      </c>
      <c r="K759" s="61">
        <v>14.711923076923075</v>
      </c>
      <c r="L759" s="61">
        <v>12.618653846153846</v>
      </c>
      <c r="M759" s="61">
        <v>12.925192307692312</v>
      </c>
      <c r="N759" s="61">
        <v>6.077307692307692</v>
      </c>
      <c r="O759" s="61">
        <v>0.0</v>
      </c>
      <c r="P759" s="61">
        <v>103.09615384615384</v>
      </c>
      <c r="Q759" s="22">
        <f t="array" ref="Q759">ROUND(IFERROR(INDEX(SPI!M:M,MATCH(1,IF(SPI!A:A='state(northeast)'!$A759,IF(SPI!B:B='state(northeast)'!$B759,1)),0))," "),2)</f>
        <v>21.55</v>
      </c>
      <c r="R759" s="22">
        <f t="array" ref="R759">ROUND(IFERROR(INDEX(SPI!N:N,MATCH(1,IF(SPI!A:A='state(northeast)'!$A759,IF(SPI!B:B='state(northeast)'!$B759,1)),0))," "),2)</f>
        <v>1.67</v>
      </c>
    </row>
    <row r="760" ht="12.75" customHeight="1">
      <c r="A760" s="52" t="s">
        <v>16</v>
      </c>
      <c r="B760" s="55">
        <v>2018.0</v>
      </c>
      <c r="C760" s="34">
        <v>9.0</v>
      </c>
      <c r="D760" s="54">
        <v>18000.0</v>
      </c>
      <c r="E760" s="54">
        <v>1368000.0</v>
      </c>
      <c r="F760" s="43">
        <v>50.8</v>
      </c>
      <c r="G760" s="57">
        <v>42.3</v>
      </c>
      <c r="H760" s="43">
        <v>62.16</v>
      </c>
      <c r="I760" s="57">
        <v>23.61</v>
      </c>
      <c r="J760" s="61">
        <v>92.33423076923076</v>
      </c>
      <c r="K760" s="61">
        <v>7.6657692307692304</v>
      </c>
      <c r="L760" s="61">
        <v>0.0</v>
      </c>
      <c r="M760" s="61">
        <v>0.0</v>
      </c>
      <c r="N760" s="61">
        <v>0.0</v>
      </c>
      <c r="O760" s="61">
        <v>0.0</v>
      </c>
      <c r="P760" s="61">
        <v>7.615384615384615</v>
      </c>
      <c r="Q760" s="22">
        <f t="array" ref="Q760">ROUND(IFERROR(INDEX(SPI!M:M,MATCH(1,IF(SPI!A:A='state(northeast)'!$A760,IF(SPI!B:B='state(northeast)'!$B760,1)),0))," "),2)</f>
        <v>1.67</v>
      </c>
      <c r="R760" s="22">
        <f t="array" ref="R760">ROUND(IFERROR(INDEX(SPI!N:N,MATCH(1,IF(SPI!A:A='state(northeast)'!$A760,IF(SPI!B:B='state(northeast)'!$B760,1)),0))," "),2)</f>
        <v>26.71</v>
      </c>
    </row>
    <row r="761" ht="12.75" customHeight="1">
      <c r="A761" s="52" t="s">
        <v>16</v>
      </c>
      <c r="B761" s="55">
        <v>2019.0</v>
      </c>
      <c r="C761" s="34">
        <v>9.0</v>
      </c>
      <c r="D761" s="54" t="s">
        <v>71</v>
      </c>
      <c r="E761" s="54" t="s">
        <v>71</v>
      </c>
      <c r="F761" s="43">
        <v>49.8</v>
      </c>
      <c r="G761" s="57">
        <v>41.1</v>
      </c>
      <c r="H761" s="43">
        <v>53.91</v>
      </c>
      <c r="I761" s="57">
        <v>35.61</v>
      </c>
      <c r="J761" s="61">
        <v>92.25132075471697</v>
      </c>
      <c r="K761" s="61">
        <v>7.748679245283018</v>
      </c>
      <c r="L761" s="61">
        <v>0.0</v>
      </c>
      <c r="M761" s="61">
        <v>0.0</v>
      </c>
      <c r="N761" s="61">
        <v>0.0</v>
      </c>
      <c r="O761" s="61">
        <v>0.0</v>
      </c>
      <c r="P761" s="61">
        <v>7.735849056603773</v>
      </c>
      <c r="Q761" s="22">
        <f t="array" ref="Q761">ROUND(IFERROR(INDEX(SPI!M:M,MATCH(1,IF(SPI!A:A='state(northeast)'!$A761,IF(SPI!B:B='state(northeast)'!$B761,1)),0))," "),2)</f>
        <v>0.07</v>
      </c>
      <c r="R761" s="22">
        <f t="array" ref="R761">ROUND(IFERROR(INDEX(SPI!N:N,MATCH(1,IF(SPI!A:A='state(northeast)'!$A761,IF(SPI!B:B='state(northeast)'!$B761,1)),0))," "),2)</f>
        <v>61.88</v>
      </c>
    </row>
    <row r="762" ht="12.75" customHeight="1">
      <c r="A762" s="52" t="s">
        <v>16</v>
      </c>
      <c r="B762" s="55">
        <v>2020.0</v>
      </c>
      <c r="C762" s="34">
        <v>9.0</v>
      </c>
      <c r="D762" s="54" t="s">
        <v>71</v>
      </c>
      <c r="E762" s="54" t="s">
        <v>71</v>
      </c>
      <c r="F762" s="43">
        <v>51.8</v>
      </c>
      <c r="G762" s="57">
        <v>42.0</v>
      </c>
      <c r="H762" s="43">
        <v>43.37</v>
      </c>
      <c r="I762" s="57">
        <v>23.81</v>
      </c>
      <c r="J762" s="61">
        <v>59.44596153846154</v>
      </c>
      <c r="K762" s="61">
        <v>20.21442307692308</v>
      </c>
      <c r="L762" s="61">
        <v>12.124230769230767</v>
      </c>
      <c r="M762" s="61">
        <v>5.951346153846154</v>
      </c>
      <c r="N762" s="61">
        <v>2.2628846153846154</v>
      </c>
      <c r="O762" s="61">
        <v>0.0</v>
      </c>
      <c r="P762" s="61">
        <v>71.34615384615384</v>
      </c>
      <c r="Q762" s="22">
        <f t="array" ref="Q762">ROUND(IFERROR(INDEX(SPI!M:M,MATCH(1,IF(SPI!A:A='state(northeast)'!$A762,IF(SPI!B:B='state(northeast)'!$B762,1)),0))," "),2)</f>
        <v>12.99</v>
      </c>
      <c r="R762" s="22">
        <f t="array" ref="R762">ROUND(IFERROR(INDEX(SPI!N:N,MATCH(1,IF(SPI!A:A='state(northeast)'!$A762,IF(SPI!B:B='state(northeast)'!$B762,1)),0))," "),2)</f>
        <v>2.83</v>
      </c>
    </row>
    <row r="763" ht="12.75" customHeight="1">
      <c r="A763" s="52" t="s">
        <v>16</v>
      </c>
      <c r="B763" s="55">
        <v>2021.0</v>
      </c>
      <c r="C763" s="34">
        <v>9.0</v>
      </c>
      <c r="D763" s="54" t="s">
        <v>71</v>
      </c>
      <c r="E763" s="54" t="s">
        <v>71</v>
      </c>
      <c r="F763" s="43">
        <v>51.4</v>
      </c>
      <c r="G763" s="57">
        <v>42.2</v>
      </c>
      <c r="H763" s="43">
        <v>51.14</v>
      </c>
      <c r="I763" s="57">
        <v>23.52</v>
      </c>
      <c r="J763" s="61">
        <v>91.04442307692307</v>
      </c>
      <c r="K763" s="61">
        <v>8.955576923076922</v>
      </c>
      <c r="L763" s="61">
        <v>0.0</v>
      </c>
      <c r="M763" s="61">
        <v>0.0</v>
      </c>
      <c r="N763" s="61">
        <v>0.0</v>
      </c>
      <c r="O763" s="61">
        <v>0.0</v>
      </c>
      <c r="P763" s="61">
        <v>9.0</v>
      </c>
      <c r="Q763" s="22">
        <f t="array" ref="Q763">ROUND(IFERROR(INDEX(SPI!M:M,MATCH(1,IF(SPI!A:A='state(northeast)'!$A763,IF(SPI!B:B='state(northeast)'!$B763,1)),0))," "),2)</f>
        <v>7.57</v>
      </c>
      <c r="R763" s="22">
        <f t="array" ref="R763">ROUND(IFERROR(INDEX(SPI!N:N,MATCH(1,IF(SPI!A:A='state(northeast)'!$A763,IF(SPI!B:B='state(northeast)'!$B763,1)),0))," "),2)</f>
        <v>21.06</v>
      </c>
    </row>
    <row r="764" ht="12.75" hidden="1" customHeight="1">
      <c r="A764" s="62" t="s">
        <v>25</v>
      </c>
      <c r="B764" s="55">
        <v>1895.0</v>
      </c>
      <c r="D764" s="54"/>
      <c r="E764" s="54"/>
      <c r="F764" s="43">
        <v>45.9</v>
      </c>
      <c r="G764" s="43"/>
      <c r="H764" s="43">
        <v>42.85</v>
      </c>
      <c r="I764" s="43"/>
      <c r="J764" s="43"/>
      <c r="K764" s="43"/>
      <c r="L764" s="43"/>
      <c r="M764" s="43"/>
      <c r="N764" s="43"/>
      <c r="O764" s="43"/>
      <c r="P764" s="43"/>
      <c r="Q764" s="22">
        <f t="array" ref="Q764">ROUND(IFERROR(INDEX(SPI!M:M,MATCH(1,IF(SPI!A:A='state(northeast)'!$A764,IF(SPI!B:B='state(northeast)'!$B764,1)),0))," "),2)</f>
        <v>6.16</v>
      </c>
      <c r="R764" s="22">
        <f t="array" ref="R764">ROUND(IFERROR(INDEX(SPI!N:N,MATCH(1,IF(SPI!A:A='state(northeast)'!$A764,IF(SPI!B:B='state(northeast)'!$B764,1)),0))," "),2)</f>
        <v>1.56</v>
      </c>
    </row>
    <row r="765" ht="12.75" hidden="1" customHeight="1">
      <c r="A765" s="62" t="s">
        <v>25</v>
      </c>
      <c r="B765" s="55">
        <v>1896.0</v>
      </c>
      <c r="D765" s="54"/>
      <c r="E765" s="54"/>
      <c r="F765" s="43">
        <v>46.0</v>
      </c>
      <c r="G765" s="43"/>
      <c r="H765" s="43">
        <v>41.92</v>
      </c>
      <c r="I765" s="43"/>
      <c r="J765" s="43"/>
      <c r="K765" s="43"/>
      <c r="L765" s="43"/>
      <c r="M765" s="43"/>
      <c r="N765" s="43"/>
      <c r="O765" s="43"/>
      <c r="P765" s="43"/>
      <c r="Q765" s="22">
        <f t="array" ref="Q765">ROUND(IFERROR(INDEX(SPI!M:M,MATCH(1,IF(SPI!A:A='state(northeast)'!$A765,IF(SPI!B:B='state(northeast)'!$B765,1)),0))," "),2)</f>
        <v>7.38</v>
      </c>
      <c r="R765" s="22">
        <f t="array" ref="R765">ROUND(IFERROR(INDEX(SPI!N:N,MATCH(1,IF(SPI!A:A='state(northeast)'!$A765,IF(SPI!B:B='state(northeast)'!$B765,1)),0))," "),2)</f>
        <v>8.12</v>
      </c>
    </row>
    <row r="766" ht="12.75" hidden="1" customHeight="1">
      <c r="A766" s="62" t="s">
        <v>25</v>
      </c>
      <c r="B766" s="55">
        <v>1897.0</v>
      </c>
      <c r="D766" s="54"/>
      <c r="E766" s="54"/>
      <c r="F766" s="43">
        <v>46.4</v>
      </c>
      <c r="G766" s="43"/>
      <c r="H766" s="43">
        <v>49.72</v>
      </c>
      <c r="I766" s="43"/>
      <c r="J766" s="43"/>
      <c r="K766" s="43"/>
      <c r="L766" s="43"/>
      <c r="M766" s="43"/>
      <c r="N766" s="43"/>
      <c r="O766" s="43"/>
      <c r="P766" s="43"/>
      <c r="Q766" s="22">
        <f t="array" ref="Q766">ROUND(IFERROR(INDEX(SPI!M:M,MATCH(1,IF(SPI!A:A='state(northeast)'!$A766,IF(SPI!B:B='state(northeast)'!$B766,1)),0))," "),2)</f>
        <v>4.06</v>
      </c>
      <c r="R766" s="22">
        <f t="array" ref="R766">ROUND(IFERROR(INDEX(SPI!N:N,MATCH(1,IF(SPI!A:A='state(northeast)'!$A766,IF(SPI!B:B='state(northeast)'!$B766,1)),0))," "),2)</f>
        <v>10.5</v>
      </c>
    </row>
    <row r="767" ht="12.75" hidden="1" customHeight="1">
      <c r="A767" s="62" t="s">
        <v>25</v>
      </c>
      <c r="B767" s="55">
        <v>1898.0</v>
      </c>
      <c r="D767" s="54"/>
      <c r="E767" s="54"/>
      <c r="F767" s="43">
        <v>47.2</v>
      </c>
      <c r="G767" s="43"/>
      <c r="H767" s="43">
        <v>53.89</v>
      </c>
      <c r="I767" s="43"/>
      <c r="J767" s="43"/>
      <c r="K767" s="43"/>
      <c r="L767" s="43"/>
      <c r="M767" s="43"/>
      <c r="N767" s="43"/>
      <c r="O767" s="43"/>
      <c r="P767" s="43"/>
      <c r="Q767" s="22">
        <f t="array" ref="Q767">ROUND(IFERROR(INDEX(SPI!M:M,MATCH(1,IF(SPI!A:A='state(northeast)'!$A767,IF(SPI!B:B='state(northeast)'!$B767,1)),0))," "),2)</f>
        <v>0</v>
      </c>
      <c r="R767" s="22">
        <f t="array" ref="R767">ROUND(IFERROR(INDEX(SPI!N:N,MATCH(1,IF(SPI!A:A='state(northeast)'!$A767,IF(SPI!B:B='state(northeast)'!$B767,1)),0))," "),2)</f>
        <v>37.53</v>
      </c>
    </row>
    <row r="768" ht="12.75" hidden="1" customHeight="1">
      <c r="A768" s="62" t="s">
        <v>25</v>
      </c>
      <c r="B768" s="55">
        <v>1899.0</v>
      </c>
      <c r="D768" s="54"/>
      <c r="E768" s="54"/>
      <c r="F768" s="43">
        <v>46.4</v>
      </c>
      <c r="G768" s="43"/>
      <c r="H768" s="43">
        <v>40.5</v>
      </c>
      <c r="I768" s="43"/>
      <c r="J768" s="43"/>
      <c r="K768" s="43"/>
      <c r="L768" s="43"/>
      <c r="M768" s="43"/>
      <c r="N768" s="43"/>
      <c r="O768" s="43"/>
      <c r="P768" s="43"/>
      <c r="Q768" s="22">
        <f t="array" ref="Q768">ROUND(IFERROR(INDEX(SPI!M:M,MATCH(1,IF(SPI!A:A='state(northeast)'!$A768,IF(SPI!B:B='state(northeast)'!$B768,1)),0))," "),2)</f>
        <v>7.97</v>
      </c>
      <c r="R768" s="22">
        <f t="array" ref="R768">ROUND(IFERROR(INDEX(SPI!N:N,MATCH(1,IF(SPI!A:A='state(northeast)'!$A768,IF(SPI!B:B='state(northeast)'!$B768,1)),0))," "),2)</f>
        <v>25.98</v>
      </c>
    </row>
    <row r="769" ht="12.75" hidden="1" customHeight="1">
      <c r="A769" s="62" t="s">
        <v>25</v>
      </c>
      <c r="B769" s="55">
        <v>1900.0</v>
      </c>
      <c r="D769" s="54"/>
      <c r="E769" s="54"/>
      <c r="F769" s="43">
        <v>47.0</v>
      </c>
      <c r="G769" s="43"/>
      <c r="H769" s="43">
        <v>47.73</v>
      </c>
      <c r="I769" s="43"/>
      <c r="J769" s="43"/>
      <c r="K769" s="43"/>
      <c r="L769" s="43"/>
      <c r="M769" s="43"/>
      <c r="N769" s="43"/>
      <c r="O769" s="43"/>
      <c r="P769" s="43"/>
      <c r="Q769" s="22">
        <f t="array" ref="Q769">ROUND(IFERROR(INDEX(SPI!M:M,MATCH(1,IF(SPI!A:A='state(northeast)'!$A769,IF(SPI!B:B='state(northeast)'!$B769,1)),0))," "),2)</f>
        <v>7.22</v>
      </c>
      <c r="R769" s="22">
        <f t="array" ref="R769">ROUND(IFERROR(INDEX(SPI!N:N,MATCH(1,IF(SPI!A:A='state(northeast)'!$A769,IF(SPI!B:B='state(northeast)'!$B769,1)),0))," "),2)</f>
        <v>3.76</v>
      </c>
    </row>
    <row r="770" ht="12.75" hidden="1" customHeight="1">
      <c r="A770" s="62" t="s">
        <v>25</v>
      </c>
      <c r="B770" s="55">
        <v>1901.0</v>
      </c>
      <c r="D770" s="54"/>
      <c r="E770" s="54"/>
      <c r="F770" s="43">
        <v>45.6</v>
      </c>
      <c r="G770" s="43"/>
      <c r="H770" s="43">
        <v>51.37</v>
      </c>
      <c r="I770" s="43"/>
      <c r="J770" s="43"/>
      <c r="K770" s="43"/>
      <c r="L770" s="43"/>
      <c r="M770" s="43"/>
      <c r="N770" s="43"/>
      <c r="O770" s="43"/>
      <c r="P770" s="43"/>
      <c r="Q770" s="22">
        <f t="array" ref="Q770">ROUND(IFERROR(INDEX(SPI!M:M,MATCH(1,IF(SPI!A:A='state(northeast)'!$A770,IF(SPI!B:B='state(northeast)'!$B770,1)),0))," "),2)</f>
        <v>6.77</v>
      </c>
      <c r="R770" s="22">
        <f t="array" ref="R770">ROUND(IFERROR(INDEX(SPI!N:N,MATCH(1,IF(SPI!A:A='state(northeast)'!$A770,IF(SPI!B:B='state(northeast)'!$B770,1)),0))," "),2)</f>
        <v>19.86</v>
      </c>
    </row>
    <row r="771" ht="12.75" hidden="1" customHeight="1">
      <c r="A771" s="62" t="s">
        <v>25</v>
      </c>
      <c r="B771" s="55">
        <v>1902.0</v>
      </c>
      <c r="D771" s="54"/>
      <c r="E771" s="54"/>
      <c r="F771" s="43">
        <v>46.0</v>
      </c>
      <c r="G771" s="43"/>
      <c r="H771" s="43">
        <v>46.15</v>
      </c>
      <c r="I771" s="43"/>
      <c r="J771" s="43"/>
      <c r="K771" s="43"/>
      <c r="L771" s="43"/>
      <c r="M771" s="43"/>
      <c r="N771" s="43"/>
      <c r="O771" s="43"/>
      <c r="P771" s="43"/>
      <c r="Q771" s="22">
        <f t="array" ref="Q771">ROUND(IFERROR(INDEX(SPI!M:M,MATCH(1,IF(SPI!A:A='state(northeast)'!$A771,IF(SPI!B:B='state(northeast)'!$B771,1)),0))," "),2)</f>
        <v>1.57</v>
      </c>
      <c r="R771" s="22">
        <f t="array" ref="R771">ROUND(IFERROR(INDEX(SPI!N:N,MATCH(1,IF(SPI!A:A='state(northeast)'!$A771,IF(SPI!B:B='state(northeast)'!$B771,1)),0))," "),2)</f>
        <v>14.74</v>
      </c>
    </row>
    <row r="772" ht="12.75" hidden="1" customHeight="1">
      <c r="A772" s="62" t="s">
        <v>25</v>
      </c>
      <c r="B772" s="55">
        <v>1903.0</v>
      </c>
      <c r="D772" s="54"/>
      <c r="E772" s="54"/>
      <c r="F772" s="43">
        <v>45.9</v>
      </c>
      <c r="G772" s="43"/>
      <c r="H772" s="43">
        <v>45.2</v>
      </c>
      <c r="I772" s="43"/>
      <c r="J772" s="43"/>
      <c r="K772" s="43"/>
      <c r="L772" s="43"/>
      <c r="M772" s="43"/>
      <c r="N772" s="43"/>
      <c r="O772" s="43"/>
      <c r="P772" s="43"/>
      <c r="Q772" s="22">
        <f t="array" ref="Q772">ROUND(IFERROR(INDEX(SPI!M:M,MATCH(1,IF(SPI!A:A='state(northeast)'!$A772,IF(SPI!B:B='state(northeast)'!$B772,1)),0))," "),2)</f>
        <v>1.8</v>
      </c>
      <c r="R772" s="22">
        <f t="array" ref="R772">ROUND(IFERROR(INDEX(SPI!N:N,MATCH(1,IF(SPI!A:A='state(northeast)'!$A772,IF(SPI!B:B='state(northeast)'!$B772,1)),0))," "),2)</f>
        <v>16.43</v>
      </c>
    </row>
    <row r="773" ht="12.75" hidden="1" customHeight="1">
      <c r="A773" s="62" t="s">
        <v>25</v>
      </c>
      <c r="B773" s="55">
        <v>1904.0</v>
      </c>
      <c r="D773" s="54"/>
      <c r="E773" s="54"/>
      <c r="F773" s="43">
        <v>43.3</v>
      </c>
      <c r="G773" s="43"/>
      <c r="H773" s="43">
        <v>41.71</v>
      </c>
      <c r="I773" s="43"/>
      <c r="J773" s="43"/>
      <c r="K773" s="43"/>
      <c r="L773" s="43"/>
      <c r="M773" s="43"/>
      <c r="N773" s="43"/>
      <c r="O773" s="43"/>
      <c r="P773" s="43"/>
      <c r="Q773" s="22">
        <f t="array" ref="Q773">ROUND(IFERROR(INDEX(SPI!M:M,MATCH(1,IF(SPI!A:A='state(northeast)'!$A773,IF(SPI!B:B='state(northeast)'!$B773,1)),0))," "),2)</f>
        <v>7.95</v>
      </c>
      <c r="R773" s="22">
        <f t="array" ref="R773">ROUND(IFERROR(INDEX(SPI!N:N,MATCH(1,IF(SPI!A:A='state(northeast)'!$A773,IF(SPI!B:B='state(northeast)'!$B773,1)),0))," "),2)</f>
        <v>1.87</v>
      </c>
    </row>
    <row r="774" ht="12.75" hidden="1" customHeight="1">
      <c r="A774" s="62" t="s">
        <v>25</v>
      </c>
      <c r="B774" s="55">
        <v>1905.0</v>
      </c>
      <c r="D774" s="54"/>
      <c r="E774" s="54"/>
      <c r="F774" s="43">
        <v>45.1</v>
      </c>
      <c r="G774" s="43"/>
      <c r="H774" s="43">
        <v>39.68</v>
      </c>
      <c r="I774" s="43"/>
      <c r="J774" s="43"/>
      <c r="K774" s="43"/>
      <c r="L774" s="43"/>
      <c r="M774" s="43"/>
      <c r="N774" s="43"/>
      <c r="O774" s="43"/>
      <c r="P774" s="43"/>
      <c r="Q774" s="22">
        <f t="array" ref="Q774">ROUND(IFERROR(INDEX(SPI!M:M,MATCH(1,IF(SPI!A:A='state(northeast)'!$A774,IF(SPI!B:B='state(northeast)'!$B774,1)),0))," "),2)</f>
        <v>42.03</v>
      </c>
      <c r="R774" s="22">
        <f t="array" ref="R774">ROUND(IFERROR(INDEX(SPI!N:N,MATCH(1,IF(SPI!A:A='state(northeast)'!$A774,IF(SPI!B:B='state(northeast)'!$B774,1)),0))," "),2)</f>
        <v>0</v>
      </c>
    </row>
    <row r="775" ht="12.75" hidden="1" customHeight="1">
      <c r="A775" s="62" t="s">
        <v>25</v>
      </c>
      <c r="B775" s="55">
        <v>1906.0</v>
      </c>
      <c r="D775" s="54"/>
      <c r="E775" s="54"/>
      <c r="F775" s="43">
        <v>46.5</v>
      </c>
      <c r="G775" s="43"/>
      <c r="H775" s="43">
        <v>44.58</v>
      </c>
      <c r="I775" s="43"/>
      <c r="J775" s="43"/>
      <c r="K775" s="43"/>
      <c r="L775" s="43"/>
      <c r="M775" s="43"/>
      <c r="N775" s="43"/>
      <c r="O775" s="43"/>
      <c r="P775" s="43"/>
      <c r="Q775" s="22">
        <f t="array" ref="Q775">ROUND(IFERROR(INDEX(SPI!M:M,MATCH(1,IF(SPI!A:A='state(northeast)'!$A775,IF(SPI!B:B='state(northeast)'!$B775,1)),0))," "),2)</f>
        <v>2.31</v>
      </c>
      <c r="R775" s="22">
        <f t="array" ref="R775">ROUND(IFERROR(INDEX(SPI!N:N,MATCH(1,IF(SPI!A:A='state(northeast)'!$A775,IF(SPI!B:B='state(northeast)'!$B775,1)),0))," "),2)</f>
        <v>1.9</v>
      </c>
    </row>
    <row r="776" ht="12.75" hidden="1" customHeight="1">
      <c r="A776" s="62" t="s">
        <v>25</v>
      </c>
      <c r="B776" s="55">
        <v>1907.0</v>
      </c>
      <c r="D776" s="54"/>
      <c r="E776" s="54"/>
      <c r="F776" s="43">
        <v>44.6</v>
      </c>
      <c r="G776" s="43"/>
      <c r="H776" s="43">
        <v>44.69</v>
      </c>
      <c r="I776" s="43"/>
      <c r="J776" s="43"/>
      <c r="K776" s="43"/>
      <c r="L776" s="43"/>
      <c r="M776" s="43"/>
      <c r="N776" s="43"/>
      <c r="O776" s="43"/>
      <c r="P776" s="43"/>
      <c r="Q776" s="22">
        <f t="array" ref="Q776">ROUND(IFERROR(INDEX(SPI!M:M,MATCH(1,IF(SPI!A:A='state(northeast)'!$A776,IF(SPI!B:B='state(northeast)'!$B776,1)),0))," "),2)</f>
        <v>29.3</v>
      </c>
      <c r="R776" s="22">
        <f t="array" ref="R776">ROUND(IFERROR(INDEX(SPI!N:N,MATCH(1,IF(SPI!A:A='state(northeast)'!$A776,IF(SPI!B:B='state(northeast)'!$B776,1)),0))," "),2)</f>
        <v>1.1</v>
      </c>
    </row>
    <row r="777" ht="12.75" hidden="1" customHeight="1">
      <c r="A777" s="62" t="s">
        <v>25</v>
      </c>
      <c r="B777" s="55">
        <v>1908.0</v>
      </c>
      <c r="D777" s="54"/>
      <c r="E777" s="54"/>
      <c r="F777" s="43">
        <v>46.9</v>
      </c>
      <c r="G777" s="43"/>
      <c r="H777" s="43">
        <v>37.13</v>
      </c>
      <c r="I777" s="43"/>
      <c r="J777" s="43"/>
      <c r="K777" s="43"/>
      <c r="L777" s="43"/>
      <c r="M777" s="43"/>
      <c r="N777" s="43"/>
      <c r="O777" s="43"/>
      <c r="P777" s="43"/>
      <c r="Q777" s="22">
        <f t="array" ref="Q777">ROUND(IFERROR(INDEX(SPI!M:M,MATCH(1,IF(SPI!A:A='state(northeast)'!$A777,IF(SPI!B:B='state(northeast)'!$B777,1)),0))," "),2)</f>
        <v>13.81</v>
      </c>
      <c r="R777" s="22">
        <f t="array" ref="R777">ROUND(IFERROR(INDEX(SPI!N:N,MATCH(1,IF(SPI!A:A='state(northeast)'!$A777,IF(SPI!B:B='state(northeast)'!$B777,1)),0))," "),2)</f>
        <v>12.13</v>
      </c>
    </row>
    <row r="778" ht="12.75" hidden="1" customHeight="1">
      <c r="A778" s="62" t="s">
        <v>25</v>
      </c>
      <c r="B778" s="55">
        <v>1909.0</v>
      </c>
      <c r="D778" s="54"/>
      <c r="E778" s="54"/>
      <c r="F778" s="43">
        <v>46.2</v>
      </c>
      <c r="G778" s="43"/>
      <c r="H778" s="43">
        <v>41.84</v>
      </c>
      <c r="I778" s="43"/>
      <c r="J778" s="43"/>
      <c r="K778" s="43"/>
      <c r="L778" s="43"/>
      <c r="M778" s="43"/>
      <c r="N778" s="43"/>
      <c r="O778" s="43"/>
      <c r="P778" s="43"/>
      <c r="Q778" s="22">
        <f t="array" ref="Q778">ROUND(IFERROR(INDEX(SPI!M:M,MATCH(1,IF(SPI!A:A='state(northeast)'!$A778,IF(SPI!B:B='state(northeast)'!$B778,1)),0))," "),2)</f>
        <v>16.72</v>
      </c>
      <c r="R778" s="22">
        <f t="array" ref="R778">ROUND(IFERROR(INDEX(SPI!N:N,MATCH(1,IF(SPI!A:A='state(northeast)'!$A778,IF(SPI!B:B='state(northeast)'!$B778,1)),0))," "),2)</f>
        <v>0.8</v>
      </c>
    </row>
    <row r="779" ht="12.75" hidden="1" customHeight="1">
      <c r="A779" s="62" t="s">
        <v>25</v>
      </c>
      <c r="B779" s="55">
        <v>1910.0</v>
      </c>
      <c r="D779" s="54"/>
      <c r="E779" s="54"/>
      <c r="F779" s="43">
        <v>46.5</v>
      </c>
      <c r="G779" s="43"/>
      <c r="H779" s="43">
        <v>36.69</v>
      </c>
      <c r="I779" s="43"/>
      <c r="J779" s="43"/>
      <c r="K779" s="43"/>
      <c r="L779" s="43"/>
      <c r="M779" s="43"/>
      <c r="N779" s="43"/>
      <c r="O779" s="43"/>
      <c r="P779" s="43"/>
      <c r="Q779" s="22">
        <f t="array" ref="Q779">ROUND(IFERROR(INDEX(SPI!M:M,MATCH(1,IF(SPI!A:A='state(northeast)'!$A779,IF(SPI!B:B='state(northeast)'!$B779,1)),0))," "),2)</f>
        <v>39.5</v>
      </c>
      <c r="R779" s="22">
        <f t="array" ref="R779">ROUND(IFERROR(INDEX(SPI!N:N,MATCH(1,IF(SPI!A:A='state(northeast)'!$A779,IF(SPI!B:B='state(northeast)'!$B779,1)),0))," "),2)</f>
        <v>0</v>
      </c>
    </row>
    <row r="780" ht="12.75" hidden="1" customHeight="1">
      <c r="A780" s="62" t="s">
        <v>25</v>
      </c>
      <c r="B780" s="55">
        <v>1911.0</v>
      </c>
      <c r="D780" s="54"/>
      <c r="E780" s="54"/>
      <c r="F780" s="43">
        <v>46.6</v>
      </c>
      <c r="G780" s="43"/>
      <c r="H780" s="43">
        <v>41.96</v>
      </c>
      <c r="I780" s="43"/>
      <c r="J780" s="43"/>
      <c r="K780" s="43"/>
      <c r="L780" s="43"/>
      <c r="M780" s="43"/>
      <c r="N780" s="43"/>
      <c r="O780" s="43"/>
      <c r="P780" s="43"/>
      <c r="Q780" s="22">
        <f t="array" ref="Q780">ROUND(IFERROR(INDEX(SPI!M:M,MATCH(1,IF(SPI!A:A='state(northeast)'!$A780,IF(SPI!B:B='state(northeast)'!$B780,1)),0))," "),2)</f>
        <v>53.7</v>
      </c>
      <c r="R780" s="22">
        <f t="array" ref="R780">ROUND(IFERROR(INDEX(SPI!N:N,MATCH(1,IF(SPI!A:A='state(northeast)'!$A780,IF(SPI!B:B='state(northeast)'!$B780,1)),0))," "),2)</f>
        <v>0.41</v>
      </c>
    </row>
    <row r="781" ht="12.75" hidden="1" customHeight="1">
      <c r="A781" s="62" t="s">
        <v>25</v>
      </c>
      <c r="B781" s="55">
        <v>1912.0</v>
      </c>
      <c r="D781" s="54"/>
      <c r="E781" s="54"/>
      <c r="F781" s="43">
        <v>45.8</v>
      </c>
      <c r="G781" s="43"/>
      <c r="H781" s="43">
        <v>41.38</v>
      </c>
      <c r="I781" s="43"/>
      <c r="J781" s="43"/>
      <c r="K781" s="43"/>
      <c r="L781" s="43"/>
      <c r="M781" s="43"/>
      <c r="N781" s="43"/>
      <c r="O781" s="43"/>
      <c r="P781" s="43"/>
      <c r="Q781" s="22">
        <f t="array" ref="Q781">ROUND(IFERROR(INDEX(SPI!M:M,MATCH(1,IF(SPI!A:A='state(northeast)'!$A781,IF(SPI!B:B='state(northeast)'!$B781,1)),0))," "),2)</f>
        <v>9.08</v>
      </c>
      <c r="R781" s="22">
        <f t="array" ref="R781">ROUND(IFERROR(INDEX(SPI!N:N,MATCH(1,IF(SPI!A:A='state(northeast)'!$A781,IF(SPI!B:B='state(northeast)'!$B781,1)),0))," "),2)</f>
        <v>8.13</v>
      </c>
    </row>
    <row r="782" ht="12.75" hidden="1" customHeight="1">
      <c r="A782" s="62" t="s">
        <v>25</v>
      </c>
      <c r="B782" s="55">
        <v>1913.0</v>
      </c>
      <c r="D782" s="54"/>
      <c r="E782" s="54"/>
      <c r="F782" s="43">
        <v>48.0</v>
      </c>
      <c r="G782" s="43"/>
      <c r="H782" s="43">
        <v>41.22</v>
      </c>
      <c r="I782" s="43"/>
      <c r="J782" s="43"/>
      <c r="K782" s="43"/>
      <c r="L782" s="43"/>
      <c r="M782" s="43"/>
      <c r="N782" s="43"/>
      <c r="O782" s="43"/>
      <c r="P782" s="43"/>
      <c r="Q782" s="22">
        <f t="array" ref="Q782">ROUND(IFERROR(INDEX(SPI!M:M,MATCH(1,IF(SPI!A:A='state(northeast)'!$A782,IF(SPI!B:B='state(northeast)'!$B782,1)),0))," "),2)</f>
        <v>18.81</v>
      </c>
      <c r="R782" s="22">
        <f t="array" ref="R782">ROUND(IFERROR(INDEX(SPI!N:N,MATCH(1,IF(SPI!A:A='state(northeast)'!$A782,IF(SPI!B:B='state(northeast)'!$B782,1)),0))," "),2)</f>
        <v>0.16</v>
      </c>
    </row>
    <row r="783" ht="12.75" hidden="1" customHeight="1">
      <c r="A783" s="62" t="s">
        <v>25</v>
      </c>
      <c r="B783" s="55">
        <v>1914.0</v>
      </c>
      <c r="D783" s="54"/>
      <c r="E783" s="54"/>
      <c r="F783" s="43">
        <v>45.2</v>
      </c>
      <c r="G783" s="43"/>
      <c r="H783" s="43">
        <v>36.36</v>
      </c>
      <c r="I783" s="43"/>
      <c r="J783" s="43"/>
      <c r="K783" s="43"/>
      <c r="L783" s="43"/>
      <c r="M783" s="43"/>
      <c r="N783" s="43"/>
      <c r="O783" s="43"/>
      <c r="P783" s="43"/>
      <c r="Q783" s="22">
        <f t="array" ref="Q783">ROUND(IFERROR(INDEX(SPI!M:M,MATCH(1,IF(SPI!A:A='state(northeast)'!$A783,IF(SPI!B:B='state(northeast)'!$B783,1)),0))," "),2)</f>
        <v>29.59</v>
      </c>
      <c r="R783" s="22">
        <f t="array" ref="R783">ROUND(IFERROR(INDEX(SPI!N:N,MATCH(1,IF(SPI!A:A='state(northeast)'!$A783,IF(SPI!B:B='state(northeast)'!$B783,1)),0))," "),2)</f>
        <v>0.75</v>
      </c>
    </row>
    <row r="784" ht="12.75" hidden="1" customHeight="1">
      <c r="A784" s="62" t="s">
        <v>25</v>
      </c>
      <c r="B784" s="55">
        <v>1915.0</v>
      </c>
      <c r="D784" s="54"/>
      <c r="E784" s="54"/>
      <c r="F784" s="43">
        <v>46.9</v>
      </c>
      <c r="G784" s="43"/>
      <c r="H784" s="43">
        <v>44.69</v>
      </c>
      <c r="I784" s="43"/>
      <c r="J784" s="43"/>
      <c r="K784" s="43"/>
      <c r="L784" s="43"/>
      <c r="M784" s="43"/>
      <c r="N784" s="43"/>
      <c r="O784" s="43"/>
      <c r="P784" s="43"/>
      <c r="Q784" s="22">
        <f t="array" ref="Q784">ROUND(IFERROR(INDEX(SPI!M:M,MATCH(1,IF(SPI!A:A='state(northeast)'!$A784,IF(SPI!B:B='state(northeast)'!$B784,1)),0))," "),2)</f>
        <v>34.69</v>
      </c>
      <c r="R784" s="22">
        <f t="array" ref="R784">ROUND(IFERROR(INDEX(SPI!N:N,MATCH(1,IF(SPI!A:A='state(northeast)'!$A784,IF(SPI!B:B='state(northeast)'!$B784,1)),0))," "),2)</f>
        <v>2.42</v>
      </c>
    </row>
    <row r="785" ht="12.75" hidden="1" customHeight="1">
      <c r="A785" s="62" t="s">
        <v>25</v>
      </c>
      <c r="B785" s="55">
        <v>1916.0</v>
      </c>
      <c r="D785" s="54"/>
      <c r="E785" s="54"/>
      <c r="F785" s="43">
        <v>45.3</v>
      </c>
      <c r="G785" s="43"/>
      <c r="H785" s="43">
        <v>42.68</v>
      </c>
      <c r="I785" s="43"/>
      <c r="J785" s="43"/>
      <c r="K785" s="43"/>
      <c r="L785" s="43"/>
      <c r="M785" s="43"/>
      <c r="N785" s="43"/>
      <c r="O785" s="43"/>
      <c r="P785" s="43"/>
      <c r="Q785" s="22">
        <f t="array" ref="Q785">ROUND(IFERROR(INDEX(SPI!M:M,MATCH(1,IF(SPI!A:A='state(northeast)'!$A785,IF(SPI!B:B='state(northeast)'!$B785,1)),0))," "),2)</f>
        <v>3.97</v>
      </c>
      <c r="R785" s="22">
        <f t="array" ref="R785">ROUND(IFERROR(INDEX(SPI!N:N,MATCH(1,IF(SPI!A:A='state(northeast)'!$A785,IF(SPI!B:B='state(northeast)'!$B785,1)),0))," "),2)</f>
        <v>8.71</v>
      </c>
    </row>
    <row r="786" ht="12.75" hidden="1" customHeight="1">
      <c r="A786" s="62" t="s">
        <v>25</v>
      </c>
      <c r="B786" s="55">
        <v>1917.0</v>
      </c>
      <c r="D786" s="54"/>
      <c r="E786" s="54"/>
      <c r="F786" s="43">
        <v>43.7</v>
      </c>
      <c r="G786" s="43"/>
      <c r="H786" s="43">
        <v>39.77</v>
      </c>
      <c r="I786" s="43"/>
      <c r="J786" s="43"/>
      <c r="K786" s="43"/>
      <c r="L786" s="43"/>
      <c r="M786" s="43"/>
      <c r="N786" s="43"/>
      <c r="O786" s="43"/>
      <c r="P786" s="43"/>
      <c r="Q786" s="22">
        <f t="array" ref="Q786">ROUND(IFERROR(INDEX(SPI!M:M,MATCH(1,IF(SPI!A:A='state(northeast)'!$A786,IF(SPI!B:B='state(northeast)'!$B786,1)),0))," "),2)</f>
        <v>23.13</v>
      </c>
      <c r="R786" s="22">
        <f t="array" ref="R786">ROUND(IFERROR(INDEX(SPI!N:N,MATCH(1,IF(SPI!A:A='state(northeast)'!$A786,IF(SPI!B:B='state(northeast)'!$B786,1)),0))," "),2)</f>
        <v>0.34</v>
      </c>
    </row>
    <row r="787" ht="12.75" hidden="1" customHeight="1">
      <c r="A787" s="62" t="s">
        <v>25</v>
      </c>
      <c r="B787" s="55">
        <v>1918.0</v>
      </c>
      <c r="D787" s="54"/>
      <c r="E787" s="54"/>
      <c r="F787" s="43">
        <v>45.7</v>
      </c>
      <c r="G787" s="43"/>
      <c r="H787" s="43">
        <v>38.98</v>
      </c>
      <c r="I787" s="43"/>
      <c r="J787" s="43"/>
      <c r="K787" s="43"/>
      <c r="L787" s="43"/>
      <c r="M787" s="43"/>
      <c r="N787" s="43"/>
      <c r="O787" s="43"/>
      <c r="P787" s="43"/>
      <c r="Q787" s="22">
        <f t="array" ref="Q787">ROUND(IFERROR(INDEX(SPI!M:M,MATCH(1,IF(SPI!A:A='state(northeast)'!$A787,IF(SPI!B:B='state(northeast)'!$B787,1)),0))," "),2)</f>
        <v>37.39</v>
      </c>
      <c r="R787" s="22">
        <f t="array" ref="R787">ROUND(IFERROR(INDEX(SPI!N:N,MATCH(1,IF(SPI!A:A='state(northeast)'!$A787,IF(SPI!B:B='state(northeast)'!$B787,1)),0))," "),2)</f>
        <v>0</v>
      </c>
    </row>
    <row r="788" ht="12.75" hidden="1" customHeight="1">
      <c r="A788" s="62" t="s">
        <v>25</v>
      </c>
      <c r="B788" s="55">
        <v>1919.0</v>
      </c>
      <c r="D788" s="54"/>
      <c r="E788" s="54"/>
      <c r="F788" s="43">
        <v>47.0</v>
      </c>
      <c r="G788" s="43"/>
      <c r="H788" s="43">
        <v>46.37</v>
      </c>
      <c r="I788" s="43"/>
      <c r="J788" s="43"/>
      <c r="K788" s="43"/>
      <c r="L788" s="43"/>
      <c r="M788" s="43"/>
      <c r="N788" s="43"/>
      <c r="O788" s="43"/>
      <c r="P788" s="43"/>
      <c r="Q788" s="22">
        <f t="array" ref="Q788">ROUND(IFERROR(INDEX(SPI!M:M,MATCH(1,IF(SPI!A:A='state(northeast)'!$A788,IF(SPI!B:B='state(northeast)'!$B788,1)),0))," "),2)</f>
        <v>7.44</v>
      </c>
      <c r="R788" s="22">
        <f t="array" ref="R788">ROUND(IFERROR(INDEX(SPI!N:N,MATCH(1,IF(SPI!A:A='state(northeast)'!$A788,IF(SPI!B:B='state(northeast)'!$B788,1)),0))," "),2)</f>
        <v>6.02</v>
      </c>
    </row>
    <row r="789" ht="12.75" hidden="1" customHeight="1">
      <c r="A789" s="62" t="s">
        <v>25</v>
      </c>
      <c r="B789" s="55">
        <v>1920.0</v>
      </c>
      <c r="D789" s="54"/>
      <c r="E789" s="54"/>
      <c r="F789" s="43">
        <v>45.6</v>
      </c>
      <c r="G789" s="43"/>
      <c r="H789" s="43">
        <v>52.52</v>
      </c>
      <c r="I789" s="43"/>
      <c r="J789" s="43"/>
      <c r="K789" s="43"/>
      <c r="L789" s="43"/>
      <c r="M789" s="43"/>
      <c r="N789" s="43"/>
      <c r="O789" s="43"/>
      <c r="P789" s="43"/>
      <c r="Q789" s="22">
        <f t="array" ref="Q789">ROUND(IFERROR(INDEX(SPI!M:M,MATCH(1,IF(SPI!A:A='state(northeast)'!$A789,IF(SPI!B:B='state(northeast)'!$B789,1)),0))," "),2)</f>
        <v>0.28</v>
      </c>
      <c r="R789" s="22">
        <f t="array" ref="R789">ROUND(IFERROR(INDEX(SPI!N:N,MATCH(1,IF(SPI!A:A='state(northeast)'!$A789,IF(SPI!B:B='state(northeast)'!$B789,1)),0))," "),2)</f>
        <v>28.97</v>
      </c>
    </row>
    <row r="790" ht="12.75" hidden="1" customHeight="1">
      <c r="A790" s="62" t="s">
        <v>25</v>
      </c>
      <c r="B790" s="55">
        <v>1921.0</v>
      </c>
      <c r="D790" s="54"/>
      <c r="E790" s="54"/>
      <c r="F790" s="43">
        <v>48.2</v>
      </c>
      <c r="G790" s="43"/>
      <c r="H790" s="43">
        <v>43.21</v>
      </c>
      <c r="I790" s="43"/>
      <c r="J790" s="43"/>
      <c r="K790" s="43"/>
      <c r="L790" s="43"/>
      <c r="M790" s="43"/>
      <c r="N790" s="43"/>
      <c r="O790" s="43"/>
      <c r="P790" s="43"/>
      <c r="Q790" s="22">
        <f t="array" ref="Q790">ROUND(IFERROR(INDEX(SPI!M:M,MATCH(1,IF(SPI!A:A='state(northeast)'!$A790,IF(SPI!B:B='state(northeast)'!$B790,1)),0))," "),2)</f>
        <v>4.15</v>
      </c>
      <c r="R790" s="22">
        <f t="array" ref="R790">ROUND(IFERROR(INDEX(SPI!N:N,MATCH(1,IF(SPI!A:A='state(northeast)'!$A790,IF(SPI!B:B='state(northeast)'!$B790,1)),0))," "),2)</f>
        <v>7.83</v>
      </c>
    </row>
    <row r="791" ht="12.75" hidden="1" customHeight="1">
      <c r="A791" s="62" t="s">
        <v>25</v>
      </c>
      <c r="B791" s="55">
        <v>1922.0</v>
      </c>
      <c r="D791" s="54"/>
      <c r="E791" s="54"/>
      <c r="F791" s="43">
        <v>46.7</v>
      </c>
      <c r="G791" s="43"/>
      <c r="H791" s="43">
        <v>45.74</v>
      </c>
      <c r="I791" s="43"/>
      <c r="J791" s="43"/>
      <c r="K791" s="43"/>
      <c r="L791" s="43"/>
      <c r="M791" s="43"/>
      <c r="N791" s="43"/>
      <c r="O791" s="43"/>
      <c r="P791" s="43"/>
      <c r="Q791" s="22">
        <f t="array" ref="Q791">ROUND(IFERROR(INDEX(SPI!M:M,MATCH(1,IF(SPI!A:A='state(northeast)'!$A791,IF(SPI!B:B='state(northeast)'!$B791,1)),0))," "),2)</f>
        <v>5.12</v>
      </c>
      <c r="R791" s="22">
        <f t="array" ref="R791">ROUND(IFERROR(INDEX(SPI!N:N,MATCH(1,IF(SPI!A:A='state(northeast)'!$A791,IF(SPI!B:B='state(northeast)'!$B791,1)),0))," "),2)</f>
        <v>15.45</v>
      </c>
    </row>
    <row r="792" ht="12.75" hidden="1" customHeight="1">
      <c r="A792" s="62" t="s">
        <v>25</v>
      </c>
      <c r="B792" s="55">
        <v>1923.0</v>
      </c>
      <c r="D792" s="54"/>
      <c r="E792" s="54"/>
      <c r="F792" s="43">
        <v>45.6</v>
      </c>
      <c r="G792" s="43"/>
      <c r="H792" s="43">
        <v>42.84</v>
      </c>
      <c r="I792" s="43"/>
      <c r="J792" s="43"/>
      <c r="K792" s="43"/>
      <c r="L792" s="43"/>
      <c r="M792" s="43"/>
      <c r="N792" s="43"/>
      <c r="O792" s="43"/>
      <c r="P792" s="43"/>
      <c r="Q792" s="22">
        <f t="array" ref="Q792">ROUND(IFERROR(INDEX(SPI!M:M,MATCH(1,IF(SPI!A:A='state(northeast)'!$A792,IF(SPI!B:B='state(northeast)'!$B792,1)),0))," "),2)</f>
        <v>22.27</v>
      </c>
      <c r="R792" s="22">
        <f t="array" ref="R792">ROUND(IFERROR(INDEX(SPI!N:N,MATCH(1,IF(SPI!A:A='state(northeast)'!$A792,IF(SPI!B:B='state(northeast)'!$B792,1)),0))," "),2)</f>
        <v>5.37</v>
      </c>
    </row>
    <row r="793" ht="12.75" hidden="1" customHeight="1">
      <c r="A793" s="62" t="s">
        <v>25</v>
      </c>
      <c r="B793" s="55">
        <v>1924.0</v>
      </c>
      <c r="D793" s="54"/>
      <c r="E793" s="54"/>
      <c r="F793" s="43">
        <v>45.3</v>
      </c>
      <c r="G793" s="43"/>
      <c r="H793" s="43">
        <v>37.01</v>
      </c>
      <c r="I793" s="43"/>
      <c r="J793" s="43"/>
      <c r="K793" s="43"/>
      <c r="L793" s="43"/>
      <c r="M793" s="43"/>
      <c r="N793" s="43"/>
      <c r="O793" s="43"/>
      <c r="P793" s="43"/>
      <c r="Q793" s="22">
        <f t="array" ref="Q793">ROUND(IFERROR(INDEX(SPI!M:M,MATCH(1,IF(SPI!A:A='state(northeast)'!$A793,IF(SPI!B:B='state(northeast)'!$B793,1)),0))," "),2)</f>
        <v>17.73</v>
      </c>
      <c r="R793" s="22">
        <f t="array" ref="R793">ROUND(IFERROR(INDEX(SPI!N:N,MATCH(1,IF(SPI!A:A='state(northeast)'!$A793,IF(SPI!B:B='state(northeast)'!$B793,1)),0))," "),2)</f>
        <v>0.55</v>
      </c>
    </row>
    <row r="794" ht="12.75" hidden="1" customHeight="1">
      <c r="A794" s="62" t="s">
        <v>25</v>
      </c>
      <c r="B794" s="55">
        <v>1925.0</v>
      </c>
      <c r="D794" s="54"/>
      <c r="E794" s="54"/>
      <c r="F794" s="43">
        <v>46.7</v>
      </c>
      <c r="G794" s="43"/>
      <c r="H794" s="43">
        <v>43.29</v>
      </c>
      <c r="I794" s="43"/>
      <c r="J794" s="43"/>
      <c r="K794" s="43"/>
      <c r="L794" s="43"/>
      <c r="M794" s="43"/>
      <c r="N794" s="43"/>
      <c r="O794" s="43"/>
      <c r="P794" s="43"/>
      <c r="Q794" s="22">
        <f t="array" ref="Q794">ROUND(IFERROR(INDEX(SPI!M:M,MATCH(1,IF(SPI!A:A='state(northeast)'!$A794,IF(SPI!B:B='state(northeast)'!$B794,1)),0))," "),2)</f>
        <v>27.95</v>
      </c>
      <c r="R794" s="22">
        <f t="array" ref="R794">ROUND(IFERROR(INDEX(SPI!N:N,MATCH(1,IF(SPI!A:A='state(northeast)'!$A794,IF(SPI!B:B='state(northeast)'!$B794,1)),0))," "),2)</f>
        <v>0</v>
      </c>
    </row>
    <row r="795" ht="12.75" hidden="1" customHeight="1">
      <c r="A795" s="62" t="s">
        <v>25</v>
      </c>
      <c r="B795" s="55">
        <v>1926.0</v>
      </c>
      <c r="D795" s="54"/>
      <c r="E795" s="54"/>
      <c r="F795" s="43">
        <v>44.3</v>
      </c>
      <c r="G795" s="43"/>
      <c r="H795" s="43">
        <v>40.2</v>
      </c>
      <c r="I795" s="43"/>
      <c r="J795" s="43"/>
      <c r="K795" s="43"/>
      <c r="L795" s="43"/>
      <c r="M795" s="43"/>
      <c r="N795" s="43"/>
      <c r="O795" s="43"/>
      <c r="P795" s="43"/>
      <c r="Q795" s="22">
        <f t="array" ref="Q795">ROUND(IFERROR(INDEX(SPI!M:M,MATCH(1,IF(SPI!A:A='state(northeast)'!$A795,IF(SPI!B:B='state(northeast)'!$B795,1)),0))," "),2)</f>
        <v>21.45</v>
      </c>
      <c r="R795" s="22">
        <f t="array" ref="R795">ROUND(IFERROR(INDEX(SPI!N:N,MATCH(1,IF(SPI!A:A='state(northeast)'!$A795,IF(SPI!B:B='state(northeast)'!$B795,1)),0))," "),2)</f>
        <v>0.14</v>
      </c>
    </row>
    <row r="796" ht="12.75" hidden="1" customHeight="1">
      <c r="A796" s="62" t="s">
        <v>25</v>
      </c>
      <c r="B796" s="55">
        <v>1927.0</v>
      </c>
      <c r="D796" s="54"/>
      <c r="E796" s="54"/>
      <c r="F796" s="43">
        <v>47.2</v>
      </c>
      <c r="G796" s="43"/>
      <c r="H796" s="43">
        <v>48.88</v>
      </c>
      <c r="I796" s="43"/>
      <c r="J796" s="43"/>
      <c r="K796" s="43"/>
      <c r="L796" s="43"/>
      <c r="M796" s="43"/>
      <c r="N796" s="43"/>
      <c r="O796" s="43"/>
      <c r="P796" s="43"/>
      <c r="Q796" s="22">
        <f t="array" ref="Q796">ROUND(IFERROR(INDEX(SPI!M:M,MATCH(1,IF(SPI!A:A='state(northeast)'!$A796,IF(SPI!B:B='state(northeast)'!$B796,1)),0))," "),2)</f>
        <v>16.25</v>
      </c>
      <c r="R796" s="22">
        <f t="array" ref="R796">ROUND(IFERROR(INDEX(SPI!N:N,MATCH(1,IF(SPI!A:A='state(northeast)'!$A796,IF(SPI!B:B='state(northeast)'!$B796,1)),0))," "),2)</f>
        <v>5.21</v>
      </c>
    </row>
    <row r="797" ht="12.75" hidden="1" customHeight="1">
      <c r="A797" s="62" t="s">
        <v>25</v>
      </c>
      <c r="B797" s="55">
        <v>1928.0</v>
      </c>
      <c r="D797" s="54"/>
      <c r="E797" s="54"/>
      <c r="F797" s="43">
        <v>46.8</v>
      </c>
      <c r="G797" s="43"/>
      <c r="H797" s="43">
        <v>42.68</v>
      </c>
      <c r="I797" s="43"/>
      <c r="J797" s="43"/>
      <c r="K797" s="43"/>
      <c r="L797" s="43"/>
      <c r="M797" s="43"/>
      <c r="N797" s="43"/>
      <c r="O797" s="43"/>
      <c r="P797" s="43"/>
      <c r="Q797" s="22">
        <f t="array" ref="Q797">ROUND(IFERROR(INDEX(SPI!M:M,MATCH(1,IF(SPI!A:A='state(northeast)'!$A797,IF(SPI!B:B='state(northeast)'!$B797,1)),0))," "),2)</f>
        <v>0.55</v>
      </c>
      <c r="R797" s="22">
        <f t="array" ref="R797">ROUND(IFERROR(INDEX(SPI!N:N,MATCH(1,IF(SPI!A:A='state(northeast)'!$A797,IF(SPI!B:B='state(northeast)'!$B797,1)),0))," "),2)</f>
        <v>32.41</v>
      </c>
    </row>
    <row r="798" ht="12.75" hidden="1" customHeight="1">
      <c r="A798" s="62" t="s">
        <v>25</v>
      </c>
      <c r="B798" s="55">
        <v>1929.0</v>
      </c>
      <c r="D798" s="54"/>
      <c r="E798" s="54"/>
      <c r="F798" s="43">
        <v>46.8</v>
      </c>
      <c r="G798" s="43"/>
      <c r="H798" s="43">
        <v>41.1</v>
      </c>
      <c r="I798" s="43"/>
      <c r="J798" s="43"/>
      <c r="K798" s="43"/>
      <c r="L798" s="43"/>
      <c r="M798" s="43"/>
      <c r="N798" s="43"/>
      <c r="O798" s="43"/>
      <c r="P798" s="43"/>
      <c r="Q798" s="22">
        <f t="array" ref="Q798">ROUND(IFERROR(INDEX(SPI!M:M,MATCH(1,IF(SPI!A:A='state(northeast)'!$A798,IF(SPI!B:B='state(northeast)'!$B798,1)),0))," "),2)</f>
        <v>12.51</v>
      </c>
      <c r="R798" s="22">
        <f t="array" ref="R798">ROUND(IFERROR(INDEX(SPI!N:N,MATCH(1,IF(SPI!A:A='state(northeast)'!$A798,IF(SPI!B:B='state(northeast)'!$B798,1)),0))," "),2)</f>
        <v>0.57</v>
      </c>
    </row>
    <row r="799" ht="12.75" hidden="1" customHeight="1">
      <c r="A799" s="62" t="s">
        <v>25</v>
      </c>
      <c r="B799" s="55">
        <v>1930.0</v>
      </c>
      <c r="D799" s="54"/>
      <c r="E799" s="54"/>
      <c r="F799" s="43">
        <v>47.8</v>
      </c>
      <c r="G799" s="43"/>
      <c r="H799" s="43">
        <v>33.88</v>
      </c>
      <c r="I799" s="43"/>
      <c r="J799" s="43"/>
      <c r="K799" s="43"/>
      <c r="L799" s="43"/>
      <c r="M799" s="43"/>
      <c r="N799" s="43"/>
      <c r="O799" s="43"/>
      <c r="P799" s="43"/>
      <c r="Q799" s="22">
        <f t="array" ref="Q799">ROUND(IFERROR(INDEX(SPI!M:M,MATCH(1,IF(SPI!A:A='state(northeast)'!$A799,IF(SPI!B:B='state(northeast)'!$B799,1)),0))," "),2)</f>
        <v>63.94</v>
      </c>
      <c r="R799" s="22">
        <f t="array" ref="R799">ROUND(IFERROR(INDEX(SPI!N:N,MATCH(1,IF(SPI!A:A='state(northeast)'!$A799,IF(SPI!B:B='state(northeast)'!$B799,1)),0))," "),2)</f>
        <v>0</v>
      </c>
    </row>
    <row r="800" ht="12.75" hidden="1" customHeight="1">
      <c r="A800" s="62" t="s">
        <v>25</v>
      </c>
      <c r="B800" s="55">
        <v>1931.0</v>
      </c>
      <c r="D800" s="54"/>
      <c r="E800" s="54"/>
      <c r="F800" s="43">
        <v>48.7</v>
      </c>
      <c r="G800" s="43"/>
      <c r="H800" s="43">
        <v>43.43</v>
      </c>
      <c r="I800" s="43"/>
      <c r="J800" s="43"/>
      <c r="K800" s="43"/>
      <c r="L800" s="43"/>
      <c r="M800" s="43"/>
      <c r="N800" s="43"/>
      <c r="O800" s="43"/>
      <c r="P800" s="43"/>
      <c r="Q800" s="22">
        <f t="array" ref="Q800">ROUND(IFERROR(INDEX(SPI!M:M,MATCH(1,IF(SPI!A:A='state(northeast)'!$A800,IF(SPI!B:B='state(northeast)'!$B800,1)),0))," "),2)</f>
        <v>20.04</v>
      </c>
      <c r="R800" s="22">
        <f t="array" ref="R800">ROUND(IFERROR(INDEX(SPI!N:N,MATCH(1,IF(SPI!A:A='state(northeast)'!$A800,IF(SPI!B:B='state(northeast)'!$B800,1)),0))," "),2)</f>
        <v>4.51</v>
      </c>
    </row>
    <row r="801" ht="12.75" hidden="1" customHeight="1">
      <c r="A801" s="62" t="s">
        <v>25</v>
      </c>
      <c r="B801" s="55">
        <v>1932.0</v>
      </c>
      <c r="D801" s="54"/>
      <c r="E801" s="54"/>
      <c r="F801" s="43">
        <v>47.6</v>
      </c>
      <c r="G801" s="43"/>
      <c r="H801" s="43">
        <v>45.65</v>
      </c>
      <c r="I801" s="43"/>
      <c r="J801" s="43"/>
      <c r="K801" s="43"/>
      <c r="L801" s="43"/>
      <c r="M801" s="43"/>
      <c r="N801" s="43"/>
      <c r="O801" s="43"/>
      <c r="P801" s="43"/>
      <c r="Q801" s="22">
        <f t="array" ref="Q801">ROUND(IFERROR(INDEX(SPI!M:M,MATCH(1,IF(SPI!A:A='state(northeast)'!$A801,IF(SPI!B:B='state(northeast)'!$B801,1)),0))," "),2)</f>
        <v>22.01</v>
      </c>
      <c r="R801" s="22">
        <f t="array" ref="R801">ROUND(IFERROR(INDEX(SPI!N:N,MATCH(1,IF(SPI!A:A='state(northeast)'!$A801,IF(SPI!B:B='state(northeast)'!$B801,1)),0))," "),2)</f>
        <v>1.52</v>
      </c>
    </row>
    <row r="802" ht="12.75" hidden="1" customHeight="1">
      <c r="A802" s="62" t="s">
        <v>25</v>
      </c>
      <c r="B802" s="55">
        <v>1933.0</v>
      </c>
      <c r="D802" s="54"/>
      <c r="E802" s="54"/>
      <c r="F802" s="43">
        <v>47.1</v>
      </c>
      <c r="G802" s="43"/>
      <c r="H802" s="43">
        <v>48.97</v>
      </c>
      <c r="I802" s="43"/>
      <c r="J802" s="43"/>
      <c r="K802" s="43"/>
      <c r="L802" s="43"/>
      <c r="M802" s="43"/>
      <c r="N802" s="43"/>
      <c r="O802" s="43"/>
      <c r="P802" s="43"/>
      <c r="Q802" s="22">
        <f t="array" ref="Q802">ROUND(IFERROR(INDEX(SPI!M:M,MATCH(1,IF(SPI!A:A='state(northeast)'!$A802,IF(SPI!B:B='state(northeast)'!$B802,1)),0))," "),2)</f>
        <v>0.44</v>
      </c>
      <c r="R802" s="22">
        <f t="array" ref="R802">ROUND(IFERROR(INDEX(SPI!N:N,MATCH(1,IF(SPI!A:A='state(northeast)'!$A802,IF(SPI!B:B='state(northeast)'!$B802,1)),0))," "),2)</f>
        <v>24.54</v>
      </c>
    </row>
    <row r="803" ht="12.75" hidden="1" customHeight="1">
      <c r="A803" s="62" t="s">
        <v>25</v>
      </c>
      <c r="B803" s="55">
        <v>1934.0</v>
      </c>
      <c r="D803" s="54"/>
      <c r="E803" s="54"/>
      <c r="F803" s="43">
        <v>46.0</v>
      </c>
      <c r="G803" s="43"/>
      <c r="H803" s="43">
        <v>45.17</v>
      </c>
      <c r="I803" s="43"/>
      <c r="J803" s="43"/>
      <c r="K803" s="43"/>
      <c r="L803" s="43"/>
      <c r="M803" s="43"/>
      <c r="N803" s="43"/>
      <c r="O803" s="43"/>
      <c r="P803" s="43"/>
      <c r="Q803" s="22">
        <f t="array" ref="Q803">ROUND(IFERROR(INDEX(SPI!M:M,MATCH(1,IF(SPI!A:A='state(northeast)'!$A803,IF(SPI!B:B='state(northeast)'!$B803,1)),0))," "),2)</f>
        <v>5.58</v>
      </c>
      <c r="R803" s="22">
        <f t="array" ref="R803">ROUND(IFERROR(INDEX(SPI!N:N,MATCH(1,IF(SPI!A:A='state(northeast)'!$A803,IF(SPI!B:B='state(northeast)'!$B803,1)),0))," "),2)</f>
        <v>11.69</v>
      </c>
    </row>
    <row r="804" ht="12.75" hidden="1" customHeight="1">
      <c r="A804" s="62" t="s">
        <v>25</v>
      </c>
      <c r="B804" s="55">
        <v>1935.0</v>
      </c>
      <c r="D804" s="54"/>
      <c r="E804" s="54"/>
      <c r="F804" s="43">
        <v>46.0</v>
      </c>
      <c r="G804" s="43"/>
      <c r="H804" s="43">
        <v>39.11</v>
      </c>
      <c r="I804" s="43"/>
      <c r="J804" s="43"/>
      <c r="K804" s="43"/>
      <c r="L804" s="43"/>
      <c r="M804" s="43"/>
      <c r="N804" s="43"/>
      <c r="O804" s="43"/>
      <c r="P804" s="43"/>
      <c r="Q804" s="22">
        <f t="array" ref="Q804">ROUND(IFERROR(INDEX(SPI!M:M,MATCH(1,IF(SPI!A:A='state(northeast)'!$A804,IF(SPI!B:B='state(northeast)'!$B804,1)),0))," "),2)</f>
        <v>16.61</v>
      </c>
      <c r="R804" s="22">
        <f t="array" ref="R804">ROUND(IFERROR(INDEX(SPI!N:N,MATCH(1,IF(SPI!A:A='state(northeast)'!$A804,IF(SPI!B:B='state(northeast)'!$B804,1)),0))," "),2)</f>
        <v>4.42</v>
      </c>
    </row>
    <row r="805" ht="12.75" hidden="1" customHeight="1">
      <c r="A805" s="62" t="s">
        <v>25</v>
      </c>
      <c r="B805" s="55">
        <v>1936.0</v>
      </c>
      <c r="D805" s="54"/>
      <c r="E805" s="54"/>
      <c r="F805" s="43">
        <v>46.5</v>
      </c>
      <c r="G805" s="43"/>
      <c r="H805" s="43">
        <v>51.18</v>
      </c>
      <c r="I805" s="43"/>
      <c r="J805" s="43"/>
      <c r="K805" s="43"/>
      <c r="L805" s="43"/>
      <c r="M805" s="43"/>
      <c r="N805" s="43"/>
      <c r="O805" s="43"/>
      <c r="P805" s="43"/>
      <c r="Q805" s="22">
        <f t="array" ref="Q805">ROUND(IFERROR(INDEX(SPI!M:M,MATCH(1,IF(SPI!A:A='state(northeast)'!$A805,IF(SPI!B:B='state(northeast)'!$B805,1)),0))," "),2)</f>
        <v>1.57</v>
      </c>
      <c r="R805" s="22">
        <f t="array" ref="R805">ROUND(IFERROR(INDEX(SPI!N:N,MATCH(1,IF(SPI!A:A='state(northeast)'!$A805,IF(SPI!B:B='state(northeast)'!$B805,1)),0))," "),2)</f>
        <v>6.95</v>
      </c>
    </row>
    <row r="806" ht="12.75" hidden="1" customHeight="1">
      <c r="A806" s="62" t="s">
        <v>25</v>
      </c>
      <c r="B806" s="55">
        <v>1937.0</v>
      </c>
      <c r="D806" s="54"/>
      <c r="E806" s="54"/>
      <c r="F806" s="43">
        <v>47.6</v>
      </c>
      <c r="G806" s="43"/>
      <c r="H806" s="43">
        <v>49.15</v>
      </c>
      <c r="I806" s="43"/>
      <c r="J806" s="43"/>
      <c r="K806" s="43"/>
      <c r="L806" s="43"/>
      <c r="M806" s="43"/>
      <c r="N806" s="43"/>
      <c r="O806" s="43"/>
      <c r="P806" s="43"/>
      <c r="Q806" s="22">
        <f t="array" ref="Q806">ROUND(IFERROR(INDEX(SPI!M:M,MATCH(1,IF(SPI!A:A='state(northeast)'!$A806,IF(SPI!B:B='state(northeast)'!$B806,1)),0))," "),2)</f>
        <v>0.31</v>
      </c>
      <c r="R806" s="22">
        <f t="array" ref="R806">ROUND(IFERROR(INDEX(SPI!N:N,MATCH(1,IF(SPI!A:A='state(northeast)'!$A806,IF(SPI!B:B='state(northeast)'!$B806,1)),0))," "),2)</f>
        <v>17.32</v>
      </c>
    </row>
    <row r="807" ht="12.75" hidden="1" customHeight="1">
      <c r="A807" s="62" t="s">
        <v>25</v>
      </c>
      <c r="B807" s="55">
        <v>1938.0</v>
      </c>
      <c r="D807" s="54"/>
      <c r="E807" s="54"/>
      <c r="F807" s="43">
        <v>47.8</v>
      </c>
      <c r="G807" s="43"/>
      <c r="H807" s="43">
        <v>54.79</v>
      </c>
      <c r="I807" s="43"/>
      <c r="J807" s="43"/>
      <c r="K807" s="43"/>
      <c r="L807" s="43"/>
      <c r="M807" s="43"/>
      <c r="N807" s="43"/>
      <c r="O807" s="43"/>
      <c r="P807" s="43"/>
      <c r="Q807" s="22">
        <f t="array" ref="Q807">ROUND(IFERROR(INDEX(SPI!M:M,MATCH(1,IF(SPI!A:A='state(northeast)'!$A807,IF(SPI!B:B='state(northeast)'!$B807,1)),0))," "),2)</f>
        <v>0.03</v>
      </c>
      <c r="R807" s="22">
        <f t="array" ref="R807">ROUND(IFERROR(INDEX(SPI!N:N,MATCH(1,IF(SPI!A:A='state(northeast)'!$A807,IF(SPI!B:B='state(northeast)'!$B807,1)),0))," "),2)</f>
        <v>40.4</v>
      </c>
    </row>
    <row r="808" ht="12.75" hidden="1" customHeight="1">
      <c r="A808" s="62" t="s">
        <v>25</v>
      </c>
      <c r="B808" s="55">
        <v>1939.0</v>
      </c>
      <c r="D808" s="54"/>
      <c r="E808" s="54"/>
      <c r="F808" s="43">
        <v>46.5</v>
      </c>
      <c r="G808" s="43"/>
      <c r="H808" s="43">
        <v>38.04</v>
      </c>
      <c r="I808" s="43"/>
      <c r="J808" s="43"/>
      <c r="K808" s="43"/>
      <c r="L808" s="43"/>
      <c r="M808" s="43"/>
      <c r="N808" s="43"/>
      <c r="O808" s="43"/>
      <c r="P808" s="43"/>
      <c r="Q808" s="22">
        <f t="array" ref="Q808">ROUND(IFERROR(INDEX(SPI!M:M,MATCH(1,IF(SPI!A:A='state(northeast)'!$A808,IF(SPI!B:B='state(northeast)'!$B808,1)),0))," "),2)</f>
        <v>17.11</v>
      </c>
      <c r="R808" s="22">
        <f t="array" ref="R808">ROUND(IFERROR(INDEX(SPI!N:N,MATCH(1,IF(SPI!A:A='state(northeast)'!$A808,IF(SPI!B:B='state(northeast)'!$B808,1)),0))," "),2)</f>
        <v>22.53</v>
      </c>
    </row>
    <row r="809" ht="12.75" hidden="1" customHeight="1">
      <c r="A809" s="62" t="s">
        <v>25</v>
      </c>
      <c r="B809" s="55">
        <v>1940.0</v>
      </c>
      <c r="D809" s="54"/>
      <c r="E809" s="54"/>
      <c r="F809" s="43">
        <v>44.7</v>
      </c>
      <c r="G809" s="43"/>
      <c r="H809" s="43">
        <v>43.64</v>
      </c>
      <c r="I809" s="43"/>
      <c r="J809" s="43"/>
      <c r="K809" s="43"/>
      <c r="L809" s="43"/>
      <c r="M809" s="43"/>
      <c r="N809" s="43"/>
      <c r="O809" s="43"/>
      <c r="P809" s="43"/>
      <c r="Q809" s="22">
        <f t="array" ref="Q809">ROUND(IFERROR(INDEX(SPI!M:M,MATCH(1,IF(SPI!A:A='state(northeast)'!$A809,IF(SPI!B:B='state(northeast)'!$B809,1)),0))," "),2)</f>
        <v>14.89</v>
      </c>
      <c r="R809" s="22">
        <f t="array" ref="R809">ROUND(IFERROR(INDEX(SPI!N:N,MATCH(1,IF(SPI!A:A='state(northeast)'!$A809,IF(SPI!B:B='state(northeast)'!$B809,1)),0))," "),2)</f>
        <v>0.43</v>
      </c>
    </row>
    <row r="810" ht="12.75" hidden="1" customHeight="1">
      <c r="A810" s="62" t="s">
        <v>25</v>
      </c>
      <c r="B810" s="55">
        <v>1941.0</v>
      </c>
      <c r="D810" s="54"/>
      <c r="E810" s="54"/>
      <c r="F810" s="43">
        <v>47.4</v>
      </c>
      <c r="G810" s="43"/>
      <c r="H810" s="43">
        <v>33.03</v>
      </c>
      <c r="I810" s="43"/>
      <c r="J810" s="43"/>
      <c r="K810" s="43"/>
      <c r="L810" s="43"/>
      <c r="M810" s="43"/>
      <c r="N810" s="43"/>
      <c r="O810" s="43"/>
      <c r="P810" s="43"/>
      <c r="Q810" s="22">
        <f t="array" ref="Q810">ROUND(IFERROR(INDEX(SPI!M:M,MATCH(1,IF(SPI!A:A='state(northeast)'!$A810,IF(SPI!B:B='state(northeast)'!$B810,1)),0))," "),2)</f>
        <v>61.88</v>
      </c>
      <c r="R810" s="22">
        <f t="array" ref="R810">ROUND(IFERROR(INDEX(SPI!N:N,MATCH(1,IF(SPI!A:A='state(northeast)'!$A810,IF(SPI!B:B='state(northeast)'!$B810,1)),0))," "),2)</f>
        <v>0</v>
      </c>
    </row>
    <row r="811" ht="12.75" hidden="1" customHeight="1">
      <c r="A811" s="62" t="s">
        <v>25</v>
      </c>
      <c r="B811" s="55">
        <v>1942.0</v>
      </c>
      <c r="D811" s="54"/>
      <c r="E811" s="54"/>
      <c r="F811" s="43">
        <v>47.2</v>
      </c>
      <c r="G811" s="43"/>
      <c r="H811" s="43">
        <v>47.37</v>
      </c>
      <c r="I811" s="43"/>
      <c r="J811" s="43"/>
      <c r="K811" s="43"/>
      <c r="L811" s="43"/>
      <c r="M811" s="43"/>
      <c r="N811" s="43"/>
      <c r="O811" s="43"/>
      <c r="P811" s="43"/>
      <c r="Q811" s="22">
        <f t="array" ref="Q811">ROUND(IFERROR(INDEX(SPI!M:M,MATCH(1,IF(SPI!A:A='state(northeast)'!$A811,IF(SPI!B:B='state(northeast)'!$B811,1)),0))," "),2)</f>
        <v>18.08</v>
      </c>
      <c r="R811" s="22">
        <f t="array" ref="R811">ROUND(IFERROR(INDEX(SPI!N:N,MATCH(1,IF(SPI!A:A='state(northeast)'!$A811,IF(SPI!B:B='state(northeast)'!$B811,1)),0))," "),2)</f>
        <v>1.4</v>
      </c>
    </row>
    <row r="812" ht="12.75" hidden="1" customHeight="1">
      <c r="A812" s="62" t="s">
        <v>25</v>
      </c>
      <c r="B812" s="55">
        <v>1943.0</v>
      </c>
      <c r="D812" s="54"/>
      <c r="E812" s="54"/>
      <c r="F812" s="43">
        <v>46.1</v>
      </c>
      <c r="G812" s="43"/>
      <c r="H812" s="43">
        <v>38.87</v>
      </c>
      <c r="I812" s="43"/>
      <c r="J812" s="43"/>
      <c r="K812" s="43"/>
      <c r="L812" s="43"/>
      <c r="M812" s="43"/>
      <c r="N812" s="43"/>
      <c r="O812" s="43"/>
      <c r="P812" s="43"/>
      <c r="Q812" s="22">
        <f t="array" ref="Q812">ROUND(IFERROR(INDEX(SPI!M:M,MATCH(1,IF(SPI!A:A='state(northeast)'!$A812,IF(SPI!B:B='state(northeast)'!$B812,1)),0))," "),2)</f>
        <v>9.89</v>
      </c>
      <c r="R812" s="22">
        <f t="array" ref="R812">ROUND(IFERROR(INDEX(SPI!N:N,MATCH(1,IF(SPI!A:A='state(northeast)'!$A812,IF(SPI!B:B='state(northeast)'!$B812,1)),0))," "),2)</f>
        <v>5.58</v>
      </c>
    </row>
    <row r="813" ht="12.75" hidden="1" customHeight="1">
      <c r="A813" s="62" t="s">
        <v>25</v>
      </c>
      <c r="B813" s="55">
        <v>1944.0</v>
      </c>
      <c r="D813" s="54"/>
      <c r="E813" s="54"/>
      <c r="F813" s="43">
        <v>47.1</v>
      </c>
      <c r="G813" s="43"/>
      <c r="H813" s="43">
        <v>41.43</v>
      </c>
      <c r="I813" s="43"/>
      <c r="J813" s="43"/>
      <c r="K813" s="43"/>
      <c r="L813" s="43"/>
      <c r="M813" s="43"/>
      <c r="N813" s="43"/>
      <c r="O813" s="43"/>
      <c r="P813" s="43"/>
      <c r="Q813" s="22">
        <f t="array" ref="Q813">ROUND(IFERROR(INDEX(SPI!M:M,MATCH(1,IF(SPI!A:A='state(northeast)'!$A813,IF(SPI!B:B='state(northeast)'!$B813,1)),0))," "),2)</f>
        <v>36</v>
      </c>
      <c r="R813" s="22">
        <f t="array" ref="R813">ROUND(IFERROR(INDEX(SPI!N:N,MATCH(1,IF(SPI!A:A='state(northeast)'!$A813,IF(SPI!B:B='state(northeast)'!$B813,1)),0))," "),2)</f>
        <v>0.03</v>
      </c>
    </row>
    <row r="814" ht="12.75" hidden="1" customHeight="1">
      <c r="A814" s="62" t="s">
        <v>25</v>
      </c>
      <c r="B814" s="55">
        <v>1945.0</v>
      </c>
      <c r="D814" s="54"/>
      <c r="E814" s="54"/>
      <c r="F814" s="43">
        <v>47.2</v>
      </c>
      <c r="G814" s="43"/>
      <c r="H814" s="43">
        <v>50.86</v>
      </c>
      <c r="I814" s="43"/>
      <c r="J814" s="43"/>
      <c r="K814" s="43"/>
      <c r="L814" s="43"/>
      <c r="M814" s="43"/>
      <c r="N814" s="43"/>
      <c r="O814" s="43"/>
      <c r="P814" s="43"/>
      <c r="Q814" s="22">
        <f t="array" ref="Q814">ROUND(IFERROR(INDEX(SPI!M:M,MATCH(1,IF(SPI!A:A='state(northeast)'!$A814,IF(SPI!B:B='state(northeast)'!$B814,1)),0))," "),2)</f>
        <v>3.14</v>
      </c>
      <c r="R814" s="22">
        <f t="array" ref="R814">ROUND(IFERROR(INDEX(SPI!N:N,MATCH(1,IF(SPI!A:A='state(northeast)'!$A814,IF(SPI!B:B='state(northeast)'!$B814,1)),0))," "),2)</f>
        <v>21.14</v>
      </c>
    </row>
    <row r="815" ht="12.75" hidden="1" customHeight="1">
      <c r="A815" s="62" t="s">
        <v>25</v>
      </c>
      <c r="B815" s="55">
        <v>1946.0</v>
      </c>
      <c r="D815" s="54"/>
      <c r="E815" s="54"/>
      <c r="F815" s="43">
        <v>47.8</v>
      </c>
      <c r="G815" s="43"/>
      <c r="H815" s="43">
        <v>40.65</v>
      </c>
      <c r="I815" s="43"/>
      <c r="J815" s="43"/>
      <c r="K815" s="43"/>
      <c r="L815" s="43"/>
      <c r="M815" s="43"/>
      <c r="N815" s="43"/>
      <c r="O815" s="43"/>
      <c r="P815" s="43"/>
      <c r="Q815" s="22">
        <f t="array" ref="Q815">ROUND(IFERROR(INDEX(SPI!M:M,MATCH(1,IF(SPI!A:A='state(northeast)'!$A815,IF(SPI!B:B='state(northeast)'!$B815,1)),0))," "),2)</f>
        <v>4.51</v>
      </c>
      <c r="R815" s="22">
        <f t="array" ref="R815">ROUND(IFERROR(INDEX(SPI!N:N,MATCH(1,IF(SPI!A:A='state(northeast)'!$A815,IF(SPI!B:B='state(northeast)'!$B815,1)),0))," "),2)</f>
        <v>9.63</v>
      </c>
    </row>
    <row r="816" ht="12.75" hidden="1" customHeight="1">
      <c r="A816" s="62" t="s">
        <v>25</v>
      </c>
      <c r="B816" s="55">
        <v>1947.0</v>
      </c>
      <c r="D816" s="54"/>
      <c r="E816" s="54"/>
      <c r="F816" s="43">
        <v>47.1</v>
      </c>
      <c r="G816" s="43"/>
      <c r="H816" s="43">
        <v>41.42</v>
      </c>
      <c r="I816" s="43"/>
      <c r="J816" s="43"/>
      <c r="K816" s="43"/>
      <c r="L816" s="43"/>
      <c r="M816" s="43"/>
      <c r="N816" s="43"/>
      <c r="O816" s="43"/>
      <c r="P816" s="43"/>
      <c r="Q816" s="22">
        <f t="array" ref="Q816">ROUND(IFERROR(INDEX(SPI!M:M,MATCH(1,IF(SPI!A:A='state(northeast)'!$A816,IF(SPI!B:B='state(northeast)'!$B816,1)),0))," "),2)</f>
        <v>19.67</v>
      </c>
      <c r="R816" s="22">
        <f t="array" ref="R816">ROUND(IFERROR(INDEX(SPI!N:N,MATCH(1,IF(SPI!A:A='state(northeast)'!$A816,IF(SPI!B:B='state(northeast)'!$B816,1)),0))," "),2)</f>
        <v>0.39</v>
      </c>
    </row>
    <row r="817" ht="12.75" hidden="1" customHeight="1">
      <c r="A817" s="62" t="s">
        <v>25</v>
      </c>
      <c r="B817" s="55">
        <v>1948.0</v>
      </c>
      <c r="D817" s="54"/>
      <c r="E817" s="54"/>
      <c r="F817" s="43">
        <v>46.7</v>
      </c>
      <c r="G817" s="43"/>
      <c r="H817" s="43">
        <v>45.61</v>
      </c>
      <c r="I817" s="43"/>
      <c r="J817" s="43"/>
      <c r="K817" s="43"/>
      <c r="L817" s="43"/>
      <c r="M817" s="43"/>
      <c r="N817" s="43"/>
      <c r="O817" s="43"/>
      <c r="P817" s="43"/>
      <c r="Q817" s="22">
        <f t="array" ref="Q817">ROUND(IFERROR(INDEX(SPI!M:M,MATCH(1,IF(SPI!A:A='state(northeast)'!$A817,IF(SPI!B:B='state(northeast)'!$B817,1)),0))," "),2)</f>
        <v>6.87</v>
      </c>
      <c r="R817" s="22">
        <f t="array" ref="R817">ROUND(IFERROR(INDEX(SPI!N:N,MATCH(1,IF(SPI!A:A='state(northeast)'!$A817,IF(SPI!B:B='state(northeast)'!$B817,1)),0))," "),2)</f>
        <v>6.54</v>
      </c>
    </row>
    <row r="818" ht="12.75" hidden="1" customHeight="1">
      <c r="A818" s="62" t="s">
        <v>25</v>
      </c>
      <c r="B818" s="55">
        <v>1949.0</v>
      </c>
      <c r="D818" s="54"/>
      <c r="E818" s="54"/>
      <c r="F818" s="43">
        <v>49.7</v>
      </c>
      <c r="G818" s="43"/>
      <c r="H818" s="43">
        <v>35.81</v>
      </c>
      <c r="I818" s="43"/>
      <c r="J818" s="43"/>
      <c r="K818" s="43"/>
      <c r="L818" s="43"/>
      <c r="M818" s="43"/>
      <c r="N818" s="43"/>
      <c r="O818" s="43"/>
      <c r="P818" s="43"/>
      <c r="Q818" s="22">
        <f t="array" ref="Q818">ROUND(IFERROR(INDEX(SPI!M:M,MATCH(1,IF(SPI!A:A='state(northeast)'!$A818,IF(SPI!B:B='state(northeast)'!$B818,1)),0))," "),2)</f>
        <v>33.19</v>
      </c>
      <c r="R818" s="22">
        <f t="array" ref="R818">ROUND(IFERROR(INDEX(SPI!N:N,MATCH(1,IF(SPI!A:A='state(northeast)'!$A818,IF(SPI!B:B='state(northeast)'!$B818,1)),0))," "),2)</f>
        <v>2.76</v>
      </c>
    </row>
    <row r="819" ht="12.75" hidden="1" customHeight="1">
      <c r="A819" s="62" t="s">
        <v>25</v>
      </c>
      <c r="B819" s="55">
        <v>1950.0</v>
      </c>
      <c r="D819" s="54"/>
      <c r="E819" s="54"/>
      <c r="F819" s="43">
        <v>47.1</v>
      </c>
      <c r="G819" s="43"/>
      <c r="H819" s="43">
        <v>41.54</v>
      </c>
      <c r="I819" s="43"/>
      <c r="J819" s="43"/>
      <c r="K819" s="43"/>
      <c r="L819" s="43"/>
      <c r="M819" s="43"/>
      <c r="N819" s="43"/>
      <c r="O819" s="43"/>
      <c r="P819" s="43"/>
      <c r="Q819" s="22">
        <f t="array" ref="Q819">ROUND(IFERROR(INDEX(SPI!M:M,MATCH(1,IF(SPI!A:A='state(northeast)'!$A819,IF(SPI!B:B='state(northeast)'!$B819,1)),0))," "),2)</f>
        <v>38.16</v>
      </c>
      <c r="R819" s="22">
        <f t="array" ref="R819">ROUND(IFERROR(INDEX(SPI!N:N,MATCH(1,IF(SPI!A:A='state(northeast)'!$A819,IF(SPI!B:B='state(northeast)'!$B819,1)),0))," "),2)</f>
        <v>0.02</v>
      </c>
    </row>
    <row r="820" ht="12.75" hidden="1" customHeight="1">
      <c r="A820" s="62" t="s">
        <v>25</v>
      </c>
      <c r="B820" s="55">
        <v>1951.0</v>
      </c>
      <c r="D820" s="54"/>
      <c r="E820" s="54"/>
      <c r="F820" s="43">
        <v>48.0</v>
      </c>
      <c r="G820" s="43"/>
      <c r="H820" s="43">
        <v>49.19</v>
      </c>
      <c r="I820" s="43"/>
      <c r="J820" s="43"/>
      <c r="K820" s="43"/>
      <c r="L820" s="43"/>
      <c r="M820" s="43"/>
      <c r="N820" s="43"/>
      <c r="O820" s="43"/>
      <c r="P820" s="43"/>
      <c r="Q820" s="22">
        <f t="array" ref="Q820">ROUND(IFERROR(INDEX(SPI!M:M,MATCH(1,IF(SPI!A:A='state(northeast)'!$A820,IF(SPI!B:B='state(northeast)'!$B820,1)),0))," "),2)</f>
        <v>6.32</v>
      </c>
      <c r="R820" s="22">
        <f t="array" ref="R820">ROUND(IFERROR(INDEX(SPI!N:N,MATCH(1,IF(SPI!A:A='state(northeast)'!$A820,IF(SPI!B:B='state(northeast)'!$B820,1)),0))," "),2)</f>
        <v>11.3</v>
      </c>
    </row>
    <row r="821" ht="12.75" hidden="1" customHeight="1">
      <c r="A821" s="62" t="s">
        <v>25</v>
      </c>
      <c r="B821" s="55">
        <v>1952.0</v>
      </c>
      <c r="D821" s="54"/>
      <c r="E821" s="54"/>
      <c r="F821" s="43">
        <v>48.4</v>
      </c>
      <c r="G821" s="43"/>
      <c r="H821" s="43">
        <v>43.3</v>
      </c>
      <c r="I821" s="43"/>
      <c r="J821" s="43"/>
      <c r="K821" s="43"/>
      <c r="L821" s="43"/>
      <c r="M821" s="43"/>
      <c r="N821" s="43"/>
      <c r="O821" s="43"/>
      <c r="P821" s="43"/>
      <c r="Q821" s="22">
        <f t="array" ref="Q821">ROUND(IFERROR(INDEX(SPI!M:M,MATCH(1,IF(SPI!A:A='state(northeast)'!$A821,IF(SPI!B:B='state(northeast)'!$B821,1)),0))," "),2)</f>
        <v>3.36</v>
      </c>
      <c r="R821" s="22">
        <f t="array" ref="R821">ROUND(IFERROR(INDEX(SPI!N:N,MATCH(1,IF(SPI!A:A='state(northeast)'!$A821,IF(SPI!B:B='state(northeast)'!$B821,1)),0))," "),2)</f>
        <v>22.34</v>
      </c>
    </row>
    <row r="822" ht="12.75" hidden="1" customHeight="1">
      <c r="A822" s="62" t="s">
        <v>25</v>
      </c>
      <c r="B822" s="55">
        <v>1953.0</v>
      </c>
      <c r="D822" s="54"/>
      <c r="E822" s="54"/>
      <c r="F822" s="43">
        <v>49.6</v>
      </c>
      <c r="G822" s="43"/>
      <c r="H822" s="43">
        <v>53.64</v>
      </c>
      <c r="I822" s="43"/>
      <c r="J822" s="43"/>
      <c r="K822" s="43"/>
      <c r="L822" s="43"/>
      <c r="M822" s="43"/>
      <c r="N822" s="43"/>
      <c r="O822" s="43"/>
      <c r="P822" s="43"/>
      <c r="Q822" s="22">
        <f t="array" ref="Q822">ROUND(IFERROR(INDEX(SPI!M:M,MATCH(1,IF(SPI!A:A='state(northeast)'!$A822,IF(SPI!B:B='state(northeast)'!$B822,1)),0))," "),2)</f>
        <v>0.68</v>
      </c>
      <c r="R822" s="22">
        <f t="array" ref="R822">ROUND(IFERROR(INDEX(SPI!N:N,MATCH(1,IF(SPI!A:A='state(northeast)'!$A822,IF(SPI!B:B='state(northeast)'!$B822,1)),0))," "),2)</f>
        <v>28.39</v>
      </c>
    </row>
    <row r="823" ht="12.75" hidden="1" customHeight="1">
      <c r="A823" s="62" t="s">
        <v>25</v>
      </c>
      <c r="B823" s="55">
        <v>1954.0</v>
      </c>
      <c r="D823" s="54"/>
      <c r="E823" s="54"/>
      <c r="F823" s="43">
        <v>47.5</v>
      </c>
      <c r="G823" s="43"/>
      <c r="H823" s="43">
        <v>52.45</v>
      </c>
      <c r="I823" s="43"/>
      <c r="J823" s="43"/>
      <c r="K823" s="43"/>
      <c r="L823" s="43"/>
      <c r="M823" s="43"/>
      <c r="N823" s="43"/>
      <c r="O823" s="43"/>
      <c r="P823" s="43"/>
      <c r="Q823" s="22">
        <f t="array" ref="Q823">ROUND(IFERROR(INDEX(SPI!M:M,MATCH(1,IF(SPI!A:A='state(northeast)'!$A823,IF(SPI!B:B='state(northeast)'!$B823,1)),0))," "),2)</f>
        <v>5.18</v>
      </c>
      <c r="R823" s="22">
        <f t="array" ref="R823">ROUND(IFERROR(INDEX(SPI!N:N,MATCH(1,IF(SPI!A:A='state(northeast)'!$A823,IF(SPI!B:B='state(northeast)'!$B823,1)),0))," "),2)</f>
        <v>22.95</v>
      </c>
    </row>
    <row r="824" ht="12.75" hidden="1" customHeight="1">
      <c r="A824" s="62" t="s">
        <v>25</v>
      </c>
      <c r="B824" s="55">
        <v>1955.0</v>
      </c>
      <c r="D824" s="54"/>
      <c r="E824" s="54"/>
      <c r="F824" s="43">
        <v>47.5</v>
      </c>
      <c r="G824" s="43"/>
      <c r="H824" s="43">
        <v>51.72</v>
      </c>
      <c r="I824" s="43"/>
      <c r="J824" s="43"/>
      <c r="K824" s="43"/>
      <c r="L824" s="43"/>
      <c r="M824" s="43"/>
      <c r="N824" s="43"/>
      <c r="O824" s="43"/>
      <c r="P824" s="43"/>
      <c r="Q824" s="22">
        <f t="array" ref="Q824">ROUND(IFERROR(INDEX(SPI!M:M,MATCH(1,IF(SPI!A:A='state(northeast)'!$A824,IF(SPI!B:B='state(northeast)'!$B824,1)),0))," "),2)</f>
        <v>1.68</v>
      </c>
      <c r="R824" s="22">
        <f t="array" ref="R824">ROUND(IFERROR(INDEX(SPI!N:N,MATCH(1,IF(SPI!A:A='state(northeast)'!$A824,IF(SPI!B:B='state(northeast)'!$B824,1)),0))," "),2)</f>
        <v>32.92</v>
      </c>
    </row>
    <row r="825" ht="12.75" hidden="1" customHeight="1">
      <c r="A825" s="62" t="s">
        <v>25</v>
      </c>
      <c r="B825" s="55">
        <v>1956.0</v>
      </c>
      <c r="D825" s="54"/>
      <c r="E825" s="54"/>
      <c r="F825" s="43">
        <v>46.4</v>
      </c>
      <c r="G825" s="43"/>
      <c r="H825" s="43">
        <v>45.11</v>
      </c>
      <c r="I825" s="43"/>
      <c r="J825" s="43"/>
      <c r="K825" s="43"/>
      <c r="L825" s="43"/>
      <c r="M825" s="43"/>
      <c r="N825" s="43"/>
      <c r="O825" s="43"/>
      <c r="P825" s="43"/>
      <c r="Q825" s="22">
        <f t="array" ref="Q825">ROUND(IFERROR(INDEX(SPI!M:M,MATCH(1,IF(SPI!A:A='state(northeast)'!$A825,IF(SPI!B:B='state(northeast)'!$B825,1)),0))," "),2)</f>
        <v>6.32</v>
      </c>
      <c r="R825" s="22">
        <f t="array" ref="R825">ROUND(IFERROR(INDEX(SPI!N:N,MATCH(1,IF(SPI!A:A='state(northeast)'!$A825,IF(SPI!B:B='state(northeast)'!$B825,1)),0))," "),2)</f>
        <v>34.25</v>
      </c>
    </row>
    <row r="826" ht="12.75" hidden="1" customHeight="1">
      <c r="A826" s="62" t="s">
        <v>25</v>
      </c>
      <c r="B826" s="55">
        <v>1957.0</v>
      </c>
      <c r="D826" s="54"/>
      <c r="E826" s="54"/>
      <c r="F826" s="43">
        <v>48.2</v>
      </c>
      <c r="G826" s="43"/>
      <c r="H826" s="43">
        <v>33.94</v>
      </c>
      <c r="I826" s="43"/>
      <c r="J826" s="43"/>
      <c r="K826" s="43"/>
      <c r="L826" s="43"/>
      <c r="M826" s="43"/>
      <c r="N826" s="43"/>
      <c r="O826" s="43"/>
      <c r="P826" s="43"/>
      <c r="Q826" s="22">
        <f t="array" ref="Q826">ROUND(IFERROR(INDEX(SPI!M:M,MATCH(1,IF(SPI!A:A='state(northeast)'!$A826,IF(SPI!B:B='state(northeast)'!$B826,1)),0))," "),2)</f>
        <v>59.45</v>
      </c>
      <c r="R826" s="22">
        <f t="array" ref="R826">ROUND(IFERROR(INDEX(SPI!N:N,MATCH(1,IF(SPI!A:A='state(northeast)'!$A826,IF(SPI!B:B='state(northeast)'!$B826,1)),0))," "),2)</f>
        <v>0</v>
      </c>
    </row>
    <row r="827" ht="12.75" hidden="1" customHeight="1">
      <c r="A827" s="62" t="s">
        <v>25</v>
      </c>
      <c r="B827" s="55">
        <v>1958.0</v>
      </c>
      <c r="D827" s="54"/>
      <c r="E827" s="54"/>
      <c r="F827" s="43">
        <v>45.7</v>
      </c>
      <c r="G827" s="43"/>
      <c r="H827" s="43">
        <v>48.82</v>
      </c>
      <c r="I827" s="43"/>
      <c r="J827" s="43"/>
      <c r="K827" s="43"/>
      <c r="L827" s="43"/>
      <c r="M827" s="43"/>
      <c r="N827" s="43"/>
      <c r="O827" s="43"/>
      <c r="P827" s="43"/>
      <c r="Q827" s="22">
        <f t="array" ref="Q827">ROUND(IFERROR(INDEX(SPI!M:M,MATCH(1,IF(SPI!A:A='state(northeast)'!$A827,IF(SPI!B:B='state(northeast)'!$B827,1)),0))," "),2)</f>
        <v>2.1</v>
      </c>
      <c r="R827" s="22">
        <f t="array" ref="R827">ROUND(IFERROR(INDEX(SPI!N:N,MATCH(1,IF(SPI!A:A='state(northeast)'!$A827,IF(SPI!B:B='state(northeast)'!$B827,1)),0))," "),2)</f>
        <v>23.7</v>
      </c>
    </row>
    <row r="828" ht="12.75" hidden="1" customHeight="1">
      <c r="A828" s="62" t="s">
        <v>25</v>
      </c>
      <c r="B828" s="55">
        <v>1959.0</v>
      </c>
      <c r="D828" s="54"/>
      <c r="E828" s="54"/>
      <c r="F828" s="43">
        <v>47.9</v>
      </c>
      <c r="G828" s="43"/>
      <c r="H828" s="43">
        <v>48.79</v>
      </c>
      <c r="I828" s="43"/>
      <c r="J828" s="43"/>
      <c r="K828" s="43"/>
      <c r="L828" s="43"/>
      <c r="M828" s="43"/>
      <c r="N828" s="43"/>
      <c r="O828" s="43"/>
      <c r="P828" s="43"/>
      <c r="Q828" s="22">
        <f t="array" ref="Q828">ROUND(IFERROR(INDEX(SPI!M:M,MATCH(1,IF(SPI!A:A='state(northeast)'!$A828,IF(SPI!B:B='state(northeast)'!$B828,1)),0))," "),2)</f>
        <v>5.62</v>
      </c>
      <c r="R828" s="22">
        <f t="array" ref="R828">ROUND(IFERROR(INDEX(SPI!N:N,MATCH(1,IF(SPI!A:A='state(northeast)'!$A828,IF(SPI!B:B='state(northeast)'!$B828,1)),0))," "),2)</f>
        <v>4.48</v>
      </c>
    </row>
    <row r="829" ht="12.75" hidden="1" customHeight="1">
      <c r="A829" s="62" t="s">
        <v>25</v>
      </c>
      <c r="B829" s="55">
        <v>1960.0</v>
      </c>
      <c r="D829" s="54"/>
      <c r="E829" s="54"/>
      <c r="F829" s="43">
        <v>46.9</v>
      </c>
      <c r="G829" s="43"/>
      <c r="H829" s="43">
        <v>46.95</v>
      </c>
      <c r="I829" s="43"/>
      <c r="J829" s="43"/>
      <c r="K829" s="43"/>
      <c r="L829" s="43"/>
      <c r="M829" s="43"/>
      <c r="N829" s="43"/>
      <c r="O829" s="43"/>
      <c r="P829" s="43"/>
      <c r="Q829" s="22">
        <f t="array" ref="Q829">ROUND(IFERROR(INDEX(SPI!M:M,MATCH(1,IF(SPI!A:A='state(northeast)'!$A829,IF(SPI!B:B='state(northeast)'!$B829,1)),0))," "),2)</f>
        <v>0.58</v>
      </c>
      <c r="R829" s="22">
        <f t="array" ref="R829">ROUND(IFERROR(INDEX(SPI!N:N,MATCH(1,IF(SPI!A:A='state(northeast)'!$A829,IF(SPI!B:B='state(northeast)'!$B829,1)),0))," "),2)</f>
        <v>24.66</v>
      </c>
    </row>
    <row r="830" ht="12.75" hidden="1" customHeight="1">
      <c r="A830" s="62" t="s">
        <v>25</v>
      </c>
      <c r="B830" s="55">
        <v>1961.0</v>
      </c>
      <c r="D830" s="54"/>
      <c r="E830" s="54"/>
      <c r="F830" s="43">
        <v>47.0</v>
      </c>
      <c r="G830" s="43"/>
      <c r="H830" s="43">
        <v>43.65</v>
      </c>
      <c r="I830" s="43"/>
      <c r="J830" s="43"/>
      <c r="K830" s="43"/>
      <c r="L830" s="43"/>
      <c r="M830" s="43"/>
      <c r="N830" s="43"/>
      <c r="O830" s="43"/>
      <c r="P830" s="43"/>
      <c r="Q830" s="22">
        <f t="array" ref="Q830">ROUND(IFERROR(INDEX(SPI!M:M,MATCH(1,IF(SPI!A:A='state(northeast)'!$A830,IF(SPI!B:B='state(northeast)'!$B830,1)),0))," "),2)</f>
        <v>4.46</v>
      </c>
      <c r="R830" s="22">
        <f t="array" ref="R830">ROUND(IFERROR(INDEX(SPI!N:N,MATCH(1,IF(SPI!A:A='state(northeast)'!$A830,IF(SPI!B:B='state(northeast)'!$B830,1)),0))," "),2)</f>
        <v>3.06</v>
      </c>
    </row>
    <row r="831" ht="12.75" hidden="1" customHeight="1">
      <c r="A831" s="62" t="s">
        <v>25</v>
      </c>
      <c r="B831" s="55">
        <v>1962.0</v>
      </c>
      <c r="D831" s="54"/>
      <c r="E831" s="54"/>
      <c r="F831" s="43">
        <v>45.6</v>
      </c>
      <c r="G831" s="43"/>
      <c r="H831" s="43">
        <v>43.52</v>
      </c>
      <c r="I831" s="43"/>
      <c r="J831" s="43"/>
      <c r="K831" s="43"/>
      <c r="L831" s="43"/>
      <c r="M831" s="43"/>
      <c r="N831" s="43"/>
      <c r="O831" s="43"/>
      <c r="P831" s="43"/>
      <c r="Q831" s="22">
        <f t="array" ref="Q831">ROUND(IFERROR(INDEX(SPI!M:M,MATCH(1,IF(SPI!A:A='state(northeast)'!$A831,IF(SPI!B:B='state(northeast)'!$B831,1)),0))," "),2)</f>
        <v>20.46</v>
      </c>
      <c r="R831" s="22">
        <f t="array" ref="R831">ROUND(IFERROR(INDEX(SPI!N:N,MATCH(1,IF(SPI!A:A='state(northeast)'!$A831,IF(SPI!B:B='state(northeast)'!$B831,1)),0))," "),2)</f>
        <v>2.08</v>
      </c>
    </row>
    <row r="832" ht="12.75" hidden="1" customHeight="1">
      <c r="A832" s="62" t="s">
        <v>25</v>
      </c>
      <c r="B832" s="55">
        <v>1963.0</v>
      </c>
      <c r="D832" s="54"/>
      <c r="E832" s="54"/>
      <c r="F832" s="43">
        <v>46.3</v>
      </c>
      <c r="G832" s="43"/>
      <c r="H832" s="43">
        <v>37.7</v>
      </c>
      <c r="I832" s="43"/>
      <c r="J832" s="43"/>
      <c r="K832" s="43"/>
      <c r="L832" s="43"/>
      <c r="M832" s="43"/>
      <c r="N832" s="43"/>
      <c r="O832" s="43"/>
      <c r="P832" s="43"/>
      <c r="Q832" s="22">
        <f t="array" ref="Q832">ROUND(IFERROR(INDEX(SPI!M:M,MATCH(1,IF(SPI!A:A='state(northeast)'!$A832,IF(SPI!B:B='state(northeast)'!$B832,1)),0))," "),2)</f>
        <v>31.12</v>
      </c>
      <c r="R832" s="22">
        <f t="array" ref="R832">ROUND(IFERROR(INDEX(SPI!N:N,MATCH(1,IF(SPI!A:A='state(northeast)'!$A832,IF(SPI!B:B='state(northeast)'!$B832,1)),0))," "),2)</f>
        <v>4.3</v>
      </c>
    </row>
    <row r="833" ht="12.75" hidden="1" customHeight="1">
      <c r="A833" s="62" t="s">
        <v>25</v>
      </c>
      <c r="B833" s="55">
        <v>1964.0</v>
      </c>
      <c r="D833" s="54"/>
      <c r="E833" s="54"/>
      <c r="F833" s="43">
        <v>46.8</v>
      </c>
      <c r="G833" s="43"/>
      <c r="H833" s="43">
        <v>34.66</v>
      </c>
      <c r="I833" s="43"/>
      <c r="J833" s="43"/>
      <c r="K833" s="43"/>
      <c r="L833" s="43"/>
      <c r="M833" s="43"/>
      <c r="N833" s="43"/>
      <c r="O833" s="43"/>
      <c r="P833" s="43"/>
      <c r="Q833" s="22">
        <f t="array" ref="Q833">ROUND(IFERROR(INDEX(SPI!M:M,MATCH(1,IF(SPI!A:A='state(northeast)'!$A833,IF(SPI!B:B='state(northeast)'!$B833,1)),0))," "),2)</f>
        <v>42.98</v>
      </c>
      <c r="R833" s="22">
        <f t="array" ref="R833">ROUND(IFERROR(INDEX(SPI!N:N,MATCH(1,IF(SPI!A:A='state(northeast)'!$A833,IF(SPI!B:B='state(northeast)'!$B833,1)),0))," "),2)</f>
        <v>0.05</v>
      </c>
    </row>
    <row r="834" ht="12.75" hidden="1" customHeight="1">
      <c r="A834" s="62" t="s">
        <v>25</v>
      </c>
      <c r="B834" s="55">
        <v>1965.0</v>
      </c>
      <c r="D834" s="54"/>
      <c r="E834" s="54"/>
      <c r="F834" s="43">
        <v>46.3</v>
      </c>
      <c r="G834" s="43"/>
      <c r="H834" s="43">
        <v>29.37</v>
      </c>
      <c r="I834" s="43"/>
      <c r="J834" s="43"/>
      <c r="K834" s="43"/>
      <c r="L834" s="43"/>
      <c r="M834" s="43"/>
      <c r="N834" s="43"/>
      <c r="O834" s="43"/>
      <c r="P834" s="43"/>
      <c r="Q834" s="22">
        <f t="array" ref="Q834">ROUND(IFERROR(INDEX(SPI!M:M,MATCH(1,IF(SPI!A:A='state(northeast)'!$A834,IF(SPI!B:B='state(northeast)'!$B834,1)),0))," "),2)</f>
        <v>89.51</v>
      </c>
      <c r="R834" s="22">
        <f t="array" ref="R834">ROUND(IFERROR(INDEX(SPI!N:N,MATCH(1,IF(SPI!A:A='state(northeast)'!$A834,IF(SPI!B:B='state(northeast)'!$B834,1)),0))," "),2)</f>
        <v>0</v>
      </c>
    </row>
    <row r="835" ht="12.75" hidden="1" customHeight="1">
      <c r="A835" s="62" t="s">
        <v>25</v>
      </c>
      <c r="B835" s="55">
        <v>1966.0</v>
      </c>
      <c r="D835" s="54"/>
      <c r="E835" s="54"/>
      <c r="F835" s="43">
        <v>46.9</v>
      </c>
      <c r="G835" s="43"/>
      <c r="H835" s="43">
        <v>37.65</v>
      </c>
      <c r="I835" s="43"/>
      <c r="J835" s="43"/>
      <c r="K835" s="43"/>
      <c r="L835" s="43"/>
      <c r="M835" s="43"/>
      <c r="N835" s="43"/>
      <c r="O835" s="43"/>
      <c r="P835" s="43"/>
      <c r="Q835" s="22">
        <f t="array" ref="Q835">ROUND(IFERROR(INDEX(SPI!M:M,MATCH(1,IF(SPI!A:A='state(northeast)'!$A835,IF(SPI!B:B='state(northeast)'!$B835,1)),0))," "),2)</f>
        <v>69.47</v>
      </c>
      <c r="R835" s="22">
        <f t="array" ref="R835">ROUND(IFERROR(INDEX(SPI!N:N,MATCH(1,IF(SPI!A:A='state(northeast)'!$A835,IF(SPI!B:B='state(northeast)'!$B835,1)),0))," "),2)</f>
        <v>0</v>
      </c>
    </row>
    <row r="836" ht="12.75" hidden="1" customHeight="1">
      <c r="A836" s="62" t="s">
        <v>25</v>
      </c>
      <c r="B836" s="55">
        <v>1967.0</v>
      </c>
      <c r="D836" s="54"/>
      <c r="E836" s="54"/>
      <c r="F836" s="43">
        <v>46.0</v>
      </c>
      <c r="G836" s="43"/>
      <c r="H836" s="43">
        <v>46.49</v>
      </c>
      <c r="I836" s="43"/>
      <c r="J836" s="43"/>
      <c r="K836" s="43"/>
      <c r="L836" s="43"/>
      <c r="M836" s="43"/>
      <c r="N836" s="43"/>
      <c r="O836" s="43"/>
      <c r="P836" s="43"/>
      <c r="Q836" s="22">
        <f t="array" ref="Q836">ROUND(IFERROR(INDEX(SPI!M:M,MATCH(1,IF(SPI!A:A='state(northeast)'!$A836,IF(SPI!B:B='state(northeast)'!$B836,1)),0))," "),2)</f>
        <v>8.52</v>
      </c>
      <c r="R836" s="22">
        <f t="array" ref="R836">ROUND(IFERROR(INDEX(SPI!N:N,MATCH(1,IF(SPI!A:A='state(northeast)'!$A836,IF(SPI!B:B='state(northeast)'!$B836,1)),0))," "),2)</f>
        <v>6.04</v>
      </c>
    </row>
    <row r="837" ht="12.75" hidden="1" customHeight="1">
      <c r="A837" s="62" t="s">
        <v>25</v>
      </c>
      <c r="B837" s="55">
        <v>1968.0</v>
      </c>
      <c r="D837" s="54"/>
      <c r="E837" s="54"/>
      <c r="F837" s="43">
        <v>46.5</v>
      </c>
      <c r="G837" s="43"/>
      <c r="H837" s="43">
        <v>43.94</v>
      </c>
      <c r="I837" s="43"/>
      <c r="J837" s="43"/>
      <c r="K837" s="43"/>
      <c r="L837" s="43"/>
      <c r="M837" s="43"/>
      <c r="N837" s="43"/>
      <c r="O837" s="43"/>
      <c r="P837" s="43"/>
      <c r="Q837" s="22">
        <f t="array" ref="Q837">ROUND(IFERROR(INDEX(SPI!M:M,MATCH(1,IF(SPI!A:A='state(northeast)'!$A837,IF(SPI!B:B='state(northeast)'!$B837,1)),0))," "),2)</f>
        <v>10.39</v>
      </c>
      <c r="R837" s="22">
        <f t="array" ref="R837">ROUND(IFERROR(INDEX(SPI!N:N,MATCH(1,IF(SPI!A:A='state(northeast)'!$A837,IF(SPI!B:B='state(northeast)'!$B837,1)),0))," "),2)</f>
        <v>1.72</v>
      </c>
    </row>
    <row r="838" ht="12.75" hidden="1" customHeight="1">
      <c r="A838" s="62" t="s">
        <v>25</v>
      </c>
      <c r="B838" s="55">
        <v>1969.0</v>
      </c>
      <c r="D838" s="54"/>
      <c r="E838" s="54"/>
      <c r="F838" s="43">
        <v>47.1</v>
      </c>
      <c r="G838" s="43"/>
      <c r="H838" s="43">
        <v>49.32</v>
      </c>
      <c r="I838" s="43"/>
      <c r="J838" s="43"/>
      <c r="K838" s="43"/>
      <c r="L838" s="43"/>
      <c r="M838" s="43"/>
      <c r="N838" s="43"/>
      <c r="O838" s="43"/>
      <c r="P838" s="43"/>
      <c r="Q838" s="22">
        <f t="array" ref="Q838">ROUND(IFERROR(INDEX(SPI!M:M,MATCH(1,IF(SPI!A:A='state(northeast)'!$A838,IF(SPI!B:B='state(northeast)'!$B838,1)),0))," "),2)</f>
        <v>3.46</v>
      </c>
      <c r="R838" s="22">
        <f t="array" ref="R838">ROUND(IFERROR(INDEX(SPI!N:N,MATCH(1,IF(SPI!A:A='state(northeast)'!$A838,IF(SPI!B:B='state(northeast)'!$B838,1)),0))," "),2)</f>
        <v>5.28</v>
      </c>
    </row>
    <row r="839" ht="12.75" hidden="1" customHeight="1">
      <c r="A839" s="62" t="s">
        <v>25</v>
      </c>
      <c r="B839" s="55">
        <v>1970.0</v>
      </c>
      <c r="D839" s="54"/>
      <c r="E839" s="54"/>
      <c r="F839" s="43">
        <v>46.7</v>
      </c>
      <c r="G839" s="43"/>
      <c r="H839" s="43">
        <v>41.54</v>
      </c>
      <c r="I839" s="43"/>
      <c r="J839" s="43"/>
      <c r="K839" s="43"/>
      <c r="L839" s="43"/>
      <c r="M839" s="43"/>
      <c r="N839" s="43"/>
      <c r="O839" s="43"/>
      <c r="P839" s="43"/>
      <c r="Q839" s="22">
        <f t="array" ref="Q839">ROUND(IFERROR(INDEX(SPI!M:M,MATCH(1,IF(SPI!A:A='state(northeast)'!$A839,IF(SPI!B:B='state(northeast)'!$B839,1)),0))," "),2)</f>
        <v>4.3</v>
      </c>
      <c r="R839" s="22">
        <f t="array" ref="R839">ROUND(IFERROR(INDEX(SPI!N:N,MATCH(1,IF(SPI!A:A='state(northeast)'!$A839,IF(SPI!B:B='state(northeast)'!$B839,1)),0))," "),2)</f>
        <v>16.83</v>
      </c>
    </row>
    <row r="840" ht="12.75" hidden="1" customHeight="1">
      <c r="A840" s="62" t="s">
        <v>25</v>
      </c>
      <c r="B840" s="55">
        <v>1971.0</v>
      </c>
      <c r="D840" s="54"/>
      <c r="E840" s="54"/>
      <c r="F840" s="43">
        <v>47.0</v>
      </c>
      <c r="G840" s="43"/>
      <c r="H840" s="43">
        <v>40.56</v>
      </c>
      <c r="I840" s="43"/>
      <c r="J840" s="43"/>
      <c r="K840" s="43"/>
      <c r="L840" s="43"/>
      <c r="M840" s="43"/>
      <c r="N840" s="43"/>
      <c r="O840" s="43"/>
      <c r="P840" s="43"/>
      <c r="Q840" s="22">
        <f t="array" ref="Q840">ROUND(IFERROR(INDEX(SPI!M:M,MATCH(1,IF(SPI!A:A='state(northeast)'!$A840,IF(SPI!B:B='state(northeast)'!$B840,1)),0))," "),2)</f>
        <v>18.94</v>
      </c>
      <c r="R840" s="22">
        <f t="array" ref="R840">ROUND(IFERROR(INDEX(SPI!N:N,MATCH(1,IF(SPI!A:A='state(northeast)'!$A840,IF(SPI!B:B='state(northeast)'!$B840,1)),0))," "),2)</f>
        <v>0.27</v>
      </c>
    </row>
    <row r="841" ht="12.75" hidden="1" customHeight="1">
      <c r="A841" s="62" t="s">
        <v>25</v>
      </c>
      <c r="B841" s="55">
        <v>1972.0</v>
      </c>
      <c r="D841" s="54"/>
      <c r="E841" s="54"/>
      <c r="F841" s="43">
        <v>45.9</v>
      </c>
      <c r="G841" s="43"/>
      <c r="H841" s="43">
        <v>59.49</v>
      </c>
      <c r="I841" s="43"/>
      <c r="J841" s="43"/>
      <c r="K841" s="43"/>
      <c r="L841" s="43"/>
      <c r="M841" s="43"/>
      <c r="N841" s="43"/>
      <c r="O841" s="43"/>
      <c r="P841" s="43"/>
      <c r="Q841" s="22">
        <f t="array" ref="Q841">ROUND(IFERROR(INDEX(SPI!M:M,MATCH(1,IF(SPI!A:A='state(northeast)'!$A841,IF(SPI!B:B='state(northeast)'!$B841,1)),0))," "),2)</f>
        <v>3.23</v>
      </c>
      <c r="R841" s="22">
        <f t="array" ref="R841">ROUND(IFERROR(INDEX(SPI!N:N,MATCH(1,IF(SPI!A:A='state(northeast)'!$A841,IF(SPI!B:B='state(northeast)'!$B841,1)),0))," "),2)</f>
        <v>40.04</v>
      </c>
    </row>
    <row r="842" ht="12.75" hidden="1" customHeight="1">
      <c r="A842" s="62" t="s">
        <v>25</v>
      </c>
      <c r="B842" s="55">
        <v>1973.0</v>
      </c>
      <c r="D842" s="54"/>
      <c r="E842" s="54"/>
      <c r="F842" s="43">
        <v>49.0</v>
      </c>
      <c r="G842" s="43"/>
      <c r="H842" s="43">
        <v>52.0</v>
      </c>
      <c r="I842" s="43"/>
      <c r="J842" s="43"/>
      <c r="K842" s="43"/>
      <c r="L842" s="43"/>
      <c r="M842" s="43"/>
      <c r="N842" s="43"/>
      <c r="O842" s="43"/>
      <c r="P842" s="43"/>
      <c r="Q842" s="22">
        <f t="array" ref="Q842">ROUND(IFERROR(INDEX(SPI!M:M,MATCH(1,IF(SPI!A:A='state(northeast)'!$A842,IF(SPI!B:B='state(northeast)'!$B842,1)),0))," "),2)</f>
        <v>0</v>
      </c>
      <c r="R842" s="22">
        <f t="array" ref="R842">ROUND(IFERROR(INDEX(SPI!N:N,MATCH(1,IF(SPI!A:A='state(northeast)'!$A842,IF(SPI!B:B='state(northeast)'!$B842,1)),0))," "),2)</f>
        <v>52.86</v>
      </c>
    </row>
    <row r="843" ht="12.75" hidden="1" customHeight="1">
      <c r="A843" s="62" t="s">
        <v>25</v>
      </c>
      <c r="B843" s="55">
        <v>1974.0</v>
      </c>
      <c r="D843" s="54"/>
      <c r="E843" s="54"/>
      <c r="F843" s="43">
        <v>47.1</v>
      </c>
      <c r="G843" s="43"/>
      <c r="H843" s="43">
        <v>44.73</v>
      </c>
      <c r="I843" s="43"/>
      <c r="J843" s="43"/>
      <c r="K843" s="43"/>
      <c r="L843" s="43"/>
      <c r="M843" s="43"/>
      <c r="N843" s="43"/>
      <c r="O843" s="43"/>
      <c r="P843" s="43"/>
      <c r="Q843" s="22">
        <f t="array" ref="Q843">ROUND(IFERROR(INDEX(SPI!M:M,MATCH(1,IF(SPI!A:A='state(northeast)'!$A843,IF(SPI!B:B='state(northeast)'!$B843,1)),0))," "),2)</f>
        <v>1.71</v>
      </c>
      <c r="R843" s="22">
        <f t="array" ref="R843">ROUND(IFERROR(INDEX(SPI!N:N,MATCH(1,IF(SPI!A:A='state(northeast)'!$A843,IF(SPI!B:B='state(northeast)'!$B843,1)),0))," "),2)</f>
        <v>13.37</v>
      </c>
    </row>
    <row r="844" ht="12.75" hidden="1" customHeight="1">
      <c r="A844" s="62" t="s">
        <v>25</v>
      </c>
      <c r="B844" s="55">
        <v>1975.0</v>
      </c>
      <c r="D844" s="54"/>
      <c r="E844" s="54"/>
      <c r="F844" s="43">
        <v>48.0</v>
      </c>
      <c r="G844" s="43"/>
      <c r="H844" s="43">
        <v>55.75</v>
      </c>
      <c r="I844" s="43"/>
      <c r="J844" s="43"/>
      <c r="K844" s="43"/>
      <c r="L844" s="43"/>
      <c r="M844" s="43"/>
      <c r="N844" s="43"/>
      <c r="O844" s="43"/>
      <c r="P844" s="43"/>
      <c r="Q844" s="22">
        <f t="array" ref="Q844">ROUND(IFERROR(INDEX(SPI!M:M,MATCH(1,IF(SPI!A:A='state(northeast)'!$A844,IF(SPI!B:B='state(northeast)'!$B844,1)),0))," "),2)</f>
        <v>1.61</v>
      </c>
      <c r="R844" s="22">
        <f t="array" ref="R844">ROUND(IFERROR(INDEX(SPI!N:N,MATCH(1,IF(SPI!A:A='state(northeast)'!$A844,IF(SPI!B:B='state(northeast)'!$B844,1)),0))," "),2)</f>
        <v>21.72</v>
      </c>
    </row>
    <row r="845" ht="12.75" hidden="1" customHeight="1">
      <c r="A845" s="62" t="s">
        <v>25</v>
      </c>
      <c r="B845" s="55">
        <v>1976.0</v>
      </c>
      <c r="D845" s="54"/>
      <c r="E845" s="54"/>
      <c r="F845" s="43">
        <v>46.6</v>
      </c>
      <c r="G845" s="43"/>
      <c r="H845" s="43">
        <v>42.45</v>
      </c>
      <c r="I845" s="43"/>
      <c r="J845" s="43"/>
      <c r="K845" s="43"/>
      <c r="L845" s="43"/>
      <c r="M845" s="43"/>
      <c r="N845" s="43"/>
      <c r="O845" s="43"/>
      <c r="P845" s="43"/>
      <c r="Q845" s="22">
        <f t="array" ref="Q845">ROUND(IFERROR(INDEX(SPI!M:M,MATCH(1,IF(SPI!A:A='state(northeast)'!$A845,IF(SPI!B:B='state(northeast)'!$B845,1)),0))," "),2)</f>
        <v>4.2</v>
      </c>
      <c r="R845" s="22">
        <f t="array" ref="R845">ROUND(IFERROR(INDEX(SPI!N:N,MATCH(1,IF(SPI!A:A='state(northeast)'!$A845,IF(SPI!B:B='state(northeast)'!$B845,1)),0))," "),2)</f>
        <v>35.81</v>
      </c>
    </row>
    <row r="846" ht="12.75" hidden="1" customHeight="1">
      <c r="A846" s="62" t="s">
        <v>25</v>
      </c>
      <c r="B846" s="55">
        <v>1977.0</v>
      </c>
      <c r="D846" s="54"/>
      <c r="E846" s="54"/>
      <c r="F846" s="43">
        <v>47.1</v>
      </c>
      <c r="G846" s="43"/>
      <c r="H846" s="43">
        <v>54.08</v>
      </c>
      <c r="I846" s="43"/>
      <c r="J846" s="43"/>
      <c r="K846" s="43"/>
      <c r="L846" s="43"/>
      <c r="M846" s="43"/>
      <c r="N846" s="43"/>
      <c r="O846" s="43"/>
      <c r="P846" s="43"/>
      <c r="Q846" s="22">
        <f t="array" ref="Q846">ROUND(IFERROR(INDEX(SPI!M:M,MATCH(1,IF(SPI!A:A='state(northeast)'!$A846,IF(SPI!B:B='state(northeast)'!$B846,1)),0))," "),2)</f>
        <v>3.1</v>
      </c>
      <c r="R846" s="22">
        <f t="array" ref="R846">ROUND(IFERROR(INDEX(SPI!N:N,MATCH(1,IF(SPI!A:A='state(northeast)'!$A846,IF(SPI!B:B='state(northeast)'!$B846,1)),0))," "),2)</f>
        <v>15.26</v>
      </c>
    </row>
    <row r="847" ht="12.75" hidden="1" customHeight="1">
      <c r="A847" s="62" t="s">
        <v>25</v>
      </c>
      <c r="B847" s="55">
        <v>1978.0</v>
      </c>
      <c r="D847" s="54"/>
      <c r="E847" s="54"/>
      <c r="F847" s="43">
        <v>45.7</v>
      </c>
      <c r="G847" s="43"/>
      <c r="H847" s="43">
        <v>42.2</v>
      </c>
      <c r="I847" s="43"/>
      <c r="J847" s="43"/>
      <c r="K847" s="43"/>
      <c r="L847" s="43"/>
      <c r="M847" s="43"/>
      <c r="N847" s="43"/>
      <c r="O847" s="43"/>
      <c r="P847" s="43"/>
      <c r="Q847" s="22">
        <f t="array" ref="Q847">ROUND(IFERROR(INDEX(SPI!M:M,MATCH(1,IF(SPI!A:A='state(northeast)'!$A847,IF(SPI!B:B='state(northeast)'!$B847,1)),0))," "),2)</f>
        <v>10.96</v>
      </c>
      <c r="R847" s="22">
        <f t="array" ref="R847">ROUND(IFERROR(INDEX(SPI!N:N,MATCH(1,IF(SPI!A:A='state(northeast)'!$A847,IF(SPI!B:B='state(northeast)'!$B847,1)),0))," "),2)</f>
        <v>34.03</v>
      </c>
    </row>
    <row r="848" ht="12.75" hidden="1" customHeight="1">
      <c r="A848" s="62" t="s">
        <v>25</v>
      </c>
      <c r="B848" s="55">
        <v>1979.0</v>
      </c>
      <c r="D848" s="54"/>
      <c r="E848" s="54"/>
      <c r="F848" s="43">
        <v>47.9</v>
      </c>
      <c r="G848" s="43"/>
      <c r="H848" s="43">
        <v>54.45</v>
      </c>
      <c r="I848" s="43"/>
      <c r="J848" s="43"/>
      <c r="K848" s="43"/>
      <c r="L848" s="43"/>
      <c r="M848" s="43"/>
      <c r="N848" s="43"/>
      <c r="O848" s="43"/>
      <c r="P848" s="43"/>
      <c r="Q848" s="22">
        <f t="array" ref="Q848">ROUND(IFERROR(INDEX(SPI!M:M,MATCH(1,IF(SPI!A:A='state(northeast)'!$A848,IF(SPI!B:B='state(northeast)'!$B848,1)),0))," "),2)</f>
        <v>0.05</v>
      </c>
      <c r="R848" s="22">
        <f t="array" ref="R848">ROUND(IFERROR(INDEX(SPI!N:N,MATCH(1,IF(SPI!A:A='state(northeast)'!$A848,IF(SPI!B:B='state(northeast)'!$B848,1)),0))," "),2)</f>
        <v>34.94</v>
      </c>
    </row>
    <row r="849" ht="12.75" hidden="1" customHeight="1">
      <c r="A849" s="62" t="s">
        <v>25</v>
      </c>
      <c r="B849" s="55">
        <v>1980.0</v>
      </c>
      <c r="D849" s="54"/>
      <c r="E849" s="54"/>
      <c r="F849" s="43">
        <v>46.6</v>
      </c>
      <c r="G849" s="43"/>
      <c r="H849" s="43">
        <v>35.53</v>
      </c>
      <c r="I849" s="43"/>
      <c r="J849" s="43"/>
      <c r="K849" s="43"/>
      <c r="L849" s="43"/>
      <c r="M849" s="43"/>
      <c r="N849" s="43"/>
      <c r="O849" s="43"/>
      <c r="P849" s="43"/>
      <c r="Q849" s="22">
        <f t="array" ref="Q849">ROUND(IFERROR(INDEX(SPI!M:M,MATCH(1,IF(SPI!A:A='state(northeast)'!$A849,IF(SPI!B:B='state(northeast)'!$B849,1)),0))," "),2)</f>
        <v>25.79</v>
      </c>
      <c r="R849" s="22">
        <f t="array" ref="R849">ROUND(IFERROR(INDEX(SPI!N:N,MATCH(1,IF(SPI!A:A='state(northeast)'!$A849,IF(SPI!B:B='state(northeast)'!$B849,1)),0))," "),2)</f>
        <v>1.37</v>
      </c>
    </row>
    <row r="850" ht="12.75" hidden="1" customHeight="1">
      <c r="A850" s="62" t="s">
        <v>25</v>
      </c>
      <c r="B850" s="55">
        <v>1981.0</v>
      </c>
      <c r="D850" s="54"/>
      <c r="E850" s="54"/>
      <c r="F850" s="43">
        <v>47.2</v>
      </c>
      <c r="G850" s="43"/>
      <c r="H850" s="43">
        <v>43.16</v>
      </c>
      <c r="I850" s="43"/>
      <c r="J850" s="43"/>
      <c r="K850" s="43"/>
      <c r="L850" s="43"/>
      <c r="M850" s="43"/>
      <c r="N850" s="43"/>
      <c r="O850" s="43"/>
      <c r="P850" s="43"/>
      <c r="Q850" s="22">
        <f t="array" ref="Q850">ROUND(IFERROR(INDEX(SPI!M:M,MATCH(1,IF(SPI!A:A='state(northeast)'!$A850,IF(SPI!B:B='state(northeast)'!$B850,1)),0))," "),2)</f>
        <v>41.34</v>
      </c>
      <c r="R850" s="22">
        <f t="array" ref="R850">ROUND(IFERROR(INDEX(SPI!N:N,MATCH(1,IF(SPI!A:A='state(northeast)'!$A850,IF(SPI!B:B='state(northeast)'!$B850,1)),0))," "),2)</f>
        <v>0.35</v>
      </c>
    </row>
    <row r="851" ht="12.75" hidden="1" customHeight="1">
      <c r="A851" s="62" t="s">
        <v>25</v>
      </c>
      <c r="B851" s="55">
        <v>1982.0</v>
      </c>
      <c r="D851" s="54"/>
      <c r="E851" s="54"/>
      <c r="F851" s="43">
        <v>46.8</v>
      </c>
      <c r="G851" s="43"/>
      <c r="H851" s="43">
        <v>45.71</v>
      </c>
      <c r="I851" s="43"/>
      <c r="J851" s="43"/>
      <c r="K851" s="43"/>
      <c r="L851" s="43"/>
      <c r="M851" s="43"/>
      <c r="N851" s="43"/>
      <c r="O851" s="43"/>
      <c r="P851" s="43"/>
      <c r="Q851" s="22">
        <f t="array" ref="Q851">ROUND(IFERROR(INDEX(SPI!M:M,MATCH(1,IF(SPI!A:A='state(northeast)'!$A851,IF(SPI!B:B='state(northeast)'!$B851,1)),0))," "),2)</f>
        <v>0.67</v>
      </c>
      <c r="R851" s="22">
        <f t="array" ref="R851">ROUND(IFERROR(INDEX(SPI!N:N,MATCH(1,IF(SPI!A:A='state(northeast)'!$A851,IF(SPI!B:B='state(northeast)'!$B851,1)),0))," "),2)</f>
        <v>19.35</v>
      </c>
    </row>
    <row r="852" ht="12.75" hidden="1" customHeight="1">
      <c r="A852" s="62" t="s">
        <v>25</v>
      </c>
      <c r="B852" s="55">
        <v>1983.0</v>
      </c>
      <c r="D852" s="54"/>
      <c r="E852" s="54"/>
      <c r="F852" s="43">
        <v>48.5</v>
      </c>
      <c r="G852" s="43"/>
      <c r="H852" s="43">
        <v>59.42</v>
      </c>
      <c r="I852" s="43"/>
      <c r="J852" s="43"/>
      <c r="K852" s="43"/>
      <c r="L852" s="43"/>
      <c r="M852" s="43"/>
      <c r="N852" s="43"/>
      <c r="O852" s="43"/>
      <c r="P852" s="43"/>
      <c r="Q852" s="22">
        <f t="array" ref="Q852">ROUND(IFERROR(INDEX(SPI!M:M,MATCH(1,IF(SPI!A:A='state(northeast)'!$A852,IF(SPI!B:B='state(northeast)'!$B852,1)),0))," "),2)</f>
        <v>0.71</v>
      </c>
      <c r="R852" s="22">
        <f t="array" ref="R852">ROUND(IFERROR(INDEX(SPI!N:N,MATCH(1,IF(SPI!A:A='state(northeast)'!$A852,IF(SPI!B:B='state(northeast)'!$B852,1)),0))," "),2)</f>
        <v>44.58</v>
      </c>
    </row>
    <row r="853" ht="12.75" hidden="1" customHeight="1">
      <c r="A853" s="62" t="s">
        <v>25</v>
      </c>
      <c r="B853" s="55">
        <v>1984.0</v>
      </c>
      <c r="D853" s="54"/>
      <c r="E853" s="54"/>
      <c r="F853" s="43">
        <v>48.0</v>
      </c>
      <c r="G853" s="43"/>
      <c r="H853" s="43">
        <v>49.9</v>
      </c>
      <c r="I853" s="43"/>
      <c r="J853" s="43"/>
      <c r="K853" s="43"/>
      <c r="L853" s="43"/>
      <c r="M853" s="43"/>
      <c r="N853" s="43"/>
      <c r="O853" s="43"/>
      <c r="P853" s="43"/>
      <c r="Q853" s="22">
        <f t="array" ref="Q853">ROUND(IFERROR(INDEX(SPI!M:M,MATCH(1,IF(SPI!A:A='state(northeast)'!$A853,IF(SPI!B:B='state(northeast)'!$B853,1)),0))," "),2)</f>
        <v>0</v>
      </c>
      <c r="R853" s="22">
        <f t="array" ref="R853">ROUND(IFERROR(INDEX(SPI!N:N,MATCH(1,IF(SPI!A:A='state(northeast)'!$A853,IF(SPI!B:B='state(northeast)'!$B853,1)),0))," "),2)</f>
        <v>53.69</v>
      </c>
    </row>
    <row r="854" ht="12.75" hidden="1" customHeight="1">
      <c r="A854" s="62" t="s">
        <v>25</v>
      </c>
      <c r="B854" s="55">
        <v>1985.0</v>
      </c>
      <c r="D854" s="54"/>
      <c r="E854" s="54"/>
      <c r="F854" s="43">
        <v>47.2</v>
      </c>
      <c r="G854" s="43"/>
      <c r="H854" s="43">
        <v>40.55</v>
      </c>
      <c r="I854" s="43"/>
      <c r="J854" s="43"/>
      <c r="K854" s="43"/>
      <c r="L854" s="43"/>
      <c r="M854" s="43"/>
      <c r="N854" s="43"/>
      <c r="O854" s="43"/>
      <c r="P854" s="43"/>
      <c r="Q854" s="22">
        <f t="array" ref="Q854">ROUND(IFERROR(INDEX(SPI!M:M,MATCH(1,IF(SPI!A:A='state(northeast)'!$A854,IF(SPI!B:B='state(northeast)'!$B854,1)),0))," "),2)</f>
        <v>45.06</v>
      </c>
      <c r="R854" s="22">
        <f t="array" ref="R854">ROUND(IFERROR(INDEX(SPI!N:N,MATCH(1,IF(SPI!A:A='state(northeast)'!$A854,IF(SPI!B:B='state(northeast)'!$B854,1)),0))," "),2)</f>
        <v>0.57</v>
      </c>
    </row>
    <row r="855" ht="12.75" hidden="1" customHeight="1">
      <c r="A855" s="62" t="s">
        <v>25</v>
      </c>
      <c r="B855" s="55">
        <v>1986.0</v>
      </c>
      <c r="D855" s="54"/>
      <c r="E855" s="54"/>
      <c r="F855" s="43">
        <v>47.2</v>
      </c>
      <c r="G855" s="43"/>
      <c r="H855" s="43">
        <v>48.4</v>
      </c>
      <c r="I855" s="43"/>
      <c r="J855" s="43"/>
      <c r="K855" s="43"/>
      <c r="L855" s="43"/>
      <c r="M855" s="43"/>
      <c r="N855" s="43"/>
      <c r="O855" s="43"/>
      <c r="P855" s="43"/>
      <c r="Q855" s="22">
        <f t="array" ref="Q855">ROUND(IFERROR(INDEX(SPI!M:M,MATCH(1,IF(SPI!A:A='state(northeast)'!$A855,IF(SPI!B:B='state(northeast)'!$B855,1)),0))," "),2)</f>
        <v>2.98</v>
      </c>
      <c r="R855" s="22">
        <f t="array" ref="R855">ROUND(IFERROR(INDEX(SPI!N:N,MATCH(1,IF(SPI!A:A='state(northeast)'!$A855,IF(SPI!B:B='state(northeast)'!$B855,1)),0))," "),2)</f>
        <v>6.85</v>
      </c>
    </row>
    <row r="856" ht="12.75" hidden="1" customHeight="1">
      <c r="A856" s="62" t="s">
        <v>25</v>
      </c>
      <c r="B856" s="55">
        <v>1987.0</v>
      </c>
      <c r="D856" s="54"/>
      <c r="E856" s="54"/>
      <c r="F856" s="43">
        <v>47.4</v>
      </c>
      <c r="G856" s="43"/>
      <c r="H856" s="43">
        <v>45.27</v>
      </c>
      <c r="I856" s="43"/>
      <c r="J856" s="43"/>
      <c r="K856" s="43"/>
      <c r="L856" s="43"/>
      <c r="M856" s="43"/>
      <c r="N856" s="43"/>
      <c r="O856" s="43"/>
      <c r="P856" s="43"/>
      <c r="Q856" s="22">
        <f t="array" ref="Q856">ROUND(IFERROR(INDEX(SPI!M:M,MATCH(1,IF(SPI!A:A='state(northeast)'!$A856,IF(SPI!B:B='state(northeast)'!$B856,1)),0))," "),2)</f>
        <v>0.23</v>
      </c>
      <c r="R856" s="22">
        <f t="array" ref="R856">ROUND(IFERROR(INDEX(SPI!N:N,MATCH(1,IF(SPI!A:A='state(northeast)'!$A856,IF(SPI!B:B='state(northeast)'!$B856,1)),0))," "),2)</f>
        <v>19.79</v>
      </c>
    </row>
    <row r="857" ht="12.75" hidden="1" customHeight="1">
      <c r="A857" s="62" t="s">
        <v>25</v>
      </c>
      <c r="B857" s="55">
        <v>1988.0</v>
      </c>
      <c r="D857" s="54"/>
      <c r="E857" s="54"/>
      <c r="F857" s="43">
        <v>47.2</v>
      </c>
      <c r="G857" s="43"/>
      <c r="H857" s="43">
        <v>42.31</v>
      </c>
      <c r="I857" s="43"/>
      <c r="J857" s="43"/>
      <c r="K857" s="43"/>
      <c r="L857" s="43"/>
      <c r="M857" s="43"/>
      <c r="N857" s="43"/>
      <c r="O857" s="43"/>
      <c r="P857" s="43"/>
      <c r="Q857" s="22">
        <f t="array" ref="Q857">ROUND(IFERROR(INDEX(SPI!M:M,MATCH(1,IF(SPI!A:A='state(northeast)'!$A857,IF(SPI!B:B='state(northeast)'!$B857,1)),0))," "),2)</f>
        <v>11.45</v>
      </c>
      <c r="R857" s="22">
        <f t="array" ref="R857">ROUND(IFERROR(INDEX(SPI!N:N,MATCH(1,IF(SPI!A:A='state(northeast)'!$A857,IF(SPI!B:B='state(northeast)'!$B857,1)),0))," "),2)</f>
        <v>0.09</v>
      </c>
    </row>
    <row r="858" ht="12.75" hidden="1" customHeight="1">
      <c r="A858" s="62" t="s">
        <v>25</v>
      </c>
      <c r="B858" s="55">
        <v>1989.0</v>
      </c>
      <c r="D858" s="54"/>
      <c r="E858" s="54"/>
      <c r="F858" s="43">
        <v>46.6</v>
      </c>
      <c r="G858" s="43"/>
      <c r="H858" s="43">
        <v>50.38</v>
      </c>
      <c r="I858" s="43"/>
      <c r="J858" s="43"/>
      <c r="K858" s="43"/>
      <c r="L858" s="43"/>
      <c r="M858" s="43"/>
      <c r="N858" s="43"/>
      <c r="O858" s="43"/>
      <c r="P858" s="43"/>
      <c r="Q858" s="22">
        <f t="array" ref="Q858">ROUND(IFERROR(INDEX(SPI!M:M,MATCH(1,IF(SPI!A:A='state(northeast)'!$A858,IF(SPI!B:B='state(northeast)'!$B858,1)),0))," "),2)</f>
        <v>8</v>
      </c>
      <c r="R858" s="22">
        <f t="array" ref="R858">ROUND(IFERROR(INDEX(SPI!N:N,MATCH(1,IF(SPI!A:A='state(northeast)'!$A858,IF(SPI!B:B='state(northeast)'!$B858,1)),0))," "),2)</f>
        <v>22.59</v>
      </c>
    </row>
    <row r="859" ht="12.75" hidden="1" customHeight="1">
      <c r="A859" s="62" t="s">
        <v>25</v>
      </c>
      <c r="B859" s="55">
        <v>1990.0</v>
      </c>
      <c r="D859" s="54"/>
      <c r="E859" s="54"/>
      <c r="F859" s="43">
        <v>49.7</v>
      </c>
      <c r="G859" s="43"/>
      <c r="H859" s="43">
        <v>52.01</v>
      </c>
      <c r="I859" s="43"/>
      <c r="J859" s="43"/>
      <c r="K859" s="43"/>
      <c r="L859" s="43"/>
      <c r="M859" s="43"/>
      <c r="N859" s="43"/>
      <c r="O859" s="43"/>
      <c r="P859" s="43"/>
      <c r="Q859" s="22">
        <f t="array" ref="Q859">ROUND(IFERROR(INDEX(SPI!M:M,MATCH(1,IF(SPI!A:A='state(northeast)'!$A859,IF(SPI!B:B='state(northeast)'!$B859,1)),0))," "),2)</f>
        <v>0.27</v>
      </c>
      <c r="R859" s="22">
        <f t="array" ref="R859">ROUND(IFERROR(INDEX(SPI!N:N,MATCH(1,IF(SPI!A:A='state(northeast)'!$A859,IF(SPI!B:B='state(northeast)'!$B859,1)),0))," "),2)</f>
        <v>33.85</v>
      </c>
    </row>
    <row r="860" ht="12.75" hidden="1" customHeight="1">
      <c r="A860" s="62" t="s">
        <v>25</v>
      </c>
      <c r="B860" s="55">
        <v>1991.0</v>
      </c>
      <c r="D860" s="54"/>
      <c r="E860" s="54"/>
      <c r="F860" s="43">
        <v>49.6</v>
      </c>
      <c r="G860" s="43"/>
      <c r="H860" s="43">
        <v>48.23</v>
      </c>
      <c r="I860" s="43"/>
      <c r="J860" s="43"/>
      <c r="K860" s="43"/>
      <c r="L860" s="43"/>
      <c r="M860" s="43"/>
      <c r="N860" s="43"/>
      <c r="O860" s="43"/>
      <c r="P860" s="43"/>
      <c r="Q860" s="22">
        <f t="array" ref="Q860">ROUND(IFERROR(INDEX(SPI!M:M,MATCH(1,IF(SPI!A:A='state(northeast)'!$A860,IF(SPI!B:B='state(northeast)'!$B860,1)),0))," "),2)</f>
        <v>3.23</v>
      </c>
      <c r="R860" s="22">
        <f t="array" ref="R860">ROUND(IFERROR(INDEX(SPI!N:N,MATCH(1,IF(SPI!A:A='state(northeast)'!$A860,IF(SPI!B:B='state(northeast)'!$B860,1)),0))," "),2)</f>
        <v>16.46</v>
      </c>
    </row>
    <row r="861" ht="12.75" customHeight="1">
      <c r="A861" s="62" t="s">
        <v>25</v>
      </c>
      <c r="B861" s="55">
        <v>1992.0</v>
      </c>
      <c r="C861" s="34">
        <v>25.0</v>
      </c>
      <c r="D861" s="54">
        <v>50000.0</v>
      </c>
      <c r="E861" s="54">
        <v>1740000.0</v>
      </c>
      <c r="F861" s="43">
        <v>46.4</v>
      </c>
      <c r="G861" s="57">
        <v>38.6</v>
      </c>
      <c r="H861" s="43">
        <v>44.79</v>
      </c>
      <c r="I861" s="57">
        <v>23.49</v>
      </c>
      <c r="J861" s="56">
        <v>86.5743</v>
      </c>
      <c r="K861" s="56">
        <v>10.53137</v>
      </c>
      <c r="L861" s="56">
        <v>2.62788</v>
      </c>
      <c r="M861" s="56">
        <v>0.552002</v>
      </c>
      <c r="N861" s="43">
        <f t="shared" ref="N861:N868" si="7">100-sum(J861:M861)</f>
        <v>-0.285552</v>
      </c>
      <c r="O861" s="58">
        <v>0.0</v>
      </c>
      <c r="P861" s="43"/>
      <c r="Q861" s="22">
        <f t="array" ref="Q861">ROUND(IFERROR(INDEX(SPI!M:M,MATCH(1,IF(SPI!A:A='state(northeast)'!$A861,IF(SPI!B:B='state(northeast)'!$B861,1)),0))," "),2)</f>
        <v>4.25</v>
      </c>
      <c r="R861" s="22">
        <f t="array" ref="R861">ROUND(IFERROR(INDEX(SPI!N:N,MATCH(1,IF(SPI!A:A='state(northeast)'!$A861,IF(SPI!B:B='state(northeast)'!$B861,1)),0))," "),2)</f>
        <v>7.21</v>
      </c>
    </row>
    <row r="862" ht="12.75" customHeight="1">
      <c r="A862" s="62" t="s">
        <v>25</v>
      </c>
      <c r="B862" s="55">
        <v>1993.0</v>
      </c>
      <c r="C862" s="34">
        <v>25.0</v>
      </c>
      <c r="D862" s="54">
        <v>33000.0</v>
      </c>
      <c r="E862" s="54">
        <v>1112000.0</v>
      </c>
      <c r="F862" s="43">
        <v>47.3</v>
      </c>
      <c r="G862" s="57">
        <v>36.1</v>
      </c>
      <c r="H862" s="43">
        <v>44.45</v>
      </c>
      <c r="I862" s="57">
        <v>22.71</v>
      </c>
      <c r="J862" s="56">
        <v>85.13792</v>
      </c>
      <c r="K862" s="56">
        <v>10.66107</v>
      </c>
      <c r="L862" s="56">
        <v>4.283983</v>
      </c>
      <c r="M862" s="56">
        <v>0.095599</v>
      </c>
      <c r="N862" s="43">
        <f t="shared" si="7"/>
        <v>-0.178572</v>
      </c>
      <c r="O862" s="58">
        <v>0.0</v>
      </c>
      <c r="P862" s="43"/>
      <c r="Q862" s="22">
        <f t="array" ref="Q862">ROUND(IFERROR(INDEX(SPI!M:M,MATCH(1,IF(SPI!A:A='state(northeast)'!$A862,IF(SPI!B:B='state(northeast)'!$B862,1)),0))," "),2)</f>
        <v>2.44</v>
      </c>
      <c r="R862" s="22">
        <f t="array" ref="R862">ROUND(IFERROR(INDEX(SPI!N:N,MATCH(1,IF(SPI!A:A='state(northeast)'!$A862,IF(SPI!B:B='state(northeast)'!$B862,1)),0))," "),2)</f>
        <v>10.17</v>
      </c>
    </row>
    <row r="863" ht="12.75" customHeight="1">
      <c r="A863" s="62" t="s">
        <v>25</v>
      </c>
      <c r="B863" s="55">
        <v>1994.0</v>
      </c>
      <c r="C863" s="34">
        <v>25.0</v>
      </c>
      <c r="D863" s="54">
        <v>40000.0</v>
      </c>
      <c r="E863" s="54">
        <v>1456000.0</v>
      </c>
      <c r="F863" s="43">
        <v>47.7</v>
      </c>
      <c r="G863" s="57">
        <v>35.1</v>
      </c>
      <c r="H863" s="43">
        <v>47.81</v>
      </c>
      <c r="I863" s="57">
        <v>26.33</v>
      </c>
      <c r="J863" s="56">
        <v>90.62332</v>
      </c>
      <c r="K863" s="56">
        <v>7.331394</v>
      </c>
      <c r="L863" s="56">
        <v>2.814058</v>
      </c>
      <c r="M863" s="56">
        <v>-0.61626</v>
      </c>
      <c r="N863" s="43">
        <f t="shared" si="7"/>
        <v>-0.152512</v>
      </c>
      <c r="O863" s="58">
        <v>0.0</v>
      </c>
      <c r="P863" s="43"/>
      <c r="Q863" s="22">
        <f t="array" ref="Q863">ROUND(IFERROR(INDEX(SPI!M:M,MATCH(1,IF(SPI!A:A='state(northeast)'!$A863,IF(SPI!B:B='state(northeast)'!$B863,1)),0))," "),2)</f>
        <v>0.51</v>
      </c>
      <c r="R863" s="22">
        <f t="array" ref="R863">ROUND(IFERROR(INDEX(SPI!N:N,MATCH(1,IF(SPI!A:A='state(northeast)'!$A863,IF(SPI!B:B='state(northeast)'!$B863,1)),0))," "),2)</f>
        <v>16.79</v>
      </c>
    </row>
    <row r="864" ht="12.75" customHeight="1">
      <c r="A864" s="62" t="s">
        <v>25</v>
      </c>
      <c r="B864" s="55">
        <v>1995.0</v>
      </c>
      <c r="C864" s="34">
        <v>25.0</v>
      </c>
      <c r="D864" s="54">
        <v>29000.0</v>
      </c>
      <c r="E864" s="54">
        <v>1105000.0</v>
      </c>
      <c r="F864" s="43">
        <v>47.8</v>
      </c>
      <c r="G864" s="57">
        <v>39.6</v>
      </c>
      <c r="H864" s="43">
        <v>41.49</v>
      </c>
      <c r="I864" s="57">
        <v>21.16</v>
      </c>
      <c r="J864" s="56">
        <v>53.89347</v>
      </c>
      <c r="K864" s="56">
        <v>20.81634</v>
      </c>
      <c r="L864" s="56">
        <v>19.72148</v>
      </c>
      <c r="M864" s="56">
        <v>3.25839</v>
      </c>
      <c r="N864" s="43">
        <f t="shared" si="7"/>
        <v>2.31032</v>
      </c>
      <c r="O864" s="58">
        <v>0.0</v>
      </c>
      <c r="P864" s="43"/>
      <c r="Q864" s="22">
        <f t="array" ref="Q864">ROUND(IFERROR(INDEX(SPI!M:M,MATCH(1,IF(SPI!A:A='state(northeast)'!$A864,IF(SPI!B:B='state(northeast)'!$B864,1)),0))," "),2)</f>
        <v>25.23</v>
      </c>
      <c r="R864" s="22">
        <f t="array" ref="R864">ROUND(IFERROR(INDEX(SPI!N:N,MATCH(1,IF(SPI!A:A='state(northeast)'!$A864,IF(SPI!B:B='state(northeast)'!$B864,1)),0))," "),2)</f>
        <v>0.13</v>
      </c>
    </row>
    <row r="865" ht="12.75" customHeight="1">
      <c r="A865" s="62" t="s">
        <v>25</v>
      </c>
      <c r="B865" s="55">
        <v>1996.0</v>
      </c>
      <c r="C865" s="34">
        <v>25.0</v>
      </c>
      <c r="D865" s="54">
        <v>49000.0</v>
      </c>
      <c r="E865" s="54">
        <v>1906000.0</v>
      </c>
      <c r="F865" s="43">
        <v>47.3</v>
      </c>
      <c r="G865" s="57">
        <v>36.5</v>
      </c>
      <c r="H865" s="43">
        <v>60.61</v>
      </c>
      <c r="I865" s="57">
        <v>29.48</v>
      </c>
      <c r="J865" s="56">
        <v>106.9644</v>
      </c>
      <c r="K865" s="56">
        <v>-3.12022</v>
      </c>
      <c r="L865" s="56">
        <v>-4.12504</v>
      </c>
      <c r="M865" s="56">
        <v>0.444689</v>
      </c>
      <c r="N865" s="43">
        <f t="shared" si="7"/>
        <v>-0.163829</v>
      </c>
      <c r="O865" s="58">
        <v>0.0</v>
      </c>
      <c r="P865" s="43"/>
      <c r="Q865" s="22">
        <f t="array" ref="Q865">ROUND(IFERROR(INDEX(SPI!M:M,MATCH(1,IF(SPI!A:A='state(northeast)'!$A865,IF(SPI!B:B='state(northeast)'!$B865,1)),0))," "),2)</f>
        <v>0</v>
      </c>
      <c r="R865" s="22">
        <f t="array" ref="R865">ROUND(IFERROR(INDEX(SPI!N:N,MATCH(1,IF(SPI!A:A='state(northeast)'!$A865,IF(SPI!B:B='state(northeast)'!$B865,1)),0))," "),2)</f>
        <v>52.57</v>
      </c>
    </row>
    <row r="866" ht="12.75" customHeight="1">
      <c r="A866" s="62" t="s">
        <v>25</v>
      </c>
      <c r="B866" s="55">
        <v>1997.0</v>
      </c>
      <c r="C866" s="34">
        <v>25.0</v>
      </c>
      <c r="D866" s="54">
        <v>44000.0</v>
      </c>
      <c r="E866" s="54">
        <v>1637000.0</v>
      </c>
      <c r="F866" s="43">
        <v>47.4</v>
      </c>
      <c r="G866" s="57">
        <v>38.9</v>
      </c>
      <c r="H866" s="43">
        <v>41.12</v>
      </c>
      <c r="I866" s="57">
        <v>30.74</v>
      </c>
      <c r="J866" s="56">
        <v>87.34148</v>
      </c>
      <c r="K866" s="56">
        <v>6.462633</v>
      </c>
      <c r="L866" s="56">
        <v>5.124095</v>
      </c>
      <c r="M866" s="56">
        <v>0.308419</v>
      </c>
      <c r="N866" s="43">
        <f t="shared" si="7"/>
        <v>0.763373</v>
      </c>
      <c r="O866" s="58">
        <v>0.0</v>
      </c>
      <c r="P866" s="43"/>
      <c r="Q866" s="22">
        <f t="array" ref="Q866">ROUND(IFERROR(INDEX(SPI!M:M,MATCH(1,IF(SPI!A:A='state(northeast)'!$A866,IF(SPI!B:B='state(northeast)'!$B866,1)),0))," "),2)</f>
        <v>7.98</v>
      </c>
      <c r="R866" s="22">
        <f t="array" ref="R866">ROUND(IFERROR(INDEX(SPI!N:N,MATCH(1,IF(SPI!A:A='state(northeast)'!$A866,IF(SPI!B:B='state(northeast)'!$B866,1)),0))," "),2)</f>
        <v>31.76</v>
      </c>
    </row>
    <row r="867" ht="12.75" customHeight="1">
      <c r="A867" s="62" t="s">
        <v>25</v>
      </c>
      <c r="B867" s="55">
        <v>1998.0</v>
      </c>
      <c r="C867" s="34">
        <v>25.0</v>
      </c>
      <c r="D867" s="54">
        <v>52000.0</v>
      </c>
      <c r="E867" s="54">
        <v>1882000.0</v>
      </c>
      <c r="F867" s="43">
        <v>50.4</v>
      </c>
      <c r="G867" s="57">
        <v>39.2</v>
      </c>
      <c r="H867" s="43">
        <v>50.16</v>
      </c>
      <c r="I867" s="57">
        <v>23.76</v>
      </c>
      <c r="J867" s="56">
        <v>81.39069</v>
      </c>
      <c r="K867" s="56">
        <v>11.13231</v>
      </c>
      <c r="L867" s="56">
        <v>4.931878</v>
      </c>
      <c r="M867" s="56">
        <v>2.43949</v>
      </c>
      <c r="N867" s="43">
        <f t="shared" si="7"/>
        <v>0.105632</v>
      </c>
      <c r="O867" s="58">
        <v>0.0</v>
      </c>
      <c r="P867" s="43"/>
      <c r="Q867" s="22">
        <f t="array" ref="Q867">ROUND(IFERROR(INDEX(SPI!M:M,MATCH(1,IF(SPI!A:A='state(northeast)'!$A867,IF(SPI!B:B='state(northeast)'!$B867,1)),0))," "),2)</f>
        <v>1.97</v>
      </c>
      <c r="R867" s="22">
        <f t="array" ref="R867">ROUND(IFERROR(INDEX(SPI!N:N,MATCH(1,IF(SPI!A:A='state(northeast)'!$A867,IF(SPI!B:B='state(northeast)'!$B867,1)),0))," "),2)</f>
        <v>33.51</v>
      </c>
    </row>
    <row r="868" ht="12.75" customHeight="1">
      <c r="A868" s="62" t="s">
        <v>25</v>
      </c>
      <c r="B868" s="55">
        <v>1999.0</v>
      </c>
      <c r="C868" s="34">
        <v>25.0</v>
      </c>
      <c r="D868" s="54">
        <v>47000.0</v>
      </c>
      <c r="E868" s="54">
        <v>1824000.0</v>
      </c>
      <c r="F868" s="43">
        <v>49.8</v>
      </c>
      <c r="G868" s="57">
        <v>40.1</v>
      </c>
      <c r="H868" s="43">
        <v>46.04</v>
      </c>
      <c r="I868" s="57">
        <v>21.23</v>
      </c>
      <c r="J868" s="56">
        <v>62.1733</v>
      </c>
      <c r="K868" s="56">
        <v>21.59685</v>
      </c>
      <c r="L868" s="56">
        <v>12.12518</v>
      </c>
      <c r="M868" s="56">
        <v>3.415867</v>
      </c>
      <c r="N868" s="43">
        <f t="shared" si="7"/>
        <v>0.688803</v>
      </c>
      <c r="O868" s="58">
        <v>0.0</v>
      </c>
      <c r="P868" s="43"/>
      <c r="Q868" s="22">
        <f t="array" ref="Q868">ROUND(IFERROR(INDEX(SPI!M:M,MATCH(1,IF(SPI!A:A='state(northeast)'!$A868,IF(SPI!B:B='state(northeast)'!$B868,1)),0))," "),2)</f>
        <v>12.31</v>
      </c>
      <c r="R868" s="22">
        <f t="array" ref="R868">ROUND(IFERROR(INDEX(SPI!N:N,MATCH(1,IF(SPI!A:A='state(northeast)'!$A868,IF(SPI!B:B='state(northeast)'!$B868,1)),0))," "),2)</f>
        <v>5.53</v>
      </c>
    </row>
    <row r="869" ht="12.75" customHeight="1">
      <c r="A869" s="62" t="s">
        <v>25</v>
      </c>
      <c r="B869" s="55">
        <v>2000.0</v>
      </c>
      <c r="C869" s="34">
        <v>25.0</v>
      </c>
      <c r="D869" s="54">
        <v>41000.0</v>
      </c>
      <c r="E869" s="54">
        <v>1550000.0</v>
      </c>
      <c r="F869" s="43">
        <v>47.5</v>
      </c>
      <c r="G869" s="57">
        <v>39.8</v>
      </c>
      <c r="H869" s="43">
        <v>50.19</v>
      </c>
      <c r="I869" s="57">
        <v>25.76</v>
      </c>
      <c r="J869" s="61">
        <v>100.0</v>
      </c>
      <c r="K869" s="61">
        <v>0.0</v>
      </c>
      <c r="L869" s="61">
        <v>0.0</v>
      </c>
      <c r="M869" s="61">
        <v>0.0</v>
      </c>
      <c r="N869" s="61">
        <v>0.0</v>
      </c>
      <c r="O869" s="61">
        <v>0.0</v>
      </c>
      <c r="P869" s="61">
        <v>0.0</v>
      </c>
      <c r="Q869" s="22">
        <f t="array" ref="Q869">ROUND(IFERROR(INDEX(SPI!M:M,MATCH(1,IF(SPI!A:A='state(northeast)'!$A869,IF(SPI!B:B='state(northeast)'!$B869,1)),0))," "),2)</f>
        <v>0.26</v>
      </c>
      <c r="R869" s="22">
        <f t="array" ref="R869">ROUND(IFERROR(INDEX(SPI!N:N,MATCH(1,IF(SPI!A:A='state(northeast)'!$A869,IF(SPI!B:B='state(northeast)'!$B869,1)),0))," "),2)</f>
        <v>25.62</v>
      </c>
    </row>
    <row r="870" ht="12.75" customHeight="1">
      <c r="A870" s="62" t="s">
        <v>25</v>
      </c>
      <c r="B870" s="55">
        <v>2001.0</v>
      </c>
      <c r="C870" s="34">
        <v>25.0</v>
      </c>
      <c r="D870" s="54">
        <v>37000.0</v>
      </c>
      <c r="E870" s="54">
        <v>1502000.0</v>
      </c>
      <c r="F870" s="43">
        <v>49.1</v>
      </c>
      <c r="G870" s="57">
        <v>36.8</v>
      </c>
      <c r="H870" s="43">
        <v>39.98</v>
      </c>
      <c r="I870" s="57">
        <v>18.85</v>
      </c>
      <c r="J870" s="61">
        <v>65.34865384615385</v>
      </c>
      <c r="K870" s="61">
        <v>17.425</v>
      </c>
      <c r="L870" s="61">
        <v>16.397884615384612</v>
      </c>
      <c r="M870" s="61">
        <v>0.8286538461538461</v>
      </c>
      <c r="N870" s="61">
        <v>0.0</v>
      </c>
      <c r="O870" s="61">
        <v>0.0</v>
      </c>
      <c r="P870" s="61">
        <v>52.67307692307692</v>
      </c>
      <c r="Q870" s="22">
        <f t="array" ref="Q870">ROUND(IFERROR(INDEX(SPI!M:M,MATCH(1,IF(SPI!A:A='state(northeast)'!$A870,IF(SPI!B:B='state(northeast)'!$B870,1)),0))," "),2)</f>
        <v>8.58</v>
      </c>
      <c r="R870" s="22">
        <f t="array" ref="R870">ROUND(IFERROR(INDEX(SPI!N:N,MATCH(1,IF(SPI!A:A='state(northeast)'!$A870,IF(SPI!B:B='state(northeast)'!$B870,1)),0))," "),2)</f>
        <v>8.48</v>
      </c>
    </row>
    <row r="871" ht="12.75" customHeight="1">
      <c r="A871" s="62" t="s">
        <v>25</v>
      </c>
      <c r="B871" s="55">
        <v>2002.0</v>
      </c>
      <c r="C871" s="34">
        <v>25.0</v>
      </c>
      <c r="D871" s="54">
        <v>48000.0</v>
      </c>
      <c r="E871" s="54">
        <v>1896000.0</v>
      </c>
      <c r="F871" s="43">
        <v>49.3</v>
      </c>
      <c r="G871" s="57">
        <v>42.2</v>
      </c>
      <c r="H871" s="43">
        <v>47.23</v>
      </c>
      <c r="I871" s="57">
        <v>13.78</v>
      </c>
      <c r="J871" s="61">
        <v>24.529811320754714</v>
      </c>
      <c r="K871" s="61">
        <v>32.47150943396226</v>
      </c>
      <c r="L871" s="61">
        <v>24.13641509433962</v>
      </c>
      <c r="M871" s="61">
        <v>18.862264150943396</v>
      </c>
      <c r="N871" s="61">
        <v>0.0</v>
      </c>
      <c r="O871" s="61">
        <v>0.0</v>
      </c>
      <c r="P871" s="61">
        <v>137.37735849056602</v>
      </c>
      <c r="Q871" s="22">
        <f t="array" ref="Q871">ROUND(IFERROR(INDEX(SPI!M:M,MATCH(1,IF(SPI!A:A='state(northeast)'!$A871,IF(SPI!B:B='state(northeast)'!$B871,1)),0))," "),2)</f>
        <v>32.16</v>
      </c>
      <c r="R871" s="22">
        <f t="array" ref="R871">ROUND(IFERROR(INDEX(SPI!N:N,MATCH(1,IF(SPI!A:A='state(northeast)'!$A871,IF(SPI!B:B='state(northeast)'!$B871,1)),0))," "),2)</f>
        <v>2.45</v>
      </c>
    </row>
    <row r="872" ht="12.75" customHeight="1">
      <c r="A872" s="62" t="s">
        <v>25</v>
      </c>
      <c r="B872" s="55">
        <v>2003.0</v>
      </c>
      <c r="C872" s="34">
        <v>25.0</v>
      </c>
      <c r="D872" s="54">
        <v>37000.0</v>
      </c>
      <c r="E872" s="54">
        <v>1550000.0</v>
      </c>
      <c r="F872" s="43">
        <v>47.1</v>
      </c>
      <c r="G872" s="57">
        <v>35.7</v>
      </c>
      <c r="H872" s="43">
        <v>53.29</v>
      </c>
      <c r="I872" s="57">
        <v>26.37</v>
      </c>
      <c r="J872" s="61">
        <v>100.0</v>
      </c>
      <c r="K872" s="61">
        <v>0.0</v>
      </c>
      <c r="L872" s="61">
        <v>0.0</v>
      </c>
      <c r="M872" s="61">
        <v>0.0</v>
      </c>
      <c r="N872" s="61">
        <v>0.0</v>
      </c>
      <c r="O872" s="61">
        <v>0.0</v>
      </c>
      <c r="P872" s="61">
        <v>0.0</v>
      </c>
      <c r="Q872" s="22">
        <f t="array" ref="Q872">ROUND(IFERROR(INDEX(SPI!M:M,MATCH(1,IF(SPI!A:A='state(northeast)'!$A872,IF(SPI!B:B='state(northeast)'!$B872,1)),0))," "),2)</f>
        <v>0.01</v>
      </c>
      <c r="R872" s="22">
        <f t="array" ref="R872">ROUND(IFERROR(INDEX(SPI!N:N,MATCH(1,IF(SPI!A:A='state(northeast)'!$A872,IF(SPI!B:B='state(northeast)'!$B872,1)),0))," "),2)</f>
        <v>32.29</v>
      </c>
    </row>
    <row r="873" ht="12.75" customHeight="1">
      <c r="A873" s="62" t="s">
        <v>25</v>
      </c>
      <c r="B873" s="55">
        <v>2004.0</v>
      </c>
      <c r="C873" s="34">
        <v>25.0</v>
      </c>
      <c r="D873" s="54">
        <v>50000.0</v>
      </c>
      <c r="E873" s="54">
        <v>2315000.0</v>
      </c>
      <c r="F873" s="43">
        <v>47.6</v>
      </c>
      <c r="G873" s="57">
        <v>37.3</v>
      </c>
      <c r="H873" s="43">
        <v>46.5</v>
      </c>
      <c r="I873" s="57">
        <v>23.08</v>
      </c>
      <c r="J873" s="61">
        <v>95.80115384615384</v>
      </c>
      <c r="K873" s="61">
        <v>4.198846153846154</v>
      </c>
      <c r="L873" s="61">
        <v>0.0</v>
      </c>
      <c r="M873" s="61">
        <v>0.0</v>
      </c>
      <c r="N873" s="61">
        <v>0.0</v>
      </c>
      <c r="O873" s="61">
        <v>0.0</v>
      </c>
      <c r="P873" s="61">
        <v>4.1923076923076925</v>
      </c>
      <c r="Q873" s="22">
        <f t="array" ref="Q873">ROUND(IFERROR(INDEX(SPI!M:M,MATCH(1,IF(SPI!A:A='state(northeast)'!$A873,IF(SPI!B:B='state(northeast)'!$B873,1)),0))," "),2)</f>
        <v>1.33</v>
      </c>
      <c r="R873" s="22">
        <f t="array" ref="R873">ROUND(IFERROR(INDEX(SPI!N:N,MATCH(1,IF(SPI!A:A='state(northeast)'!$A873,IF(SPI!B:B='state(northeast)'!$B873,1)),0))," "),2)</f>
        <v>18.41</v>
      </c>
    </row>
    <row r="874" ht="12.75" customHeight="1">
      <c r="A874" s="62" t="s">
        <v>25</v>
      </c>
      <c r="B874" s="55">
        <v>2005.0</v>
      </c>
      <c r="C874" s="34">
        <v>25.0</v>
      </c>
      <c r="D874" s="54">
        <v>40000.0</v>
      </c>
      <c r="E874" s="54">
        <v>2048000.0</v>
      </c>
      <c r="F874" s="43">
        <v>48.4</v>
      </c>
      <c r="G874" s="57">
        <v>37.8</v>
      </c>
      <c r="H874" s="43">
        <v>57.01</v>
      </c>
      <c r="I874" s="57">
        <v>25.63</v>
      </c>
      <c r="J874" s="61">
        <v>91.44634615384615</v>
      </c>
      <c r="K874" s="61">
        <v>8.230192307692308</v>
      </c>
      <c r="L874" s="61">
        <v>0.32346153846153847</v>
      </c>
      <c r="M874" s="61">
        <v>0.0</v>
      </c>
      <c r="N874" s="61">
        <v>0.0</v>
      </c>
      <c r="O874" s="61">
        <v>0.0</v>
      </c>
      <c r="P874" s="61">
        <v>8.865384615384615</v>
      </c>
      <c r="Q874" s="22">
        <f t="array" ref="Q874">ROUND(IFERROR(INDEX(SPI!M:M,MATCH(1,IF(SPI!A:A='state(northeast)'!$A874,IF(SPI!B:B='state(northeast)'!$B874,1)),0))," "),2)</f>
        <v>0.71</v>
      </c>
      <c r="R874" s="22">
        <f t="array" ref="R874">ROUND(IFERROR(INDEX(SPI!N:N,MATCH(1,IF(SPI!A:A='state(northeast)'!$A874,IF(SPI!B:B='state(northeast)'!$B874,1)),0))," "),2)</f>
        <v>36.51</v>
      </c>
    </row>
    <row r="875" ht="12.75" customHeight="1">
      <c r="A875" s="62" t="s">
        <v>25</v>
      </c>
      <c r="B875" s="55">
        <v>2006.0</v>
      </c>
      <c r="C875" s="34">
        <v>25.0</v>
      </c>
      <c r="D875" s="54">
        <v>40000.0</v>
      </c>
      <c r="E875" s="54">
        <v>1916000.0</v>
      </c>
      <c r="F875" s="43">
        <v>50.1</v>
      </c>
      <c r="G875" s="57">
        <v>40.2</v>
      </c>
      <c r="H875" s="43">
        <v>53.7</v>
      </c>
      <c r="I875" s="57">
        <v>33.77</v>
      </c>
      <c r="J875" s="61">
        <v>87.43442307692308</v>
      </c>
      <c r="K875" s="61">
        <v>12.56557692307692</v>
      </c>
      <c r="L875" s="61">
        <v>0.0</v>
      </c>
      <c r="M875" s="61">
        <v>0.0</v>
      </c>
      <c r="N875" s="61">
        <v>0.0</v>
      </c>
      <c r="O875" s="61">
        <v>0.0</v>
      </c>
      <c r="P875" s="61">
        <v>12.557692307692308</v>
      </c>
      <c r="Q875" s="22">
        <f t="array" ref="Q875">ROUND(IFERROR(INDEX(SPI!M:M,MATCH(1,IF(SPI!A:A='state(northeast)'!$A875,IF(SPI!B:B='state(northeast)'!$B875,1)),0))," "),2)</f>
        <v>0.04</v>
      </c>
      <c r="R875" s="22">
        <f t="array" ref="R875">ROUND(IFERROR(INDEX(SPI!N:N,MATCH(1,IF(SPI!A:A='state(northeast)'!$A875,IF(SPI!B:B='state(northeast)'!$B875,1)),0))," "),2)</f>
        <v>62.04</v>
      </c>
    </row>
    <row r="876" ht="12.75" customHeight="1">
      <c r="A876" s="62" t="s">
        <v>25</v>
      </c>
      <c r="B876" s="55">
        <v>2007.0</v>
      </c>
      <c r="C876" s="34">
        <v>25.0</v>
      </c>
      <c r="D876" s="54">
        <v>40000.0</v>
      </c>
      <c r="E876" s="54">
        <v>1844000.0</v>
      </c>
      <c r="F876" s="43">
        <v>48.3</v>
      </c>
      <c r="G876" s="57">
        <v>39.8</v>
      </c>
      <c r="H876" s="43">
        <v>45.49</v>
      </c>
      <c r="I876" s="57">
        <v>21.96</v>
      </c>
      <c r="J876" s="61">
        <v>76.86403846153846</v>
      </c>
      <c r="K876" s="61">
        <v>15.591730769230768</v>
      </c>
      <c r="L876" s="61">
        <v>7.544423076923078</v>
      </c>
      <c r="M876" s="61">
        <v>0.0</v>
      </c>
      <c r="N876" s="61">
        <v>0.0</v>
      </c>
      <c r="O876" s="61">
        <v>0.0</v>
      </c>
      <c r="P876" s="61">
        <v>30.653846153846153</v>
      </c>
      <c r="Q876" s="22">
        <f t="array" ref="Q876">ROUND(IFERROR(INDEX(SPI!M:M,MATCH(1,IF(SPI!A:A='state(northeast)'!$A876,IF(SPI!B:B='state(northeast)'!$B876,1)),0))," "),2)</f>
        <v>0.42</v>
      </c>
      <c r="R876" s="22">
        <f t="array" ref="R876">ROUND(IFERROR(INDEX(SPI!N:N,MATCH(1,IF(SPI!A:A='state(northeast)'!$A876,IF(SPI!B:B='state(northeast)'!$B876,1)),0))," "),2)</f>
        <v>19.41</v>
      </c>
    </row>
    <row r="877" ht="12.75" customHeight="1">
      <c r="A877" s="62" t="s">
        <v>25</v>
      </c>
      <c r="B877" s="55">
        <v>2008.0</v>
      </c>
      <c r="C877" s="34">
        <v>25.0</v>
      </c>
      <c r="D877" s="54">
        <v>65000.0</v>
      </c>
      <c r="E877" s="54">
        <v>3023000.0</v>
      </c>
      <c r="F877" s="43">
        <v>48.6</v>
      </c>
      <c r="G877" s="57">
        <v>39.3</v>
      </c>
      <c r="H877" s="43">
        <v>59.7</v>
      </c>
      <c r="I877" s="57">
        <v>25.92</v>
      </c>
      <c r="J877" s="61">
        <v>94.65018867924526</v>
      </c>
      <c r="K877" s="61">
        <v>5.349811320754716</v>
      </c>
      <c r="L877" s="61">
        <v>0.0</v>
      </c>
      <c r="M877" s="61">
        <v>0.0</v>
      </c>
      <c r="N877" s="61">
        <v>0.0</v>
      </c>
      <c r="O877" s="61">
        <v>0.0</v>
      </c>
      <c r="P877" s="61">
        <v>5.377358490566038</v>
      </c>
      <c r="Q877" s="22">
        <f t="array" ref="Q877">ROUND(IFERROR(INDEX(SPI!M:M,MATCH(1,IF(SPI!A:A='state(northeast)'!$A877,IF(SPI!B:B='state(northeast)'!$B877,1)),0))," "),2)</f>
        <v>2.11</v>
      </c>
      <c r="R877" s="22">
        <f t="array" ref="R877">ROUND(IFERROR(INDEX(SPI!N:N,MATCH(1,IF(SPI!A:A='state(northeast)'!$A877,IF(SPI!B:B='state(northeast)'!$B877,1)),0))," "),2)</f>
        <v>44.76</v>
      </c>
    </row>
    <row r="878" ht="12.75" customHeight="1">
      <c r="A878" s="62" t="s">
        <v>25</v>
      </c>
      <c r="B878" s="55">
        <v>2009.0</v>
      </c>
      <c r="C878" s="34">
        <v>25.0</v>
      </c>
      <c r="D878" s="54">
        <v>46000.0</v>
      </c>
      <c r="E878" s="54">
        <v>2466000.0</v>
      </c>
      <c r="F878" s="43">
        <v>47.7</v>
      </c>
      <c r="G878" s="57">
        <v>37.2</v>
      </c>
      <c r="H878" s="43">
        <v>51.71</v>
      </c>
      <c r="I878" s="57">
        <v>27.55</v>
      </c>
      <c r="J878" s="61">
        <v>97.60269230769231</v>
      </c>
      <c r="K878" s="61">
        <v>2.397307692307692</v>
      </c>
      <c r="L878" s="61">
        <v>0.0</v>
      </c>
      <c r="M878" s="61">
        <v>0.0</v>
      </c>
      <c r="N878" s="61">
        <v>0.0</v>
      </c>
      <c r="O878" s="61">
        <v>0.0</v>
      </c>
      <c r="P878" s="61">
        <v>2.4038461538461537</v>
      </c>
      <c r="Q878" s="22">
        <f t="array" ref="Q878">ROUND(IFERROR(INDEX(SPI!M:M,MATCH(1,IF(SPI!A:A='state(northeast)'!$A878,IF(SPI!B:B='state(northeast)'!$B878,1)),0))," "),2)</f>
        <v>0</v>
      </c>
      <c r="R878" s="22">
        <f t="array" ref="R878">ROUND(IFERROR(INDEX(SPI!N:N,MATCH(1,IF(SPI!A:A='state(northeast)'!$A878,IF(SPI!B:B='state(northeast)'!$B878,1)),0))," "),2)</f>
        <v>45.57</v>
      </c>
    </row>
    <row r="879" ht="12.75" customHeight="1">
      <c r="A879" s="62" t="s">
        <v>25</v>
      </c>
      <c r="B879" s="55">
        <v>2010.0</v>
      </c>
      <c r="C879" s="34">
        <v>25.0</v>
      </c>
      <c r="D879" s="54">
        <v>29000.0</v>
      </c>
      <c r="E879" s="54">
        <v>1639000.0</v>
      </c>
      <c r="F879" s="43">
        <v>50.4</v>
      </c>
      <c r="G879" s="57">
        <v>38.6</v>
      </c>
      <c r="H879" s="43">
        <v>49.63</v>
      </c>
      <c r="I879" s="57">
        <v>24.01</v>
      </c>
      <c r="J879" s="61">
        <v>81.31326923076921</v>
      </c>
      <c r="K879" s="61">
        <v>16.84</v>
      </c>
      <c r="L879" s="61">
        <v>1.8471153846153845</v>
      </c>
      <c r="M879" s="61">
        <v>0.0</v>
      </c>
      <c r="N879" s="61">
        <v>0.0</v>
      </c>
      <c r="O879" s="61">
        <v>0.0</v>
      </c>
      <c r="P879" s="61">
        <v>20.51923076923077</v>
      </c>
      <c r="Q879" s="22">
        <f t="array" ref="Q879">ROUND(IFERROR(INDEX(SPI!M:M,MATCH(1,IF(SPI!A:A='state(northeast)'!$A879,IF(SPI!B:B='state(northeast)'!$B879,1)),0))," "),2)</f>
        <v>2.56</v>
      </c>
      <c r="R879" s="22">
        <f t="array" ref="R879">ROUND(IFERROR(INDEX(SPI!N:N,MATCH(1,IF(SPI!A:A='state(northeast)'!$A879,IF(SPI!B:B='state(northeast)'!$B879,1)),0))," "),2)</f>
        <v>39.92</v>
      </c>
    </row>
    <row r="880" ht="12.75" customHeight="1">
      <c r="A880" s="62" t="s">
        <v>25</v>
      </c>
      <c r="B880" s="55">
        <v>2011.0</v>
      </c>
      <c r="C880" s="34">
        <v>25.0</v>
      </c>
      <c r="D880" s="54">
        <v>62000.0</v>
      </c>
      <c r="E880" s="54">
        <v>3534000.0</v>
      </c>
      <c r="F880" s="43">
        <v>49.7</v>
      </c>
      <c r="G880" s="57">
        <v>37.6</v>
      </c>
      <c r="H880" s="43">
        <v>60.83</v>
      </c>
      <c r="I880" s="57">
        <v>24.53</v>
      </c>
      <c r="J880" s="61">
        <v>99.99730769230769</v>
      </c>
      <c r="K880" s="61">
        <v>0.0026923076923076926</v>
      </c>
      <c r="L880" s="61">
        <v>0.0</v>
      </c>
      <c r="M880" s="61">
        <v>0.0</v>
      </c>
      <c r="N880" s="61">
        <v>0.0</v>
      </c>
      <c r="O880" s="61">
        <v>0.0</v>
      </c>
      <c r="P880" s="61">
        <v>0.0</v>
      </c>
      <c r="Q880" s="22">
        <f t="array" ref="Q880">ROUND(IFERROR(INDEX(SPI!M:M,MATCH(1,IF(SPI!A:A='state(northeast)'!$A880,IF(SPI!B:B='state(northeast)'!$B880,1)),0))," "),2)</f>
        <v>0.08</v>
      </c>
      <c r="R880" s="22">
        <f t="array" ref="R880">ROUND(IFERROR(INDEX(SPI!N:N,MATCH(1,IF(SPI!A:A='state(northeast)'!$A880,IF(SPI!B:B='state(northeast)'!$B880,1)),0))," "),2)</f>
        <v>44.95</v>
      </c>
    </row>
    <row r="881" ht="12.75" customHeight="1">
      <c r="A881" s="62" t="s">
        <v>25</v>
      </c>
      <c r="B881" s="55">
        <v>2012.0</v>
      </c>
      <c r="C881" s="34">
        <v>25.0</v>
      </c>
      <c r="D881" s="54">
        <v>42000.0</v>
      </c>
      <c r="E881" s="54">
        <v>2163000.0</v>
      </c>
      <c r="F881" s="43">
        <v>51.3</v>
      </c>
      <c r="G881" s="57">
        <v>42.9</v>
      </c>
      <c r="H881" s="43">
        <v>41.78</v>
      </c>
      <c r="I881" s="57">
        <v>27.03</v>
      </c>
      <c r="J881" s="61">
        <v>55.264038461538455</v>
      </c>
      <c r="K881" s="61">
        <v>26.154038461538455</v>
      </c>
      <c r="L881" s="61">
        <v>14.750769230769233</v>
      </c>
      <c r="M881" s="61">
        <v>3.832307692307693</v>
      </c>
      <c r="N881" s="61">
        <v>0.0</v>
      </c>
      <c r="O881" s="61">
        <v>0.0</v>
      </c>
      <c r="P881" s="61">
        <v>67.0576923076923</v>
      </c>
      <c r="Q881" s="22">
        <f t="array" ref="Q881">ROUND(IFERROR(INDEX(SPI!M:M,MATCH(1,IF(SPI!A:A='state(northeast)'!$A881,IF(SPI!B:B='state(northeast)'!$B881,1)),0))," "),2)</f>
        <v>7.96</v>
      </c>
      <c r="R881" s="22">
        <f t="array" ref="R881">ROUND(IFERROR(INDEX(SPI!N:N,MATCH(1,IF(SPI!A:A='state(northeast)'!$A881,IF(SPI!B:B='state(northeast)'!$B881,1)),0))," "),2)</f>
        <v>24.21</v>
      </c>
    </row>
    <row r="882" ht="12.75" customHeight="1">
      <c r="A882" s="62" t="s">
        <v>25</v>
      </c>
      <c r="B882" s="55">
        <v>2013.0</v>
      </c>
      <c r="C882" s="34">
        <v>25.0</v>
      </c>
      <c r="D882" s="54">
        <v>63000.0</v>
      </c>
      <c r="E882" s="54">
        <v>3723000.0</v>
      </c>
      <c r="F882" s="43">
        <v>48.8</v>
      </c>
      <c r="G882" s="57">
        <v>39.9</v>
      </c>
      <c r="H882" s="43">
        <v>46.39</v>
      </c>
      <c r="I882" s="57">
        <v>22.76</v>
      </c>
      <c r="J882" s="61">
        <v>70.19698113207548</v>
      </c>
      <c r="K882" s="61">
        <v>16.63320754716981</v>
      </c>
      <c r="L882" s="61">
        <v>13.170000000000003</v>
      </c>
      <c r="M882" s="61">
        <v>0.0</v>
      </c>
      <c r="N882" s="61">
        <v>0.0</v>
      </c>
      <c r="O882" s="61">
        <v>0.0</v>
      </c>
      <c r="P882" s="61">
        <v>43.0</v>
      </c>
      <c r="Q882" s="22">
        <f t="array" ref="Q882">ROUND(IFERROR(INDEX(SPI!M:M,MATCH(1,IF(SPI!A:A='state(northeast)'!$A882,IF(SPI!B:B='state(northeast)'!$B882,1)),0))," "),2)</f>
        <v>1.48</v>
      </c>
      <c r="R882" s="22">
        <f t="array" ref="R882">ROUND(IFERROR(INDEX(SPI!N:N,MATCH(1,IF(SPI!A:A='state(northeast)'!$A882,IF(SPI!B:B='state(northeast)'!$B882,1)),0))," "),2)</f>
        <v>13.84</v>
      </c>
    </row>
    <row r="883" ht="12.75" customHeight="1">
      <c r="A883" s="62" t="s">
        <v>25</v>
      </c>
      <c r="B883" s="55">
        <v>2014.0</v>
      </c>
      <c r="C883" s="34">
        <v>25.0</v>
      </c>
      <c r="D883" s="54">
        <v>61000.0</v>
      </c>
      <c r="E883" s="54">
        <v>3434000.0</v>
      </c>
      <c r="F883" s="43">
        <v>47.7</v>
      </c>
      <c r="G883" s="57">
        <v>36.8</v>
      </c>
      <c r="H883" s="43">
        <v>50.1</v>
      </c>
      <c r="I883" s="57">
        <v>20.3</v>
      </c>
      <c r="J883" s="61">
        <v>72.25057692307692</v>
      </c>
      <c r="K883" s="61">
        <v>23.685769230769232</v>
      </c>
      <c r="L883" s="61">
        <v>4.063461538461539</v>
      </c>
      <c r="M883" s="61">
        <v>0.0</v>
      </c>
      <c r="N883" s="61">
        <v>0.0</v>
      </c>
      <c r="O883" s="61">
        <v>0.0</v>
      </c>
      <c r="P883" s="61">
        <v>31.807692307692307</v>
      </c>
      <c r="Q883" s="22">
        <f t="array" ref="Q883">ROUND(IFERROR(INDEX(SPI!M:M,MATCH(1,IF(SPI!A:A='state(northeast)'!$A883,IF(SPI!B:B='state(northeast)'!$B883,1)),0))," "),2)</f>
        <v>1.73</v>
      </c>
      <c r="R883" s="22">
        <f t="array" ref="R883">ROUND(IFERROR(INDEX(SPI!N:N,MATCH(1,IF(SPI!A:A='state(northeast)'!$A883,IF(SPI!B:B='state(northeast)'!$B883,1)),0))," "),2)</f>
        <v>11.13</v>
      </c>
    </row>
    <row r="884" ht="12.75" customHeight="1">
      <c r="A884" s="62" t="s">
        <v>25</v>
      </c>
      <c r="B884" s="55">
        <v>2015.0</v>
      </c>
      <c r="C884" s="34">
        <v>25.0</v>
      </c>
      <c r="D884" s="54">
        <v>75000.0</v>
      </c>
      <c r="E884" s="54">
        <v>3788000.0</v>
      </c>
      <c r="F884" s="43">
        <v>48.5</v>
      </c>
      <c r="G884" s="57">
        <v>36.3</v>
      </c>
      <c r="H884" s="43">
        <v>41.39</v>
      </c>
      <c r="I884" s="57">
        <v>24.98</v>
      </c>
      <c r="J884" s="61">
        <v>53.38269230769231</v>
      </c>
      <c r="K884" s="61">
        <v>31.160384615384608</v>
      </c>
      <c r="L884" s="61">
        <v>15.455576923076924</v>
      </c>
      <c r="M884" s="61">
        <v>0.0</v>
      </c>
      <c r="N884" s="61">
        <v>0.0</v>
      </c>
      <c r="O884" s="61">
        <v>0.0</v>
      </c>
      <c r="P884" s="61">
        <v>62.07692307692308</v>
      </c>
      <c r="Q884" s="22">
        <f t="array" ref="Q884">ROUND(IFERROR(INDEX(SPI!M:M,MATCH(1,IF(SPI!A:A='state(northeast)'!$A884,IF(SPI!B:B='state(northeast)'!$B884,1)),0))," "),2)</f>
        <v>9.27</v>
      </c>
      <c r="R884" s="22">
        <f t="array" ref="R884">ROUND(IFERROR(INDEX(SPI!N:N,MATCH(1,IF(SPI!A:A='state(northeast)'!$A884,IF(SPI!B:B='state(northeast)'!$B884,1)),0))," "),2)</f>
        <v>8.04</v>
      </c>
    </row>
    <row r="885" ht="12.75" customHeight="1">
      <c r="A885" s="62" t="s">
        <v>25</v>
      </c>
      <c r="B885" s="55">
        <v>2016.0</v>
      </c>
      <c r="C885" s="34">
        <v>25.0</v>
      </c>
      <c r="D885" s="54">
        <v>77000.0</v>
      </c>
      <c r="E885" s="54">
        <v>4297000.0</v>
      </c>
      <c r="F885" s="43">
        <v>50.3</v>
      </c>
      <c r="G885" s="57">
        <v>42.6</v>
      </c>
      <c r="H885" s="43">
        <v>36.83</v>
      </c>
      <c r="I885" s="57">
        <v>22.52</v>
      </c>
      <c r="J885" s="61">
        <v>26.106538461538467</v>
      </c>
      <c r="K885" s="61">
        <v>22.631923076923076</v>
      </c>
      <c r="L885" s="61">
        <v>17.140576923076928</v>
      </c>
      <c r="M885" s="61">
        <v>19.79500000000001</v>
      </c>
      <c r="N885" s="61">
        <v>14.326538461538462</v>
      </c>
      <c r="O885" s="61">
        <v>0.0</v>
      </c>
      <c r="P885" s="61">
        <v>173.65384615384616</v>
      </c>
      <c r="Q885" s="22">
        <f t="array" ref="Q885">ROUND(IFERROR(INDEX(SPI!M:M,MATCH(1,IF(SPI!A:A='state(northeast)'!$A885,IF(SPI!B:B='state(northeast)'!$B885,1)),0))," "),2)</f>
        <v>34.33</v>
      </c>
      <c r="R885" s="22">
        <f t="array" ref="R885">ROUND(IFERROR(INDEX(SPI!N:N,MATCH(1,IF(SPI!A:A='state(northeast)'!$A885,IF(SPI!B:B='state(northeast)'!$B885,1)),0))," "),2)</f>
        <v>2</v>
      </c>
    </row>
    <row r="886" ht="12.75" customHeight="1">
      <c r="A886" s="62" t="s">
        <v>25</v>
      </c>
      <c r="B886" s="55">
        <v>2017.0</v>
      </c>
      <c r="C886" s="34">
        <v>25.0</v>
      </c>
      <c r="D886" s="54">
        <v>84000.0</v>
      </c>
      <c r="E886" s="54">
        <v>4217000.0</v>
      </c>
      <c r="F886" s="43">
        <v>49.6</v>
      </c>
      <c r="G886" s="57">
        <v>41.6</v>
      </c>
      <c r="H886" s="43">
        <v>46.82</v>
      </c>
      <c r="I886" s="57">
        <v>20.19</v>
      </c>
      <c r="J886" s="61">
        <v>60.019423076923104</v>
      </c>
      <c r="K886" s="61">
        <v>14.860384615384607</v>
      </c>
      <c r="L886" s="61">
        <v>14.831153846153843</v>
      </c>
      <c r="M886" s="61">
        <v>9.547307692307694</v>
      </c>
      <c r="N886" s="61">
        <v>0.7413461538461538</v>
      </c>
      <c r="O886" s="61">
        <v>0.0</v>
      </c>
      <c r="P886" s="61">
        <v>76.15384615384616</v>
      </c>
      <c r="Q886" s="22">
        <f t="array" ref="Q886">ROUND(IFERROR(INDEX(SPI!M:M,MATCH(1,IF(SPI!A:A='state(northeast)'!$A886,IF(SPI!B:B='state(northeast)'!$B886,1)),0))," "),2)</f>
        <v>11.09</v>
      </c>
      <c r="R886" s="22">
        <f t="array" ref="R886">ROUND(IFERROR(INDEX(SPI!N:N,MATCH(1,IF(SPI!A:A='state(northeast)'!$A886,IF(SPI!B:B='state(northeast)'!$B886,1)),0))," "),2)</f>
        <v>9.7</v>
      </c>
    </row>
    <row r="887" ht="12.75" customHeight="1">
      <c r="A887" s="62" t="s">
        <v>25</v>
      </c>
      <c r="B887" s="55">
        <v>2018.0</v>
      </c>
      <c r="C887" s="34">
        <v>25.0</v>
      </c>
      <c r="D887" s="54">
        <v>72000.0</v>
      </c>
      <c r="E887" s="54">
        <v>3816000.0</v>
      </c>
      <c r="F887" s="43">
        <v>49.5</v>
      </c>
      <c r="G887" s="57">
        <v>40.7</v>
      </c>
      <c r="H887" s="43">
        <v>61.03</v>
      </c>
      <c r="I887" s="57">
        <v>24.18</v>
      </c>
      <c r="J887" s="61">
        <v>86.72826923076926</v>
      </c>
      <c r="K887" s="61">
        <v>12.480192307692302</v>
      </c>
      <c r="L887" s="61">
        <v>0.7915384615384616</v>
      </c>
      <c r="M887" s="61">
        <v>0.0</v>
      </c>
      <c r="N887" s="61">
        <v>0.0</v>
      </c>
      <c r="O887" s="61">
        <v>0.0</v>
      </c>
      <c r="P887" s="61">
        <v>14.096153846153847</v>
      </c>
      <c r="Q887" s="22">
        <f t="array" ref="Q887">ROUND(IFERROR(INDEX(SPI!M:M,MATCH(1,IF(SPI!A:A='state(northeast)'!$A887,IF(SPI!B:B='state(northeast)'!$B887,1)),0))," "),2)</f>
        <v>0.85</v>
      </c>
      <c r="R887" s="22">
        <f t="array" ref="R887">ROUND(IFERROR(INDEX(SPI!N:N,MATCH(1,IF(SPI!A:A='state(northeast)'!$A887,IF(SPI!B:B='state(northeast)'!$B887,1)),0))," "),2)</f>
        <v>36.96</v>
      </c>
    </row>
    <row r="888" ht="12.75" customHeight="1">
      <c r="A888" s="62" t="s">
        <v>25</v>
      </c>
      <c r="B888" s="55">
        <v>2019.0</v>
      </c>
      <c r="C888" s="34">
        <v>25.0</v>
      </c>
      <c r="D888" s="54" t="s">
        <v>71</v>
      </c>
      <c r="E888" s="54" t="s">
        <v>71</v>
      </c>
      <c r="F888" s="43">
        <v>48.5</v>
      </c>
      <c r="G888" s="57">
        <v>39.2</v>
      </c>
      <c r="H888" s="43">
        <v>52.74</v>
      </c>
      <c r="I888" s="57">
        <v>33.73</v>
      </c>
      <c r="J888" s="61">
        <v>92.94924528301888</v>
      </c>
      <c r="K888" s="61">
        <v>7.050754716981134</v>
      </c>
      <c r="L888" s="61">
        <v>0.0</v>
      </c>
      <c r="M888" s="61">
        <v>0.0</v>
      </c>
      <c r="N888" s="61">
        <v>0.0</v>
      </c>
      <c r="O888" s="61">
        <v>0.0</v>
      </c>
      <c r="P888" s="61">
        <v>7.018867924528302</v>
      </c>
      <c r="Q888" s="22">
        <f t="array" ref="Q888">ROUND(IFERROR(INDEX(SPI!M:M,MATCH(1,IF(SPI!A:A='state(northeast)'!$A888,IF(SPI!B:B='state(northeast)'!$B888,1)),0))," "),2)</f>
        <v>0</v>
      </c>
      <c r="R888" s="22">
        <f t="array" ref="R888">ROUND(IFERROR(INDEX(SPI!N:N,MATCH(1,IF(SPI!A:A='state(northeast)'!$A888,IF(SPI!B:B='state(northeast)'!$B888,1)),0))," "),2)</f>
        <v>61.11</v>
      </c>
    </row>
    <row r="889" ht="12.75" customHeight="1">
      <c r="A889" s="62" t="s">
        <v>25</v>
      </c>
      <c r="B889" s="55">
        <v>2020.0</v>
      </c>
      <c r="C889" s="34">
        <v>25.0</v>
      </c>
      <c r="D889" s="54" t="s">
        <v>71</v>
      </c>
      <c r="E889" s="54" t="s">
        <v>71</v>
      </c>
      <c r="F889" s="43">
        <v>50.9</v>
      </c>
      <c r="G889" s="57">
        <v>40.2</v>
      </c>
      <c r="H889" s="43">
        <v>42.4</v>
      </c>
      <c r="I889" s="57">
        <v>23.66</v>
      </c>
      <c r="J889" s="61">
        <v>50.270384615384614</v>
      </c>
      <c r="K889" s="61">
        <v>17.665576923076923</v>
      </c>
      <c r="L889" s="61">
        <v>20.577307692307695</v>
      </c>
      <c r="M889" s="61">
        <v>8.601923076923077</v>
      </c>
      <c r="N889" s="61">
        <v>2.885192307692307</v>
      </c>
      <c r="O889" s="61">
        <v>0.0</v>
      </c>
      <c r="P889" s="61">
        <v>96.13461538461539</v>
      </c>
      <c r="Q889" s="22">
        <f t="array" ref="Q889">ROUND(IFERROR(INDEX(SPI!M:M,MATCH(1,IF(SPI!A:A='state(northeast)'!$A889,IF(SPI!B:B='state(northeast)'!$B889,1)),0))," "),2)</f>
        <v>8.35</v>
      </c>
      <c r="R889" s="22">
        <f t="array" ref="R889">ROUND(IFERROR(INDEX(SPI!N:N,MATCH(1,IF(SPI!A:A='state(northeast)'!$A889,IF(SPI!B:B='state(northeast)'!$B889,1)),0))," "),2)</f>
        <v>6.28</v>
      </c>
    </row>
    <row r="890" ht="12.75" customHeight="1">
      <c r="A890" s="62" t="s">
        <v>25</v>
      </c>
      <c r="B890" s="55">
        <v>2021.0</v>
      </c>
      <c r="C890" s="34">
        <v>25.0</v>
      </c>
      <c r="D890" s="54" t="s">
        <v>71</v>
      </c>
      <c r="E890" s="54" t="s">
        <v>71</v>
      </c>
      <c r="F890" s="43">
        <v>50.8</v>
      </c>
      <c r="G890" s="57">
        <v>40.6</v>
      </c>
      <c r="H890" s="43">
        <v>54.81</v>
      </c>
      <c r="I890" s="57">
        <v>23.0</v>
      </c>
      <c r="J890" s="61">
        <v>86.75365384615385</v>
      </c>
      <c r="K890" s="61">
        <v>11.463269230769232</v>
      </c>
      <c r="L890" s="61">
        <v>1.7449999999999997</v>
      </c>
      <c r="M890" s="61">
        <v>0.038461538461538464</v>
      </c>
      <c r="N890" s="61">
        <v>0.0</v>
      </c>
      <c r="O890" s="61">
        <v>0.0</v>
      </c>
      <c r="P890" s="61">
        <v>15.038461538461538</v>
      </c>
      <c r="Q890" s="22">
        <f t="array" ref="Q890">ROUND(IFERROR(INDEX(SPI!M:M,MATCH(1,IF(SPI!A:A='state(northeast)'!$A890,IF(SPI!B:B='state(northeast)'!$B890,1)),0))," "),2)</f>
        <v>4.95</v>
      </c>
      <c r="R890" s="22">
        <f t="array" ref="R890">ROUND(IFERROR(INDEX(SPI!N:N,MATCH(1,IF(SPI!A:A='state(northeast)'!$A890,IF(SPI!B:B='state(northeast)'!$B890,1)),0))," "),2)</f>
        <v>37.37</v>
      </c>
    </row>
    <row r="891" ht="12.75" customHeight="1">
      <c r="A891" s="22"/>
      <c r="B891" s="53"/>
      <c r="D891" s="54"/>
      <c r="E891" s="54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</row>
    <row r="892" ht="12.75" customHeight="1">
      <c r="A892" s="22"/>
      <c r="B892" s="53"/>
      <c r="D892" s="54"/>
      <c r="E892" s="54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</row>
    <row r="893" ht="12.75" customHeight="1">
      <c r="A893" s="22"/>
      <c r="B893" s="53"/>
      <c r="D893" s="54"/>
      <c r="E893" s="54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</row>
    <row r="894" ht="12.75" customHeight="1">
      <c r="A894" s="22"/>
      <c r="B894" s="53"/>
      <c r="D894" s="54"/>
      <c r="E894" s="54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</row>
    <row r="895" ht="12.75" customHeight="1">
      <c r="A895" s="22"/>
      <c r="B895" s="53"/>
      <c r="D895" s="54"/>
      <c r="E895" s="54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</row>
    <row r="896" ht="12.75" customHeight="1">
      <c r="A896" s="22"/>
      <c r="B896" s="53"/>
      <c r="D896" s="54"/>
      <c r="E896" s="54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</row>
    <row r="897" ht="12.75" customHeight="1">
      <c r="A897" s="22"/>
      <c r="B897" s="53"/>
      <c r="D897" s="54"/>
      <c r="E897" s="54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</row>
    <row r="898" ht="12.75" customHeight="1">
      <c r="A898" s="22"/>
      <c r="B898" s="53"/>
      <c r="D898" s="54"/>
      <c r="E898" s="54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</row>
    <row r="899" ht="12.75" customHeight="1">
      <c r="A899" s="22"/>
      <c r="B899" s="53"/>
      <c r="D899" s="54"/>
      <c r="E899" s="54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</row>
    <row r="900" ht="12.75" customHeight="1">
      <c r="A900" s="22"/>
      <c r="B900" s="53"/>
      <c r="D900" s="54"/>
      <c r="E900" s="54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</row>
    <row r="901" ht="12.75" customHeight="1">
      <c r="A901" s="22"/>
      <c r="B901" s="53"/>
      <c r="D901" s="54"/>
      <c r="E901" s="54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</row>
    <row r="902" ht="12.75" customHeight="1">
      <c r="A902" s="22"/>
      <c r="B902" s="53"/>
      <c r="D902" s="54"/>
      <c r="E902" s="54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</row>
    <row r="903" ht="12.75" customHeight="1">
      <c r="A903" s="22"/>
      <c r="B903" s="53"/>
      <c r="D903" s="54"/>
      <c r="E903" s="54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</row>
    <row r="904" ht="12.75" customHeight="1">
      <c r="A904" s="22"/>
      <c r="B904" s="53"/>
      <c r="D904" s="54"/>
      <c r="E904" s="54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</row>
    <row r="905" ht="12.75" customHeight="1">
      <c r="A905" s="22"/>
      <c r="B905" s="53"/>
      <c r="D905" s="54"/>
      <c r="E905" s="54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</row>
    <row r="906" ht="12.75" customHeight="1">
      <c r="A906" s="22"/>
      <c r="B906" s="53"/>
      <c r="D906" s="54"/>
      <c r="E906" s="54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</row>
    <row r="907" ht="12.75" customHeight="1">
      <c r="A907" s="22"/>
      <c r="B907" s="53"/>
      <c r="D907" s="54"/>
      <c r="E907" s="54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</row>
    <row r="908" ht="12.75" customHeight="1">
      <c r="A908" s="22"/>
      <c r="B908" s="53"/>
      <c r="D908" s="54"/>
      <c r="E908" s="54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</row>
    <row r="909" ht="12.75" customHeight="1">
      <c r="A909" s="22"/>
      <c r="B909" s="53"/>
      <c r="D909" s="54"/>
      <c r="E909" s="54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</row>
    <row r="910" ht="12.75" customHeight="1">
      <c r="A910" s="22"/>
      <c r="B910" s="53"/>
      <c r="D910" s="54"/>
      <c r="E910" s="54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</row>
    <row r="911" ht="12.75" customHeight="1">
      <c r="A911" s="22"/>
      <c r="B911" s="53"/>
      <c r="D911" s="54"/>
      <c r="E911" s="54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</row>
    <row r="912" ht="12.75" customHeight="1">
      <c r="A912" s="22"/>
      <c r="B912" s="53"/>
      <c r="D912" s="54"/>
      <c r="E912" s="54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</row>
    <row r="913" ht="12.75" customHeight="1">
      <c r="A913" s="22"/>
      <c r="B913" s="53"/>
      <c r="D913" s="54"/>
      <c r="E913" s="54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</row>
    <row r="914" ht="12.75" customHeight="1">
      <c r="A914" s="22"/>
      <c r="B914" s="53"/>
      <c r="D914" s="54"/>
      <c r="E914" s="54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</row>
    <row r="915" ht="12.75" customHeight="1">
      <c r="A915" s="22"/>
      <c r="B915" s="53"/>
      <c r="D915" s="54"/>
      <c r="E915" s="54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</row>
    <row r="916" ht="12.75" customHeight="1">
      <c r="A916" s="22"/>
      <c r="B916" s="53"/>
      <c r="D916" s="54"/>
      <c r="E916" s="54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</row>
    <row r="917" ht="12.75" customHeight="1">
      <c r="A917" s="22"/>
      <c r="B917" s="53"/>
      <c r="D917" s="54"/>
      <c r="E917" s="54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</row>
    <row r="918" ht="12.75" customHeight="1">
      <c r="A918" s="22"/>
      <c r="B918" s="53"/>
      <c r="D918" s="54"/>
      <c r="E918" s="54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</row>
    <row r="919" ht="12.75" customHeight="1">
      <c r="A919" s="22"/>
      <c r="B919" s="53"/>
      <c r="D919" s="54"/>
      <c r="E919" s="54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</row>
    <row r="920" ht="12.75" customHeight="1">
      <c r="A920" s="22"/>
      <c r="B920" s="53"/>
      <c r="D920" s="54"/>
      <c r="E920" s="54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</row>
    <row r="921" ht="12.75" customHeight="1">
      <c r="A921" s="22"/>
      <c r="B921" s="53"/>
      <c r="D921" s="54"/>
      <c r="E921" s="54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</row>
    <row r="922" ht="12.75" customHeight="1">
      <c r="A922" s="22"/>
      <c r="B922" s="53"/>
      <c r="D922" s="54"/>
      <c r="E922" s="54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</row>
    <row r="923" ht="12.75" customHeight="1">
      <c r="A923" s="22"/>
      <c r="B923" s="53"/>
      <c r="D923" s="54"/>
      <c r="E923" s="54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</row>
    <row r="924" ht="12.75" customHeight="1">
      <c r="A924" s="22"/>
      <c r="B924" s="53"/>
      <c r="D924" s="54"/>
      <c r="E924" s="54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</row>
    <row r="925" ht="12.75" customHeight="1">
      <c r="A925" s="22"/>
      <c r="B925" s="53"/>
      <c r="D925" s="54"/>
      <c r="E925" s="54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</row>
    <row r="926" ht="12.75" customHeight="1">
      <c r="A926" s="22"/>
      <c r="B926" s="53"/>
      <c r="D926" s="54"/>
      <c r="E926" s="54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</row>
    <row r="927" ht="12.75" customHeight="1">
      <c r="A927" s="22"/>
      <c r="B927" s="53"/>
      <c r="D927" s="54"/>
      <c r="E927" s="54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</row>
    <row r="928" ht="12.75" customHeight="1">
      <c r="A928" s="22"/>
      <c r="B928" s="53"/>
      <c r="D928" s="54"/>
      <c r="E928" s="54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</row>
    <row r="929" ht="12.75" customHeight="1">
      <c r="A929" s="22"/>
      <c r="B929" s="53"/>
      <c r="D929" s="54"/>
      <c r="E929" s="54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</row>
    <row r="930" ht="12.75" customHeight="1">
      <c r="A930" s="22"/>
      <c r="B930" s="53"/>
      <c r="D930" s="54"/>
      <c r="E930" s="54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</row>
    <row r="931" ht="12.75" customHeight="1">
      <c r="A931" s="22"/>
      <c r="B931" s="53"/>
      <c r="D931" s="54"/>
      <c r="E931" s="54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</row>
    <row r="932" ht="12.75" customHeight="1">
      <c r="A932" s="22"/>
      <c r="B932" s="53"/>
      <c r="D932" s="54"/>
      <c r="E932" s="54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</row>
    <row r="933" ht="12.75" customHeight="1">
      <c r="A933" s="22"/>
      <c r="B933" s="53"/>
      <c r="D933" s="54"/>
      <c r="E933" s="54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</row>
    <row r="934" ht="12.75" customHeight="1">
      <c r="A934" s="22"/>
      <c r="B934" s="53"/>
      <c r="D934" s="54"/>
      <c r="E934" s="54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</row>
    <row r="935" ht="12.75" customHeight="1">
      <c r="A935" s="22"/>
      <c r="B935" s="53"/>
      <c r="D935" s="54"/>
      <c r="E935" s="54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</row>
    <row r="936" ht="12.75" customHeight="1">
      <c r="A936" s="22"/>
      <c r="B936" s="53"/>
      <c r="D936" s="54"/>
      <c r="E936" s="54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</row>
    <row r="937" ht="12.75" customHeight="1">
      <c r="A937" s="22"/>
      <c r="B937" s="53"/>
      <c r="D937" s="54"/>
      <c r="E937" s="54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</row>
    <row r="938" ht="12.75" customHeight="1">
      <c r="A938" s="22"/>
      <c r="B938" s="53"/>
      <c r="D938" s="54"/>
      <c r="E938" s="54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</row>
    <row r="939" ht="12.75" customHeight="1">
      <c r="A939" s="22"/>
      <c r="B939" s="53"/>
      <c r="D939" s="54"/>
      <c r="E939" s="54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</row>
    <row r="940" ht="12.75" customHeight="1">
      <c r="A940" s="22"/>
      <c r="B940" s="53"/>
      <c r="D940" s="54"/>
      <c r="E940" s="54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</row>
    <row r="941" ht="12.75" customHeight="1">
      <c r="A941" s="22"/>
      <c r="B941" s="53"/>
      <c r="D941" s="54"/>
      <c r="E941" s="54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</row>
    <row r="942" ht="12.75" customHeight="1">
      <c r="A942" s="22"/>
      <c r="B942" s="53"/>
      <c r="D942" s="54"/>
      <c r="E942" s="54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</row>
    <row r="943" ht="12.75" customHeight="1">
      <c r="A943" s="22"/>
      <c r="B943" s="53"/>
      <c r="D943" s="54"/>
      <c r="E943" s="54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</row>
    <row r="944" ht="12.75" customHeight="1">
      <c r="A944" s="22"/>
      <c r="B944" s="53"/>
      <c r="D944" s="54"/>
      <c r="E944" s="54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</row>
    <row r="945" ht="12.75" customHeight="1">
      <c r="A945" s="22"/>
      <c r="B945" s="53"/>
      <c r="D945" s="54"/>
      <c r="E945" s="54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</row>
    <row r="946" ht="12.75" customHeight="1">
      <c r="A946" s="22"/>
      <c r="B946" s="53"/>
      <c r="D946" s="54"/>
      <c r="E946" s="54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</row>
    <row r="947" ht="12.75" customHeight="1">
      <c r="A947" s="22"/>
      <c r="B947" s="53"/>
      <c r="D947" s="54"/>
      <c r="E947" s="54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</row>
    <row r="948" ht="12.75" customHeight="1">
      <c r="A948" s="22"/>
      <c r="B948" s="53"/>
      <c r="D948" s="54"/>
      <c r="E948" s="54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</row>
    <row r="949" ht="12.75" customHeight="1">
      <c r="A949" s="22"/>
      <c r="B949" s="53"/>
      <c r="D949" s="54"/>
      <c r="E949" s="54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</row>
    <row r="950" ht="12.75" customHeight="1">
      <c r="A950" s="22"/>
      <c r="B950" s="53"/>
      <c r="D950" s="54"/>
      <c r="E950" s="54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</row>
    <row r="951" ht="12.75" customHeight="1">
      <c r="A951" s="22"/>
      <c r="B951" s="53"/>
      <c r="D951" s="54"/>
      <c r="E951" s="54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</row>
    <row r="952" ht="12.75" customHeight="1">
      <c r="A952" s="22"/>
      <c r="B952" s="53"/>
      <c r="D952" s="54"/>
      <c r="E952" s="54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</row>
    <row r="953" ht="12.75" customHeight="1">
      <c r="A953" s="22"/>
      <c r="B953" s="53"/>
      <c r="D953" s="54"/>
      <c r="E953" s="54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</row>
    <row r="954" ht="12.75" customHeight="1">
      <c r="A954" s="22"/>
      <c r="B954" s="53"/>
      <c r="D954" s="54"/>
      <c r="E954" s="54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</row>
    <row r="955" ht="12.75" customHeight="1">
      <c r="A955" s="22"/>
      <c r="B955" s="53"/>
      <c r="D955" s="54"/>
      <c r="E955" s="54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</row>
    <row r="956" ht="12.75" customHeight="1">
      <c r="A956" s="22"/>
      <c r="B956" s="53"/>
      <c r="D956" s="54"/>
      <c r="E956" s="54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</row>
    <row r="957" ht="12.75" customHeight="1">
      <c r="A957" s="22"/>
      <c r="B957" s="53"/>
      <c r="D957" s="54"/>
      <c r="E957" s="54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</row>
    <row r="958" ht="12.75" customHeight="1">
      <c r="A958" s="22"/>
      <c r="B958" s="53"/>
      <c r="D958" s="54"/>
      <c r="E958" s="54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</row>
    <row r="959" ht="12.75" customHeight="1">
      <c r="A959" s="22"/>
      <c r="B959" s="53"/>
      <c r="D959" s="54"/>
      <c r="E959" s="54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</row>
    <row r="960" ht="12.75" customHeight="1">
      <c r="A960" s="22"/>
      <c r="B960" s="53"/>
      <c r="D960" s="54"/>
      <c r="E960" s="54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</row>
    <row r="961" ht="12.75" customHeight="1">
      <c r="A961" s="22"/>
      <c r="B961" s="53"/>
      <c r="D961" s="54"/>
      <c r="E961" s="54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</row>
    <row r="962" ht="12.75" customHeight="1">
      <c r="A962" s="22"/>
      <c r="B962" s="53"/>
      <c r="D962" s="54"/>
      <c r="E962" s="54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</row>
    <row r="963" ht="12.75" customHeight="1">
      <c r="A963" s="22"/>
      <c r="B963" s="53"/>
      <c r="D963" s="54"/>
      <c r="E963" s="54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</row>
    <row r="964" ht="12.75" customHeight="1">
      <c r="A964" s="22"/>
      <c r="B964" s="53"/>
      <c r="D964" s="54"/>
      <c r="E964" s="54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</row>
    <row r="965" ht="12.75" customHeight="1">
      <c r="A965" s="22"/>
      <c r="B965" s="53"/>
      <c r="D965" s="54"/>
      <c r="E965" s="54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</row>
    <row r="966" ht="12.75" customHeight="1">
      <c r="A966" s="22"/>
      <c r="B966" s="53"/>
      <c r="D966" s="54"/>
      <c r="E966" s="54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</row>
    <row r="967" ht="12.75" customHeight="1">
      <c r="A967" s="22"/>
      <c r="B967" s="53"/>
      <c r="D967" s="54"/>
      <c r="E967" s="54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</row>
    <row r="968" ht="12.75" customHeight="1">
      <c r="A968" s="22"/>
      <c r="B968" s="53"/>
      <c r="D968" s="54"/>
      <c r="E968" s="54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</row>
    <row r="969" ht="12.75" customHeight="1">
      <c r="A969" s="22"/>
      <c r="B969" s="53"/>
      <c r="D969" s="54"/>
      <c r="E969" s="54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</row>
    <row r="970" ht="12.75" customHeight="1">
      <c r="A970" s="22"/>
      <c r="B970" s="53"/>
      <c r="D970" s="54"/>
      <c r="E970" s="54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</row>
    <row r="971" ht="12.75" customHeight="1">
      <c r="A971" s="22"/>
      <c r="B971" s="53"/>
      <c r="D971" s="54"/>
      <c r="E971" s="54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</row>
    <row r="972" ht="12.75" customHeight="1">
      <c r="A972" s="22"/>
      <c r="B972" s="53"/>
      <c r="D972" s="54"/>
      <c r="E972" s="54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</row>
    <row r="973" ht="12.75" customHeight="1">
      <c r="A973" s="22"/>
      <c r="B973" s="53"/>
      <c r="D973" s="54"/>
      <c r="E973" s="54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</row>
    <row r="974" ht="12.75" customHeight="1">
      <c r="A974" s="22"/>
      <c r="B974" s="53"/>
      <c r="D974" s="54"/>
      <c r="E974" s="54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</row>
    <row r="975" ht="12.75" customHeight="1">
      <c r="A975" s="22"/>
      <c r="B975" s="53"/>
      <c r="D975" s="54"/>
      <c r="E975" s="54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</row>
    <row r="976" ht="12.75" customHeight="1">
      <c r="A976" s="22"/>
      <c r="B976" s="53"/>
      <c r="D976" s="54"/>
      <c r="E976" s="54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</row>
    <row r="977" ht="12.75" customHeight="1">
      <c r="A977" s="22"/>
      <c r="B977" s="53"/>
      <c r="D977" s="54"/>
      <c r="E977" s="54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</row>
    <row r="978" ht="12.75" customHeight="1">
      <c r="A978" s="22"/>
      <c r="B978" s="53"/>
      <c r="D978" s="54"/>
      <c r="E978" s="54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</row>
    <row r="979" ht="12.75" customHeight="1">
      <c r="A979" s="22"/>
      <c r="B979" s="53"/>
      <c r="D979" s="54"/>
      <c r="E979" s="54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</row>
    <row r="980" ht="12.75" customHeight="1">
      <c r="A980" s="22"/>
      <c r="B980" s="53"/>
      <c r="D980" s="54"/>
      <c r="E980" s="54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</row>
    <row r="981" ht="12.75" customHeight="1">
      <c r="A981" s="22"/>
      <c r="B981" s="53"/>
      <c r="D981" s="54"/>
      <c r="E981" s="54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</row>
    <row r="982" ht="12.75" customHeight="1">
      <c r="A982" s="22"/>
      <c r="B982" s="53"/>
      <c r="D982" s="54"/>
      <c r="E982" s="54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</row>
    <row r="983" ht="12.75" customHeight="1">
      <c r="A983" s="22"/>
      <c r="B983" s="53"/>
      <c r="D983" s="54"/>
      <c r="E983" s="54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</row>
    <row r="984" ht="12.75" customHeight="1">
      <c r="A984" s="22"/>
      <c r="B984" s="53"/>
      <c r="D984" s="54"/>
      <c r="E984" s="54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</row>
    <row r="985" ht="12.75" customHeight="1">
      <c r="A985" s="22"/>
      <c r="B985" s="53"/>
      <c r="D985" s="54"/>
      <c r="E985" s="54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</row>
    <row r="986" ht="12.75" customHeight="1">
      <c r="A986" s="22"/>
      <c r="B986" s="53"/>
      <c r="D986" s="54"/>
      <c r="E986" s="54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</row>
    <row r="987" ht="12.75" customHeight="1">
      <c r="A987" s="22"/>
      <c r="B987" s="53"/>
      <c r="D987" s="54"/>
      <c r="E987" s="54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</row>
    <row r="988" ht="12.75" customHeight="1">
      <c r="A988" s="22"/>
      <c r="B988" s="53"/>
      <c r="D988" s="54"/>
      <c r="E988" s="54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</row>
    <row r="989" ht="12.75" customHeight="1">
      <c r="A989" s="22"/>
      <c r="B989" s="53"/>
      <c r="D989" s="54"/>
      <c r="E989" s="54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</row>
    <row r="990" ht="12.75" customHeight="1">
      <c r="A990" s="22"/>
      <c r="B990" s="53"/>
      <c r="D990" s="54"/>
      <c r="E990" s="54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</row>
    <row r="991" ht="12.75" customHeight="1">
      <c r="A991" s="22"/>
      <c r="B991" s="53"/>
      <c r="D991" s="54"/>
      <c r="E991" s="54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</row>
    <row r="992" ht="12.75" customHeight="1">
      <c r="A992" s="22"/>
      <c r="B992" s="53"/>
      <c r="D992" s="54"/>
      <c r="E992" s="54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</row>
    <row r="993" ht="12.75" customHeight="1">
      <c r="A993" s="22"/>
      <c r="B993" s="53"/>
      <c r="D993" s="54"/>
      <c r="E993" s="54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</row>
    <row r="994" ht="12.75" customHeight="1">
      <c r="A994" s="22"/>
      <c r="B994" s="53"/>
      <c r="D994" s="54"/>
      <c r="E994" s="54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</row>
    <row r="995" ht="12.75" customHeight="1">
      <c r="A995" s="22"/>
      <c r="B995" s="53"/>
      <c r="D995" s="54"/>
      <c r="E995" s="54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</row>
    <row r="996" ht="12.75" customHeight="1">
      <c r="A996" s="22"/>
      <c r="B996" s="53"/>
      <c r="D996" s="54"/>
      <c r="E996" s="54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</row>
    <row r="997" ht="12.75" customHeight="1">
      <c r="A997" s="22"/>
      <c r="B997" s="53"/>
      <c r="D997" s="54"/>
      <c r="E997" s="54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</row>
    <row r="998" ht="12.75" customHeight="1">
      <c r="A998" s="22"/>
      <c r="B998" s="53"/>
      <c r="D998" s="54"/>
      <c r="E998" s="54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</row>
    <row r="999" ht="12.75" customHeight="1">
      <c r="A999" s="22"/>
      <c r="B999" s="53"/>
      <c r="D999" s="54"/>
      <c r="E999" s="54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</row>
    <row r="1000" ht="12.75" customHeight="1">
      <c r="A1000" s="22"/>
      <c r="B1000" s="53"/>
      <c r="D1000" s="54"/>
      <c r="E1000" s="54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10.71"/>
    <col customWidth="1" min="3" max="3" width="14.14"/>
    <col customWidth="1" min="4" max="4" width="15.0"/>
    <col customWidth="1" min="5" max="5" width="14.71"/>
    <col customWidth="1" min="6" max="6" width="28.0"/>
    <col customWidth="1" min="7" max="7" width="32.71"/>
    <col customWidth="1" min="8" max="8" width="24.0"/>
    <col customWidth="1" min="9" max="9" width="27.43"/>
    <col customWidth="1" min="10" max="16" width="10.86"/>
    <col customWidth="1" min="17" max="17" width="16.86"/>
    <col customWidth="1" min="18" max="18" width="14.29"/>
    <col customWidth="1" min="19" max="19" width="15.29"/>
    <col customWidth="1" min="20" max="20" width="14.29"/>
    <col customWidth="1" min="21" max="21" width="18.43"/>
    <col customWidth="1" min="22" max="22" width="15.29"/>
    <col customWidth="1" min="23" max="26" width="10.71"/>
  </cols>
  <sheetData>
    <row r="1" ht="12.75" customHeight="1">
      <c r="A1" s="44" t="s">
        <v>6</v>
      </c>
      <c r="B1" s="45" t="s">
        <v>2</v>
      </c>
      <c r="C1" s="46" t="s">
        <v>7</v>
      </c>
      <c r="D1" s="47" t="s">
        <v>49</v>
      </c>
      <c r="E1" s="47" t="s">
        <v>11</v>
      </c>
      <c r="F1" s="49" t="s">
        <v>72</v>
      </c>
      <c r="G1" s="49" t="s">
        <v>69</v>
      </c>
      <c r="H1" s="49" t="s">
        <v>73</v>
      </c>
      <c r="I1" s="49" t="s">
        <v>70</v>
      </c>
      <c r="J1" s="50" t="s">
        <v>52</v>
      </c>
      <c r="K1" s="51" t="s">
        <v>53</v>
      </c>
      <c r="L1" s="51" t="s">
        <v>54</v>
      </c>
      <c r="M1" s="51" t="s">
        <v>55</v>
      </c>
      <c r="N1" s="51" t="s">
        <v>56</v>
      </c>
      <c r="O1" s="51" t="s">
        <v>57</v>
      </c>
      <c r="P1" s="51" t="s">
        <v>58</v>
      </c>
      <c r="Q1" s="51" t="s">
        <v>65</v>
      </c>
      <c r="R1" s="51" t="s">
        <v>66</v>
      </c>
      <c r="S1" s="63" t="s">
        <v>74</v>
      </c>
      <c r="T1" s="63" t="s">
        <v>75</v>
      </c>
      <c r="U1" s="63" t="s">
        <v>76</v>
      </c>
      <c r="V1" s="63" t="s">
        <v>77</v>
      </c>
    </row>
    <row r="2" ht="12.75" customHeight="1">
      <c r="A2" s="52" t="s">
        <v>24</v>
      </c>
      <c r="B2" s="55">
        <v>1992.0</v>
      </c>
      <c r="C2" s="34">
        <v>23.0</v>
      </c>
      <c r="D2" s="54">
        <v>153000.0</v>
      </c>
      <c r="E2" s="54">
        <v>2433000.0</v>
      </c>
      <c r="F2" s="43">
        <v>39.8</v>
      </c>
      <c r="G2" s="57">
        <v>28.6</v>
      </c>
      <c r="H2" s="43">
        <v>37.5</v>
      </c>
      <c r="I2" s="57">
        <v>21.83</v>
      </c>
      <c r="J2" s="56">
        <v>78.68223</v>
      </c>
      <c r="K2" s="56">
        <v>11.78115</v>
      </c>
      <c r="L2" s="56">
        <v>7.472704</v>
      </c>
      <c r="M2" s="56">
        <v>1.556237</v>
      </c>
      <c r="N2" s="43">
        <f t="shared" ref="N2:N9" si="1">100-sum(J2:M2)</f>
        <v>0.507679</v>
      </c>
      <c r="O2" s="58">
        <v>0.0</v>
      </c>
      <c r="P2" s="43">
        <f t="shared" ref="P2:P211" si="2">SUM((1*K2)+(2*L2)+(3*M2)+(4*N2)+(5*O2))</f>
        <v>33.425985</v>
      </c>
      <c r="Q2" s="22">
        <f t="array" ref="Q2">ROUND(IFERROR(INDEX(SPI!M:M,MATCH(1,IF(SPI!A:A='state(northeast)data'!$A2,IF(SPI!B:B='state(northeast)data'!$B2,1)),0))," "),2)</f>
        <v>12.93</v>
      </c>
      <c r="R2" s="22">
        <f t="array" ref="R2">ROUND(IFERROR(INDEX(SPI!N:N,MATCH(1,IF(SPI!A:A='state(northeast)data'!$A2,IF(SPI!B:B='state(northeast)data'!$B2,1)),0))," "),2)</f>
        <v>8.72</v>
      </c>
      <c r="S2" s="64">
        <v>-19.0</v>
      </c>
      <c r="T2" s="64">
        <v>94.0</v>
      </c>
    </row>
    <row r="3" ht="12.75" customHeight="1">
      <c r="A3" s="52" t="s">
        <v>24</v>
      </c>
      <c r="B3" s="55">
        <v>1993.0</v>
      </c>
      <c r="C3" s="34">
        <v>23.0</v>
      </c>
      <c r="D3" s="54">
        <v>113000.0</v>
      </c>
      <c r="E3" s="54">
        <v>1616000.0</v>
      </c>
      <c r="F3" s="43">
        <v>40.0</v>
      </c>
      <c r="G3" s="57">
        <v>27.4</v>
      </c>
      <c r="H3" s="43">
        <v>43.61</v>
      </c>
      <c r="I3" s="57">
        <v>16.67</v>
      </c>
      <c r="J3" s="56">
        <v>72.94976</v>
      </c>
      <c r="K3" s="56">
        <v>14.84795</v>
      </c>
      <c r="L3" s="56">
        <v>7.836027</v>
      </c>
      <c r="M3" s="56">
        <v>3.984051</v>
      </c>
      <c r="N3" s="43">
        <f t="shared" si="1"/>
        <v>0.382212</v>
      </c>
      <c r="O3" s="58">
        <v>0.0</v>
      </c>
      <c r="P3" s="43">
        <f t="shared" si="2"/>
        <v>44.001005</v>
      </c>
      <c r="Q3" s="22">
        <f t="array" ref="Q3">ROUND(IFERROR(INDEX(SPI!M:M,MATCH(1,IF(SPI!A:A='state(northeast)data'!$A3,IF(SPI!B:B='state(northeast)data'!$B3,1)),0))," "),2)</f>
        <v>14.59</v>
      </c>
      <c r="R3" s="22">
        <f t="array" ref="R3">ROUND(IFERROR(INDEX(SPI!N:N,MATCH(1,IF(SPI!A:A='state(northeast)data'!$A3,IF(SPI!B:B='state(northeast)data'!$B3,1)),0))," "),2)</f>
        <v>3.18</v>
      </c>
      <c r="S3" s="64">
        <v>-31.0</v>
      </c>
      <c r="T3" s="64">
        <v>93.0</v>
      </c>
    </row>
    <row r="4" ht="12.75" customHeight="1">
      <c r="A4" s="52" t="s">
        <v>24</v>
      </c>
      <c r="B4" s="55">
        <v>1994.0</v>
      </c>
      <c r="C4" s="34">
        <v>23.0</v>
      </c>
      <c r="D4" s="54">
        <v>150000.0</v>
      </c>
      <c r="E4" s="54">
        <v>2145000.0</v>
      </c>
      <c r="F4" s="43">
        <v>40.4</v>
      </c>
      <c r="G4" s="57">
        <v>25.6</v>
      </c>
      <c r="H4" s="43">
        <v>41.68</v>
      </c>
      <c r="I4" s="57">
        <v>23.79</v>
      </c>
      <c r="J4" s="56">
        <v>92.62504</v>
      </c>
      <c r="K4" s="56">
        <v>3.286728</v>
      </c>
      <c r="L4" s="56">
        <v>3.121148</v>
      </c>
      <c r="M4" s="56">
        <v>0.909592</v>
      </c>
      <c r="N4" s="43">
        <f t="shared" si="1"/>
        <v>0.057492</v>
      </c>
      <c r="O4" s="58">
        <v>0.0</v>
      </c>
      <c r="P4" s="43">
        <f t="shared" si="2"/>
        <v>12.487768</v>
      </c>
      <c r="Q4" s="22">
        <f t="array" ref="Q4">ROUND(IFERROR(INDEX(SPI!M:M,MATCH(1,IF(SPI!A:A='state(northeast)data'!$A4,IF(SPI!B:B='state(northeast)data'!$B4,1)),0))," "),2)</f>
        <v>1.94</v>
      </c>
      <c r="R4" s="22">
        <f t="array" ref="R4">ROUND(IFERROR(INDEX(SPI!N:N,MATCH(1,IF(SPI!A:A='state(northeast)data'!$A4,IF(SPI!B:B='state(northeast)data'!$B4,1)),0))," "),2)</f>
        <v>17.4</v>
      </c>
      <c r="S4" s="64">
        <v>-39.0</v>
      </c>
      <c r="T4" s="64">
        <v>92.0</v>
      </c>
    </row>
    <row r="5" ht="12.75" customHeight="1">
      <c r="A5" s="52" t="s">
        <v>24</v>
      </c>
      <c r="B5" s="55">
        <v>1995.0</v>
      </c>
      <c r="C5" s="34">
        <v>23.0</v>
      </c>
      <c r="D5" s="54">
        <v>162000.0</v>
      </c>
      <c r="E5" s="54">
        <v>2965000.0</v>
      </c>
      <c r="F5" s="43">
        <v>40.9</v>
      </c>
      <c r="G5" s="57">
        <v>30.8</v>
      </c>
      <c r="H5" s="43">
        <v>42.72</v>
      </c>
      <c r="I5" s="57">
        <v>19.92</v>
      </c>
      <c r="J5" s="56">
        <v>65.50438</v>
      </c>
      <c r="K5" s="56">
        <v>16.82711</v>
      </c>
      <c r="L5" s="56">
        <v>15.81056</v>
      </c>
      <c r="M5" s="56">
        <v>0.755967</v>
      </c>
      <c r="N5" s="43">
        <f t="shared" si="1"/>
        <v>1.101983</v>
      </c>
      <c r="O5" s="58">
        <v>0.0</v>
      </c>
      <c r="P5" s="43">
        <f t="shared" si="2"/>
        <v>55.124063</v>
      </c>
      <c r="Q5" s="22">
        <f t="array" ref="Q5">ROUND(IFERROR(INDEX(SPI!M:M,MATCH(1,IF(SPI!A:A='state(northeast)data'!$A5,IF(SPI!B:B='state(northeast)data'!$B5,1)),0))," "),2)</f>
        <v>18.36</v>
      </c>
      <c r="R5" s="22">
        <f t="array" ref="R5">ROUND(IFERROR(INDEX(SPI!N:N,MATCH(1,IF(SPI!A:A='state(northeast)data'!$A5,IF(SPI!B:B='state(northeast)data'!$B5,1)),0))," "),2)</f>
        <v>1.34</v>
      </c>
      <c r="S5" s="64">
        <v>-24.0</v>
      </c>
      <c r="T5" s="64">
        <v>98.0</v>
      </c>
    </row>
    <row r="6" ht="12.75" customHeight="1">
      <c r="A6" s="52" t="s">
        <v>24</v>
      </c>
      <c r="B6" s="55">
        <v>1996.0</v>
      </c>
      <c r="C6" s="34">
        <v>23.0</v>
      </c>
      <c r="D6" s="54">
        <v>167000.0</v>
      </c>
      <c r="E6" s="54">
        <v>3657000.0</v>
      </c>
      <c r="F6" s="43">
        <v>41.0</v>
      </c>
      <c r="G6" s="57">
        <v>27.8</v>
      </c>
      <c r="H6" s="43">
        <v>51.39</v>
      </c>
      <c r="I6" s="57">
        <v>27.4</v>
      </c>
      <c r="J6" s="56">
        <v>105.3468</v>
      </c>
      <c r="K6" s="56">
        <v>-2.93669</v>
      </c>
      <c r="L6" s="56">
        <v>-1.93299</v>
      </c>
      <c r="M6" s="56">
        <v>-0.3453</v>
      </c>
      <c r="N6" s="43">
        <f t="shared" si="1"/>
        <v>-0.13182</v>
      </c>
      <c r="O6" s="58">
        <v>0.0</v>
      </c>
      <c r="P6" s="43">
        <f t="shared" si="2"/>
        <v>-8.36585</v>
      </c>
      <c r="Q6" s="22">
        <f t="array" ref="Q6">ROUND(IFERROR(INDEX(SPI!M:M,MATCH(1,IF(SPI!A:A='state(northeast)data'!$A6,IF(SPI!B:B='state(northeast)data'!$B6,1)),0))," "),2)</f>
        <v>0</v>
      </c>
      <c r="R6" s="22">
        <f t="array" ref="R6">ROUND(IFERROR(INDEX(SPI!N:N,MATCH(1,IF(SPI!A:A='state(northeast)data'!$A6,IF(SPI!B:B='state(northeast)data'!$B6,1)),0))," "),2)</f>
        <v>48.71</v>
      </c>
      <c r="S6" s="64">
        <v>-20.0</v>
      </c>
      <c r="T6" s="64">
        <v>89.0</v>
      </c>
    </row>
    <row r="7" ht="12.75" customHeight="1">
      <c r="A7" s="52" t="s">
        <v>24</v>
      </c>
      <c r="B7" s="55">
        <v>1997.0</v>
      </c>
      <c r="C7" s="34">
        <v>23.0</v>
      </c>
      <c r="D7" s="54">
        <v>185000.0</v>
      </c>
      <c r="E7" s="54">
        <v>3663000.0</v>
      </c>
      <c r="F7" s="43">
        <v>39.8</v>
      </c>
      <c r="G7" s="57">
        <v>30.1</v>
      </c>
      <c r="H7" s="43">
        <v>39.51</v>
      </c>
      <c r="I7" s="57">
        <v>23.99</v>
      </c>
      <c r="J7" s="56">
        <v>85.96389</v>
      </c>
      <c r="K7" s="56">
        <v>9.337927</v>
      </c>
      <c r="L7" s="56">
        <v>4.708566</v>
      </c>
      <c r="M7" s="56">
        <v>-0.00235</v>
      </c>
      <c r="N7" s="43">
        <f t="shared" si="1"/>
        <v>-0.008033</v>
      </c>
      <c r="O7" s="58">
        <v>0.0</v>
      </c>
      <c r="P7" s="43">
        <f t="shared" si="2"/>
        <v>18.715877</v>
      </c>
      <c r="Q7" s="22">
        <f t="array" ref="Q7">ROUND(IFERROR(INDEX(SPI!M:M,MATCH(1,IF(SPI!A:A='state(northeast)data'!$A7,IF(SPI!B:B='state(northeast)data'!$B7,1)),0))," "),2)</f>
        <v>4.28</v>
      </c>
      <c r="R7" s="22">
        <f t="array" ref="R7">ROUND(IFERROR(INDEX(SPI!N:N,MATCH(1,IF(SPI!A:A='state(northeast)data'!$A7,IF(SPI!B:B='state(northeast)data'!$B7,1)),0))," "),2)</f>
        <v>16.66</v>
      </c>
      <c r="S7" s="64">
        <v>-22.0</v>
      </c>
      <c r="T7" s="64">
        <v>89.0</v>
      </c>
    </row>
    <row r="8" ht="12.75" customHeight="1">
      <c r="A8" s="52" t="s">
        <v>24</v>
      </c>
      <c r="B8" s="55">
        <v>1998.0</v>
      </c>
      <c r="C8" s="34">
        <v>23.0</v>
      </c>
      <c r="D8" s="54">
        <v>150000.0</v>
      </c>
      <c r="E8" s="54">
        <v>3090000.0</v>
      </c>
      <c r="F8" s="43">
        <v>43.5</v>
      </c>
      <c r="G8" s="57">
        <v>30.6</v>
      </c>
      <c r="H8" s="43">
        <v>45.24</v>
      </c>
      <c r="I8" s="57">
        <v>20.22</v>
      </c>
      <c r="J8" s="56">
        <v>80.32678</v>
      </c>
      <c r="K8" s="56">
        <v>10.40958</v>
      </c>
      <c r="L8" s="56">
        <v>6.731038</v>
      </c>
      <c r="M8" s="56">
        <v>2.471251</v>
      </c>
      <c r="N8" s="43">
        <f t="shared" si="1"/>
        <v>0.061351</v>
      </c>
      <c r="O8" s="58">
        <v>0.0</v>
      </c>
      <c r="P8" s="43">
        <f t="shared" si="2"/>
        <v>31.530813</v>
      </c>
      <c r="Q8" s="22">
        <f t="array" ref="Q8">ROUND(IFERROR(INDEX(SPI!M:M,MATCH(1,IF(SPI!A:A='state(northeast)data'!$A8,IF(SPI!B:B='state(northeast)data'!$B8,1)),0))," "),2)</f>
        <v>1.68</v>
      </c>
      <c r="R8" s="22">
        <f t="array" ref="R8">ROUND(IFERROR(INDEX(SPI!N:N,MATCH(1,IF(SPI!A:A='state(northeast)data'!$A8,IF(SPI!B:B='state(northeast)data'!$B8,1)),0))," "),2)</f>
        <v>15.05</v>
      </c>
      <c r="S8" s="64">
        <v>-17.0</v>
      </c>
      <c r="T8" s="64">
        <v>90.0</v>
      </c>
    </row>
    <row r="9" ht="12.75" customHeight="1">
      <c r="A9" s="52" t="s">
        <v>24</v>
      </c>
      <c r="B9" s="55">
        <v>1999.0</v>
      </c>
      <c r="C9" s="34">
        <v>23.0</v>
      </c>
      <c r="D9" s="54">
        <v>190000.0</v>
      </c>
      <c r="E9" s="54">
        <v>3686000.0</v>
      </c>
      <c r="F9" s="43">
        <v>43.8</v>
      </c>
      <c r="G9" s="57">
        <v>31.5</v>
      </c>
      <c r="H9" s="43">
        <v>46.35</v>
      </c>
      <c r="I9" s="57">
        <v>20.18</v>
      </c>
      <c r="J9" s="56">
        <v>71.92585</v>
      </c>
      <c r="K9" s="56">
        <v>16.4964</v>
      </c>
      <c r="L9" s="56">
        <v>7.943632</v>
      </c>
      <c r="M9" s="56">
        <v>3.701808</v>
      </c>
      <c r="N9" s="43">
        <f t="shared" si="1"/>
        <v>-0.06769</v>
      </c>
      <c r="O9" s="58">
        <v>0.0</v>
      </c>
      <c r="P9" s="43">
        <f t="shared" si="2"/>
        <v>43.218328</v>
      </c>
      <c r="Q9" s="22">
        <f t="array" ref="Q9">ROUND(IFERROR(INDEX(SPI!M:M,MATCH(1,IF(SPI!A:A='state(northeast)data'!$A9,IF(SPI!B:B='state(northeast)data'!$B9,1)),0))," "),2)</f>
        <v>4.31</v>
      </c>
      <c r="R9" s="22">
        <f t="array" ref="R9">ROUND(IFERROR(INDEX(SPI!N:N,MATCH(1,IF(SPI!A:A='state(northeast)data'!$A9,IF(SPI!B:B='state(northeast)data'!$B9,1)),0))," "),2)</f>
        <v>8.86</v>
      </c>
      <c r="S9" s="64">
        <v>-19.0</v>
      </c>
      <c r="T9" s="64">
        <v>93.0</v>
      </c>
    </row>
    <row r="10" ht="12.75" customHeight="1">
      <c r="A10" s="52" t="s">
        <v>24</v>
      </c>
      <c r="B10" s="55">
        <v>2000.0</v>
      </c>
      <c r="C10" s="34">
        <v>23.0</v>
      </c>
      <c r="D10" s="54">
        <v>270000.0</v>
      </c>
      <c r="E10" s="54">
        <v>3834000.0</v>
      </c>
      <c r="F10" s="43">
        <v>40.9</v>
      </c>
      <c r="G10" s="57">
        <v>31.2</v>
      </c>
      <c r="H10" s="43">
        <v>43.15</v>
      </c>
      <c r="I10" s="57">
        <v>26.69</v>
      </c>
      <c r="J10" s="43">
        <v>97.61615384615385</v>
      </c>
      <c r="K10" s="43">
        <v>2.383846153846154</v>
      </c>
      <c r="L10" s="43">
        <v>0.0</v>
      </c>
      <c r="M10" s="43">
        <v>0.0</v>
      </c>
      <c r="N10" s="43">
        <v>0.0</v>
      </c>
      <c r="O10" s="43">
        <v>0.0</v>
      </c>
      <c r="P10" s="43">
        <f t="shared" si="2"/>
        <v>2.383846154</v>
      </c>
      <c r="Q10" s="22">
        <f t="array" ref="Q10">ROUND(IFERROR(INDEX(SPI!M:M,MATCH(1,IF(SPI!A:A='state(northeast)data'!$A10,IF(SPI!B:B='state(northeast)data'!$B10,1)),0))," "),2)</f>
        <v>0.26</v>
      </c>
      <c r="R10" s="22">
        <f t="array" ref="R10">ROUND(IFERROR(INDEX(SPI!N:N,MATCH(1,IF(SPI!A:A='state(northeast)data'!$A10,IF(SPI!B:B='state(northeast)data'!$B10,1)),0))," "),2)</f>
        <v>25.37</v>
      </c>
      <c r="S10" s="64">
        <v>-18.0</v>
      </c>
      <c r="T10" s="64">
        <v>89.0</v>
      </c>
      <c r="U10" s="65">
        <v>1275000.0</v>
      </c>
      <c r="V10" s="65">
        <v>0.212</v>
      </c>
    </row>
    <row r="11" ht="12.75" customHeight="1">
      <c r="A11" s="52" t="s">
        <v>24</v>
      </c>
      <c r="B11" s="55">
        <v>2001.0</v>
      </c>
      <c r="C11" s="34">
        <v>23.0</v>
      </c>
      <c r="D11" s="54">
        <v>232000.0</v>
      </c>
      <c r="E11" s="54">
        <v>4338000.0</v>
      </c>
      <c r="F11" s="43">
        <v>42.7</v>
      </c>
      <c r="G11" s="57">
        <v>28.4</v>
      </c>
      <c r="H11" s="43">
        <v>29.83</v>
      </c>
      <c r="I11" s="57">
        <v>17.05</v>
      </c>
      <c r="J11" s="43">
        <v>39.12769230769231</v>
      </c>
      <c r="K11" s="43">
        <v>25.663461538461544</v>
      </c>
      <c r="L11" s="43">
        <v>18.85711538461539</v>
      </c>
      <c r="M11" s="43">
        <v>14.066538461538464</v>
      </c>
      <c r="N11" s="43">
        <v>2.2846153846153845</v>
      </c>
      <c r="O11" s="43">
        <v>0.0</v>
      </c>
      <c r="P11" s="43">
        <f t="shared" si="2"/>
        <v>114.7157692</v>
      </c>
      <c r="Q11" s="22">
        <f t="array" ref="Q11">ROUND(IFERROR(INDEX(SPI!M:M,MATCH(1,IF(SPI!A:A='state(northeast)data'!$A11,IF(SPI!B:B='state(northeast)data'!$B11,1)),0))," "),2)</f>
        <v>55.38</v>
      </c>
      <c r="R11" s="22">
        <f t="array" ref="R11">ROUND(IFERROR(INDEX(SPI!N:N,MATCH(1,IF(SPI!A:A='state(northeast)data'!$A11,IF(SPI!B:B='state(northeast)data'!$B11,1)),0))," "),2)</f>
        <v>0.1</v>
      </c>
      <c r="S11" s="64">
        <v>-18.0</v>
      </c>
      <c r="T11" s="64">
        <v>94.0</v>
      </c>
      <c r="U11" s="65">
        <v>1280000.0</v>
      </c>
      <c r="V11" s="65">
        <v>0.181</v>
      </c>
    </row>
    <row r="12" ht="12.75" customHeight="1">
      <c r="A12" s="52" t="s">
        <v>24</v>
      </c>
      <c r="B12" s="55">
        <v>2002.0</v>
      </c>
      <c r="C12" s="34">
        <v>23.0</v>
      </c>
      <c r="D12" s="54">
        <v>275000.0</v>
      </c>
      <c r="E12" s="54">
        <v>5335000.0</v>
      </c>
      <c r="F12" s="43">
        <v>41.7</v>
      </c>
      <c r="G12" s="57">
        <v>34.2</v>
      </c>
      <c r="H12" s="43">
        <v>40.98</v>
      </c>
      <c r="I12" s="57">
        <v>15.9</v>
      </c>
      <c r="J12" s="43">
        <v>8.235471698113205</v>
      </c>
      <c r="K12" s="43">
        <v>24.066603773584898</v>
      </c>
      <c r="L12" s="43">
        <v>28.285283018867926</v>
      </c>
      <c r="M12" s="43">
        <v>30.20905660377358</v>
      </c>
      <c r="N12" s="43">
        <v>9.20433962264151</v>
      </c>
      <c r="O12" s="43">
        <v>0.0</v>
      </c>
      <c r="P12" s="43">
        <f t="shared" si="2"/>
        <v>208.0816981</v>
      </c>
      <c r="Q12" s="22">
        <f t="array" ref="Q12">ROUND(IFERROR(INDEX(SPI!M:M,MATCH(1,IF(SPI!A:A='state(northeast)data'!$A12,IF(SPI!B:B='state(northeast)data'!$B12,1)),0))," "),2)</f>
        <v>28.47</v>
      </c>
      <c r="R12" s="22">
        <f t="array" ref="R12">ROUND(IFERROR(INDEX(SPI!N:N,MATCH(1,IF(SPI!A:A='state(northeast)data'!$A12,IF(SPI!B:B='state(northeast)data'!$B12,1)),0))," "),2)</f>
        <v>0.83</v>
      </c>
      <c r="S12" s="64">
        <v>-8.0</v>
      </c>
      <c r="T12" s="64">
        <v>95.0</v>
      </c>
      <c r="U12" s="65">
        <v>1280000.0</v>
      </c>
      <c r="V12" s="65">
        <v>0.161</v>
      </c>
    </row>
    <row r="13" ht="12.75" customHeight="1">
      <c r="A13" s="52" t="s">
        <v>24</v>
      </c>
      <c r="B13" s="55">
        <v>2003.0</v>
      </c>
      <c r="C13" s="34">
        <v>23.0</v>
      </c>
      <c r="D13" s="54">
        <v>285000.0</v>
      </c>
      <c r="E13" s="54">
        <v>6413000.0</v>
      </c>
      <c r="F13" s="43">
        <v>40.4</v>
      </c>
      <c r="G13" s="57">
        <v>27.5</v>
      </c>
      <c r="H13" s="43">
        <v>46.02</v>
      </c>
      <c r="I13" s="57">
        <v>18.59</v>
      </c>
      <c r="J13" s="43">
        <v>48.76365384615382</v>
      </c>
      <c r="K13" s="43">
        <v>30.203076923076917</v>
      </c>
      <c r="L13" s="43">
        <v>21.032499999999995</v>
      </c>
      <c r="M13" s="43">
        <v>0.0</v>
      </c>
      <c r="N13" s="43">
        <v>0.0</v>
      </c>
      <c r="O13" s="43">
        <v>0.0</v>
      </c>
      <c r="P13" s="43">
        <f t="shared" si="2"/>
        <v>72.26807692</v>
      </c>
      <c r="Q13" s="22">
        <f t="array" ref="Q13">ROUND(IFERROR(INDEX(SPI!M:M,MATCH(1,IF(SPI!A:A='state(northeast)data'!$A13,IF(SPI!B:B='state(northeast)data'!$B13,1)),0))," "),2)</f>
        <v>27.27</v>
      </c>
      <c r="R13" s="22">
        <f t="array" ref="R13">ROUND(IFERROR(INDEX(SPI!N:N,MATCH(1,IF(SPI!A:A='state(northeast)data'!$A13,IF(SPI!B:B='state(northeast)data'!$B13,1)),0))," "),2)</f>
        <v>6.22</v>
      </c>
      <c r="S13" s="64">
        <v>-22.0</v>
      </c>
      <c r="T13" s="64">
        <v>93.0</v>
      </c>
      <c r="U13" s="65">
        <v>1295000.0</v>
      </c>
      <c r="V13" s="65">
        <v>0.22</v>
      </c>
    </row>
    <row r="14" ht="12.75" customHeight="1">
      <c r="A14" s="52" t="s">
        <v>24</v>
      </c>
      <c r="B14" s="55">
        <v>2004.0</v>
      </c>
      <c r="C14" s="34">
        <v>23.0</v>
      </c>
      <c r="D14" s="54">
        <v>290000.0</v>
      </c>
      <c r="E14" s="54">
        <v>5626000.0</v>
      </c>
      <c r="F14" s="43">
        <v>40.4</v>
      </c>
      <c r="G14" s="57">
        <v>28.9</v>
      </c>
      <c r="H14" s="43">
        <v>38.8</v>
      </c>
      <c r="I14" s="57">
        <v>25.27</v>
      </c>
      <c r="J14" s="43">
        <v>91.22807692307694</v>
      </c>
      <c r="K14" s="43">
        <v>8.771923076923077</v>
      </c>
      <c r="L14" s="43">
        <v>0.0</v>
      </c>
      <c r="M14" s="43">
        <v>0.0</v>
      </c>
      <c r="N14" s="43">
        <v>0.0</v>
      </c>
      <c r="O14" s="43">
        <v>0.0</v>
      </c>
      <c r="P14" s="43">
        <f t="shared" si="2"/>
        <v>8.771923077</v>
      </c>
      <c r="Q14" s="22">
        <f t="array" ref="Q14">ROUND(IFERROR(INDEX(SPI!M:M,MATCH(1,IF(SPI!A:A='state(northeast)data'!$A14,IF(SPI!B:B='state(northeast)data'!$B14,1)),0))," "),2)</f>
        <v>5.73</v>
      </c>
      <c r="R14" s="22">
        <f t="array" ref="R14">ROUND(IFERROR(INDEX(SPI!N:N,MATCH(1,IF(SPI!A:A='state(northeast)data'!$A14,IF(SPI!B:B='state(northeast)data'!$B14,1)),0))," "),2)</f>
        <v>14.49</v>
      </c>
      <c r="S14" s="64">
        <v>-18.0</v>
      </c>
      <c r="T14" s="64">
        <v>89.0</v>
      </c>
      <c r="U14" s="65">
        <v>1290000.0</v>
      </c>
      <c r="V14" s="65">
        <v>0.225</v>
      </c>
    </row>
    <row r="15" ht="12.75" customHeight="1">
      <c r="A15" s="52" t="s">
        <v>24</v>
      </c>
      <c r="B15" s="55">
        <v>2005.0</v>
      </c>
      <c r="C15" s="34">
        <v>23.0</v>
      </c>
      <c r="D15" s="54">
        <v>265000.0</v>
      </c>
      <c r="E15" s="54">
        <v>5698000.0</v>
      </c>
      <c r="F15" s="43">
        <v>41.8</v>
      </c>
      <c r="G15" s="57">
        <v>29.1</v>
      </c>
      <c r="H15" s="43">
        <v>61.59</v>
      </c>
      <c r="I15" s="57">
        <v>18.62</v>
      </c>
      <c r="J15" s="43">
        <v>99.90865384615384</v>
      </c>
      <c r="K15" s="43">
        <v>0.09134615384615384</v>
      </c>
      <c r="L15" s="43">
        <v>0.0</v>
      </c>
      <c r="M15" s="43">
        <v>0.0</v>
      </c>
      <c r="N15" s="43">
        <v>0.0</v>
      </c>
      <c r="O15" s="43">
        <v>0.0</v>
      </c>
      <c r="P15" s="43">
        <f t="shared" si="2"/>
        <v>0.09134615385</v>
      </c>
      <c r="Q15" s="22">
        <f t="array" ref="Q15">ROUND(IFERROR(INDEX(SPI!M:M,MATCH(1,IF(SPI!A:A='state(northeast)data'!$A15,IF(SPI!B:B='state(northeast)data'!$B15,1)),0))," "),2)</f>
        <v>0.1</v>
      </c>
      <c r="R15" s="22">
        <f t="array" ref="R15">ROUND(IFERROR(INDEX(SPI!N:N,MATCH(1,IF(SPI!A:A='state(northeast)data'!$A15,IF(SPI!B:B='state(northeast)data'!$B15,1)),0))," "),2)</f>
        <v>52.22</v>
      </c>
      <c r="S15" s="64">
        <v>-23.0</v>
      </c>
      <c r="T15" s="64">
        <v>93.0</v>
      </c>
      <c r="U15" s="65">
        <v>1390000.0</v>
      </c>
      <c r="V15" s="65">
        <v>0.191</v>
      </c>
    </row>
    <row r="16" ht="12.75" customHeight="1">
      <c r="A16" s="52" t="s">
        <v>24</v>
      </c>
      <c r="B16" s="55">
        <v>2006.0</v>
      </c>
      <c r="C16" s="34">
        <v>23.0</v>
      </c>
      <c r="D16" s="54">
        <v>345000.0</v>
      </c>
      <c r="E16" s="54">
        <v>8384000.0</v>
      </c>
      <c r="F16" s="43">
        <v>44.0</v>
      </c>
      <c r="G16" s="57">
        <v>32.2</v>
      </c>
      <c r="H16" s="43">
        <v>51.65</v>
      </c>
      <c r="I16" s="57">
        <v>34.3</v>
      </c>
      <c r="J16" s="43">
        <v>97.3623076923077</v>
      </c>
      <c r="K16" s="43">
        <v>2.6376923076923076</v>
      </c>
      <c r="L16" s="43">
        <v>0.0</v>
      </c>
      <c r="M16" s="43">
        <v>0.0</v>
      </c>
      <c r="N16" s="43">
        <v>0.0</v>
      </c>
      <c r="O16" s="43">
        <v>0.0</v>
      </c>
      <c r="P16" s="43">
        <f t="shared" si="2"/>
        <v>2.637692308</v>
      </c>
      <c r="Q16" s="22">
        <f t="array" ref="Q16">ROUND(IFERROR(INDEX(SPI!M:M,MATCH(1,IF(SPI!A:A='state(northeast)data'!$A16,IF(SPI!B:B='state(northeast)data'!$B16,1)),0))," "),2)</f>
        <v>0</v>
      </c>
      <c r="R16" s="22">
        <f t="array" ref="R16">ROUND(IFERROR(INDEX(SPI!N:N,MATCH(1,IF(SPI!A:A='state(northeast)data'!$A16,IF(SPI!B:B='state(northeast)data'!$B16,1)),0))," "),2)</f>
        <v>77.24</v>
      </c>
      <c r="S16" s="64">
        <v>-3.0</v>
      </c>
      <c r="T16" s="64">
        <v>90.0</v>
      </c>
      <c r="U16" s="65">
        <v>1490000.0</v>
      </c>
      <c r="V16" s="65">
        <v>0.232</v>
      </c>
    </row>
    <row r="17" ht="12.75" customHeight="1">
      <c r="A17" s="52" t="s">
        <v>24</v>
      </c>
      <c r="B17" s="55">
        <v>2007.0</v>
      </c>
      <c r="C17" s="34">
        <v>23.0</v>
      </c>
      <c r="D17" s="54">
        <v>250000.0</v>
      </c>
      <c r="E17" s="54">
        <v>7525000.0</v>
      </c>
      <c r="F17" s="43">
        <v>40.7</v>
      </c>
      <c r="G17" s="57">
        <v>30.8</v>
      </c>
      <c r="H17" s="43">
        <v>47.63</v>
      </c>
      <c r="I17" s="57">
        <v>23.39</v>
      </c>
      <c r="J17" s="43">
        <v>95.71365384615385</v>
      </c>
      <c r="K17" s="43">
        <v>4.286346153846154</v>
      </c>
      <c r="L17" s="43">
        <v>0.0</v>
      </c>
      <c r="M17" s="43">
        <v>0.0</v>
      </c>
      <c r="N17" s="43">
        <v>0.0</v>
      </c>
      <c r="O17" s="43">
        <v>0.0</v>
      </c>
      <c r="P17" s="43">
        <f t="shared" si="2"/>
        <v>4.286346154</v>
      </c>
      <c r="Q17" s="22">
        <f t="array" ref="Q17">ROUND(IFERROR(INDEX(SPI!M:M,MATCH(1,IF(SPI!A:A='state(northeast)data'!$A17,IF(SPI!B:B='state(northeast)data'!$B17,1)),0))," "),2)</f>
        <v>0.23</v>
      </c>
      <c r="R17" s="22">
        <f t="array" ref="R17">ROUND(IFERROR(INDEX(SPI!N:N,MATCH(1,IF(SPI!A:A='state(northeast)data'!$A17,IF(SPI!B:B='state(northeast)data'!$B17,1)),0))," "),2)</f>
        <v>37.85</v>
      </c>
      <c r="S17" s="64">
        <v>-17.0</v>
      </c>
      <c r="T17" s="64">
        <v>93.0</v>
      </c>
      <c r="U17" s="65">
        <v>1485000.0</v>
      </c>
      <c r="V17" s="65">
        <v>0.168</v>
      </c>
    </row>
    <row r="18" ht="12.75" customHeight="1">
      <c r="A18" s="52" t="s">
        <v>24</v>
      </c>
      <c r="B18" s="55">
        <v>2008.0</v>
      </c>
      <c r="C18" s="34">
        <v>23.0</v>
      </c>
      <c r="D18" s="54">
        <v>240000.0</v>
      </c>
      <c r="E18" s="54">
        <v>8832000.0</v>
      </c>
      <c r="F18" s="43">
        <v>41.6</v>
      </c>
      <c r="G18" s="57">
        <v>30.8</v>
      </c>
      <c r="H18" s="43">
        <v>56.02</v>
      </c>
      <c r="I18" s="57">
        <v>26.66</v>
      </c>
      <c r="J18" s="43">
        <v>99.22490566037736</v>
      </c>
      <c r="K18" s="43">
        <v>0.7750943396226415</v>
      </c>
      <c r="L18" s="43">
        <v>0.0</v>
      </c>
      <c r="M18" s="43">
        <v>0.0</v>
      </c>
      <c r="N18" s="43">
        <v>0.0</v>
      </c>
      <c r="O18" s="43">
        <v>0.0</v>
      </c>
      <c r="P18" s="43">
        <f t="shared" si="2"/>
        <v>0.7750943396</v>
      </c>
      <c r="Q18" s="22">
        <f t="array" ref="Q18">ROUND(IFERROR(INDEX(SPI!M:M,MATCH(1,IF(SPI!A:A='state(northeast)data'!$A18,IF(SPI!B:B='state(northeast)data'!$B18,1)),0))," "),2)</f>
        <v>0</v>
      </c>
      <c r="R18" s="22">
        <f t="array" ref="R18">ROUND(IFERROR(INDEX(SPI!N:N,MATCH(1,IF(SPI!A:A='state(northeast)data'!$A18,IF(SPI!B:B='state(northeast)data'!$B18,1)),0))," "),2)</f>
        <v>63.93</v>
      </c>
      <c r="S18" s="64">
        <v>-20.0</v>
      </c>
      <c r="T18" s="64">
        <v>91.0</v>
      </c>
      <c r="U18" s="65">
        <v>1440000.0</v>
      </c>
      <c r="V18" s="65">
        <v>0.167</v>
      </c>
    </row>
    <row r="19" ht="12.75" customHeight="1">
      <c r="A19" s="52" t="s">
        <v>24</v>
      </c>
      <c r="B19" s="55">
        <v>2009.0</v>
      </c>
      <c r="C19" s="34">
        <v>23.0</v>
      </c>
      <c r="D19" s="54">
        <v>395000.0</v>
      </c>
      <c r="E19" s="54">
        <v>1.2996E7</v>
      </c>
      <c r="F19" s="43">
        <v>40.9</v>
      </c>
      <c r="G19" s="57">
        <v>28.5</v>
      </c>
      <c r="H19" s="43">
        <v>49.46</v>
      </c>
      <c r="I19" s="57">
        <v>25.98</v>
      </c>
      <c r="J19" s="43">
        <v>100.0</v>
      </c>
      <c r="K19" s="43">
        <v>0.0</v>
      </c>
      <c r="L19" s="43">
        <v>0.0</v>
      </c>
      <c r="M19" s="43">
        <v>0.0</v>
      </c>
      <c r="N19" s="43">
        <v>0.0</v>
      </c>
      <c r="O19" s="43">
        <v>0.0</v>
      </c>
      <c r="P19" s="43">
        <f t="shared" si="2"/>
        <v>0</v>
      </c>
      <c r="Q19" s="22">
        <f t="array" ref="Q19">ROUND(IFERROR(INDEX(SPI!M:M,MATCH(1,IF(SPI!A:A='state(northeast)data'!$A19,IF(SPI!B:B='state(northeast)data'!$B19,1)),0))," "),2)</f>
        <v>0</v>
      </c>
      <c r="R19" s="22">
        <f t="array" ref="R19">ROUND(IFERROR(INDEX(SPI!N:N,MATCH(1,IF(SPI!A:A='state(northeast)data'!$A19,IF(SPI!B:B='state(northeast)data'!$B19,1)),0))," "),2)</f>
        <v>52.95</v>
      </c>
      <c r="S19" s="64">
        <v>-29.0</v>
      </c>
      <c r="T19" s="64">
        <v>90.0</v>
      </c>
      <c r="U19" s="65">
        <v>1470000.0</v>
      </c>
      <c r="V19" s="65">
        <v>0.269</v>
      </c>
    </row>
    <row r="20" ht="12.75" customHeight="1">
      <c r="A20" s="52" t="s">
        <v>24</v>
      </c>
      <c r="B20" s="55">
        <v>2010.0</v>
      </c>
      <c r="C20" s="34">
        <v>23.0</v>
      </c>
      <c r="D20" s="54">
        <v>335000.0</v>
      </c>
      <c r="E20" s="54">
        <v>1.1223E7</v>
      </c>
      <c r="F20" s="43">
        <v>44.6</v>
      </c>
      <c r="G20" s="57">
        <v>31.8</v>
      </c>
      <c r="H20" s="43">
        <v>49.31</v>
      </c>
      <c r="I20" s="57">
        <v>22.1</v>
      </c>
      <c r="J20" s="43">
        <v>87.97346153846155</v>
      </c>
      <c r="K20" s="43">
        <v>9.557692307692308</v>
      </c>
      <c r="L20" s="43">
        <v>2.4680769230769233</v>
      </c>
      <c r="M20" s="43">
        <v>0.0</v>
      </c>
      <c r="N20" s="43">
        <v>0.0</v>
      </c>
      <c r="O20" s="43">
        <v>0.0</v>
      </c>
      <c r="P20" s="43">
        <f t="shared" si="2"/>
        <v>14.49384615</v>
      </c>
      <c r="Q20" s="22">
        <f t="array" ref="Q20">ROUND(IFERROR(INDEX(SPI!M:M,MATCH(1,IF(SPI!A:A='state(northeast)data'!$A20,IF(SPI!B:B='state(northeast)data'!$B20,1)),0))," "),2)</f>
        <v>0.8</v>
      </c>
      <c r="R20" s="22">
        <f t="array" ref="R20">ROUND(IFERROR(INDEX(SPI!N:N,MATCH(1,IF(SPI!A:A='state(northeast)data'!$A20,IF(SPI!B:B='state(northeast)data'!$B20,1)),0))," "),2)</f>
        <v>27.51</v>
      </c>
      <c r="S20" s="64">
        <v>-12.0</v>
      </c>
      <c r="T20" s="64">
        <v>91.0</v>
      </c>
      <c r="U20" s="65">
        <v>1430000.0</v>
      </c>
      <c r="V20" s="65">
        <v>0.217</v>
      </c>
    </row>
    <row r="21" ht="12.75" customHeight="1">
      <c r="A21" s="52" t="s">
        <v>24</v>
      </c>
      <c r="B21" s="55">
        <v>2011.0</v>
      </c>
      <c r="C21" s="34">
        <v>23.0</v>
      </c>
      <c r="D21" s="54">
        <v>410000.0</v>
      </c>
      <c r="E21" s="54">
        <v>1.394E7</v>
      </c>
      <c r="F21" s="43">
        <v>42.8</v>
      </c>
      <c r="G21" s="57">
        <v>30.4</v>
      </c>
      <c r="H21" s="43">
        <v>50.04</v>
      </c>
      <c r="I21" s="57">
        <v>27.65</v>
      </c>
      <c r="J21" s="43">
        <v>98.295</v>
      </c>
      <c r="K21" s="43">
        <v>1.7049999999999998</v>
      </c>
      <c r="L21" s="43">
        <v>0.0</v>
      </c>
      <c r="M21" s="43">
        <v>0.0</v>
      </c>
      <c r="N21" s="43">
        <v>0.0</v>
      </c>
      <c r="O21" s="43">
        <v>0.0</v>
      </c>
      <c r="P21" s="43">
        <f t="shared" si="2"/>
        <v>1.705</v>
      </c>
      <c r="Q21" s="22">
        <f t="array" ref="Q21">ROUND(IFERROR(INDEX(SPI!M:M,MATCH(1,IF(SPI!A:A='state(northeast)data'!$A21,IF(SPI!B:B='state(northeast)data'!$B21,1)),0))," "),2)</f>
        <v>0</v>
      </c>
      <c r="R21" s="22">
        <f t="array" ref="R21">ROUND(IFERROR(INDEX(SPI!N:N,MATCH(1,IF(SPI!A:A='state(northeast)data'!$A21,IF(SPI!B:B='state(northeast)data'!$B21,1)),0))," "),2)</f>
        <v>62.82</v>
      </c>
      <c r="S21" s="64">
        <v>-17.0</v>
      </c>
      <c r="T21" s="64">
        <v>91.0</v>
      </c>
      <c r="U21" s="65">
        <v>1470000.0</v>
      </c>
      <c r="V21" s="65">
        <v>0.245</v>
      </c>
    </row>
    <row r="22" ht="12.75" customHeight="1">
      <c r="A22" s="52" t="s">
        <v>24</v>
      </c>
      <c r="B22" s="55">
        <v>2012.0</v>
      </c>
      <c r="C22" s="34">
        <v>23.0</v>
      </c>
      <c r="D22" s="54">
        <v>445000.0</v>
      </c>
      <c r="E22" s="54">
        <v>1.4685E7</v>
      </c>
      <c r="F22" s="43">
        <v>43.9</v>
      </c>
      <c r="G22" s="57">
        <v>33.7</v>
      </c>
      <c r="H22" s="43">
        <v>47.38</v>
      </c>
      <c r="I22" s="57">
        <v>19.7</v>
      </c>
      <c r="J22" s="43">
        <v>72.38596153846154</v>
      </c>
      <c r="K22" s="43">
        <v>25.724038461538463</v>
      </c>
      <c r="L22" s="43">
        <v>1.8899999999999997</v>
      </c>
      <c r="M22" s="43">
        <v>0.0</v>
      </c>
      <c r="N22" s="43">
        <v>0.0</v>
      </c>
      <c r="O22" s="43">
        <v>0.0</v>
      </c>
      <c r="P22" s="43">
        <f t="shared" si="2"/>
        <v>29.50403846</v>
      </c>
      <c r="Q22" s="22">
        <f t="array" ref="Q22">ROUND(IFERROR(INDEX(SPI!M:M,MATCH(1,IF(SPI!A:A='state(northeast)data'!$A22,IF(SPI!B:B='state(northeast)data'!$B22,1)),0))," "),2)</f>
        <v>0.58</v>
      </c>
      <c r="R22" s="22">
        <f t="array" ref="R22">ROUND(IFERROR(INDEX(SPI!N:N,MATCH(1,IF(SPI!A:A='state(northeast)data'!$A22,IF(SPI!B:B='state(northeast)data'!$B22,1)),0))," "),2)</f>
        <v>23.55</v>
      </c>
      <c r="S22" s="64">
        <v>-19.0</v>
      </c>
      <c r="T22" s="64">
        <v>92.0</v>
      </c>
      <c r="U22" s="65">
        <v>1500000.0</v>
      </c>
      <c r="V22" s="65">
        <v>0.24</v>
      </c>
    </row>
    <row r="23" ht="12.75" customHeight="1">
      <c r="A23" s="52" t="s">
        <v>24</v>
      </c>
      <c r="B23" s="55">
        <v>2013.0</v>
      </c>
      <c r="C23" s="34">
        <v>23.0</v>
      </c>
      <c r="D23" s="54">
        <v>560000.0</v>
      </c>
      <c r="E23" s="54">
        <v>1.792E7</v>
      </c>
      <c r="F23" s="43">
        <v>42.0</v>
      </c>
      <c r="G23" s="57">
        <v>31.1</v>
      </c>
      <c r="H23" s="43">
        <v>45.61</v>
      </c>
      <c r="I23" s="57">
        <v>22.48</v>
      </c>
      <c r="J23" s="43">
        <v>92.60415094339616</v>
      </c>
      <c r="K23" s="43">
        <v>6.906603773584906</v>
      </c>
      <c r="L23" s="43">
        <v>0.489245283018868</v>
      </c>
      <c r="M23" s="43">
        <v>0.0</v>
      </c>
      <c r="N23" s="43">
        <v>0.0</v>
      </c>
      <c r="O23" s="43">
        <v>0.0</v>
      </c>
      <c r="P23" s="43">
        <f t="shared" si="2"/>
        <v>7.88509434</v>
      </c>
      <c r="Q23" s="22">
        <f t="array" ref="Q23">ROUND(IFERROR(INDEX(SPI!M:M,MATCH(1,IF(SPI!A:A='state(northeast)data'!$A23,IF(SPI!B:B='state(northeast)data'!$B23,1)),0))," "),2)</f>
        <v>1.24</v>
      </c>
      <c r="R23" s="22">
        <f t="array" ref="R23">ROUND(IFERROR(INDEX(SPI!N:N,MATCH(1,IF(SPI!A:A='state(northeast)data'!$A23,IF(SPI!B:B='state(northeast)data'!$B23,1)),0))," "),2)</f>
        <v>25.42</v>
      </c>
      <c r="S23" s="64">
        <v>-19.0</v>
      </c>
      <c r="T23" s="64">
        <v>91.0</v>
      </c>
      <c r="U23" s="65">
        <v>1880000.0</v>
      </c>
      <c r="V23" s="65">
        <v>0.298</v>
      </c>
    </row>
    <row r="24" ht="12.75" customHeight="1">
      <c r="A24" s="52" t="s">
        <v>24</v>
      </c>
      <c r="B24" s="55">
        <v>2014.0</v>
      </c>
      <c r="C24" s="34">
        <v>23.0</v>
      </c>
      <c r="D24" s="54">
        <v>545000.0</v>
      </c>
      <c r="E24" s="54">
        <v>1.7168E7</v>
      </c>
      <c r="F24" s="43">
        <v>41.2</v>
      </c>
      <c r="G24" s="57">
        <v>28.8</v>
      </c>
      <c r="H24" s="43">
        <v>49.45</v>
      </c>
      <c r="I24" s="57">
        <v>21.25</v>
      </c>
      <c r="J24" s="43">
        <v>91.06884615384614</v>
      </c>
      <c r="K24" s="43">
        <v>8.852307692307692</v>
      </c>
      <c r="L24" s="43">
        <v>0.07884615384615384</v>
      </c>
      <c r="M24" s="43">
        <v>0.0</v>
      </c>
      <c r="N24" s="43">
        <v>0.0</v>
      </c>
      <c r="O24" s="43">
        <v>0.0</v>
      </c>
      <c r="P24" s="43">
        <f t="shared" si="2"/>
        <v>9.01</v>
      </c>
      <c r="Q24" s="22">
        <f t="array" ref="Q24">ROUND(IFERROR(INDEX(SPI!M:M,MATCH(1,IF(SPI!A:A='state(northeast)data'!$A24,IF(SPI!B:B='state(northeast)data'!$B24,1)),0))," "),2)</f>
        <v>0.26</v>
      </c>
      <c r="R24" s="22">
        <f t="array" ref="R24">ROUND(IFERROR(INDEX(SPI!N:N,MATCH(1,IF(SPI!A:A='state(northeast)data'!$A24,IF(SPI!B:B='state(northeast)data'!$B24,1)),0))," "),2)</f>
        <v>28.45</v>
      </c>
      <c r="S24" s="64">
        <v>-24.0</v>
      </c>
      <c r="T24" s="64">
        <v>90.0</v>
      </c>
      <c r="U24" s="65">
        <v>1850000.0</v>
      </c>
      <c r="V24" s="65">
        <v>0.295</v>
      </c>
    </row>
    <row r="25" ht="12.75" customHeight="1">
      <c r="A25" s="52" t="s">
        <v>24</v>
      </c>
      <c r="B25" s="55">
        <v>2015.0</v>
      </c>
      <c r="C25" s="34">
        <v>23.0</v>
      </c>
      <c r="D25" s="54">
        <v>553000.0</v>
      </c>
      <c r="E25" s="54">
        <v>1.5484E7</v>
      </c>
      <c r="F25" s="43">
        <v>41.2</v>
      </c>
      <c r="G25" s="57">
        <v>28.3</v>
      </c>
      <c r="H25" s="43">
        <v>43.16</v>
      </c>
      <c r="I25" s="57">
        <v>22.3</v>
      </c>
      <c r="J25" s="43">
        <v>73.07442307692313</v>
      </c>
      <c r="K25" s="43">
        <v>23.337500000000002</v>
      </c>
      <c r="L25" s="43">
        <v>3.5876923076923077</v>
      </c>
      <c r="M25" s="43">
        <v>0.0</v>
      </c>
      <c r="N25" s="43">
        <v>0.0</v>
      </c>
      <c r="O25" s="43">
        <v>0.0</v>
      </c>
      <c r="P25" s="43">
        <f t="shared" si="2"/>
        <v>30.51288462</v>
      </c>
      <c r="Q25" s="22">
        <f t="array" ref="Q25">ROUND(IFERROR(INDEX(SPI!M:M,MATCH(1,IF(SPI!A:A='state(northeast)data'!$A25,IF(SPI!B:B='state(northeast)data'!$B25,1)),0))," "),2)</f>
        <v>1.45</v>
      </c>
      <c r="R25" s="22">
        <f t="array" ref="R25">ROUND(IFERROR(INDEX(SPI!N:N,MATCH(1,IF(SPI!A:A='state(northeast)data'!$A25,IF(SPI!B:B='state(northeast)data'!$B25,1)),0))," "),2)</f>
        <v>13.63</v>
      </c>
      <c r="S25" s="64">
        <v>-18.0</v>
      </c>
      <c r="T25" s="64">
        <v>89.0</v>
      </c>
      <c r="U25" s="65">
        <v>1850000.0</v>
      </c>
      <c r="V25" s="65">
        <v>0.299</v>
      </c>
    </row>
    <row r="26" ht="12.75" customHeight="1">
      <c r="A26" s="52" t="s">
        <v>24</v>
      </c>
      <c r="B26" s="55">
        <v>2016.0</v>
      </c>
      <c r="C26" s="34">
        <v>23.0</v>
      </c>
      <c r="D26" s="54">
        <v>675000.0</v>
      </c>
      <c r="E26" s="54">
        <v>2.025E7</v>
      </c>
      <c r="F26" s="43">
        <v>43.3</v>
      </c>
      <c r="G26" s="57">
        <v>34.2</v>
      </c>
      <c r="H26" s="43">
        <v>41.36</v>
      </c>
      <c r="I26" s="57">
        <v>24.53</v>
      </c>
      <c r="J26" s="43">
        <v>59.593269230769245</v>
      </c>
      <c r="K26" s="43">
        <v>19.10942307692308</v>
      </c>
      <c r="L26" s="43">
        <v>12.829038461538467</v>
      </c>
      <c r="M26" s="43">
        <v>7.765384615384615</v>
      </c>
      <c r="N26" s="43">
        <v>0.7019230769230769</v>
      </c>
      <c r="O26" s="43">
        <v>0.0</v>
      </c>
      <c r="P26" s="43">
        <f t="shared" si="2"/>
        <v>70.87134615</v>
      </c>
      <c r="Q26" s="22">
        <f t="array" ref="Q26">ROUND(IFERROR(INDEX(SPI!M:M,MATCH(1,IF(SPI!A:A='state(northeast)data'!$A26,IF(SPI!B:B='state(northeast)data'!$B26,1)),0))," "),2)</f>
        <v>5.38</v>
      </c>
      <c r="R26" s="22">
        <f t="array" ref="R26">ROUND(IFERROR(INDEX(SPI!N:N,MATCH(1,IF(SPI!A:A='state(northeast)data'!$A26,IF(SPI!B:B='state(northeast)data'!$B26,1)),0))," "),2)</f>
        <v>14.35</v>
      </c>
      <c r="S26" s="64">
        <v>-17.0</v>
      </c>
      <c r="T26" s="64">
        <v>92.0</v>
      </c>
      <c r="U26" s="65">
        <v>1860000.0</v>
      </c>
      <c r="V26" s="65">
        <v>0.363</v>
      </c>
    </row>
    <row r="27" ht="12.75" customHeight="1">
      <c r="A27" s="52" t="s">
        <v>24</v>
      </c>
      <c r="B27" s="55">
        <v>2017.0</v>
      </c>
      <c r="C27" s="34">
        <v>23.0</v>
      </c>
      <c r="D27" s="54">
        <v>715000.0</v>
      </c>
      <c r="E27" s="54">
        <v>2.4096E7</v>
      </c>
      <c r="F27" s="43">
        <v>42.4</v>
      </c>
      <c r="G27" s="57">
        <v>32.8</v>
      </c>
      <c r="H27" s="43">
        <v>45.32</v>
      </c>
      <c r="I27" s="57">
        <v>20.89</v>
      </c>
      <c r="J27" s="43">
        <v>63.94423076923078</v>
      </c>
      <c r="K27" s="43">
        <v>23.32173076923077</v>
      </c>
      <c r="L27" s="43">
        <v>12.613076923076923</v>
      </c>
      <c r="M27" s="43">
        <v>0.12057692307692308</v>
      </c>
      <c r="N27" s="43">
        <v>0.0</v>
      </c>
      <c r="O27" s="43">
        <v>0.0</v>
      </c>
      <c r="P27" s="43">
        <f t="shared" si="2"/>
        <v>48.90961538</v>
      </c>
      <c r="Q27" s="22">
        <f t="array" ref="Q27">ROUND(IFERROR(INDEX(SPI!M:M,MATCH(1,IF(SPI!A:A='state(northeast)data'!$A27,IF(SPI!B:B='state(northeast)data'!$B27,1)),0))," "),2)</f>
        <v>1.14</v>
      </c>
      <c r="R27" s="22">
        <f t="array" ref="R27">ROUND(IFERROR(INDEX(SPI!N:N,MATCH(1,IF(SPI!A:A='state(northeast)data'!$A27,IF(SPI!B:B='state(northeast)data'!$B27,1)),0))," "),2)</f>
        <v>13.46</v>
      </c>
      <c r="S27" s="64">
        <v>-24.0</v>
      </c>
      <c r="T27" s="64">
        <v>93.0</v>
      </c>
      <c r="U27" s="65">
        <v>1890000.0</v>
      </c>
      <c r="V27" s="65">
        <v>0.375</v>
      </c>
    </row>
    <row r="28" ht="12.75" customHeight="1">
      <c r="A28" s="52" t="s">
        <v>24</v>
      </c>
      <c r="B28" s="55">
        <v>2018.0</v>
      </c>
      <c r="C28" s="34">
        <v>23.0</v>
      </c>
      <c r="D28" s="54">
        <v>539000.0</v>
      </c>
      <c r="E28" s="54">
        <v>2.1668E7</v>
      </c>
      <c r="F28" s="43">
        <v>41.8</v>
      </c>
      <c r="G28" s="57">
        <v>31.2</v>
      </c>
      <c r="H28" s="43">
        <v>46.45</v>
      </c>
      <c r="I28" s="57">
        <v>24.69</v>
      </c>
      <c r="J28" s="43">
        <v>78.61461538461539</v>
      </c>
      <c r="K28" s="43">
        <v>18.538269230769227</v>
      </c>
      <c r="L28" s="43">
        <v>2.810769230769231</v>
      </c>
      <c r="M28" s="43">
        <v>0.036153846153846154</v>
      </c>
      <c r="N28" s="43">
        <v>0.0</v>
      </c>
      <c r="O28" s="43">
        <v>0.0</v>
      </c>
      <c r="P28" s="43">
        <f t="shared" si="2"/>
        <v>24.26826923</v>
      </c>
      <c r="Q28" s="22">
        <f t="array" ref="Q28">ROUND(IFERROR(INDEX(SPI!M:M,MATCH(1,IF(SPI!A:A='state(northeast)data'!$A28,IF(SPI!B:B='state(northeast)data'!$B28,1)),0))," "),2)</f>
        <v>0.69</v>
      </c>
      <c r="R28" s="22">
        <f t="array" ref="R28">ROUND(IFERROR(INDEX(SPI!N:N,MATCH(1,IF(SPI!A:A='state(northeast)data'!$A28,IF(SPI!B:B='state(northeast)data'!$B28,1)),0))," "),2)</f>
        <v>14.78</v>
      </c>
      <c r="S28" s="64">
        <v>-17.0</v>
      </c>
      <c r="T28" s="64">
        <v>92.0</v>
      </c>
      <c r="U28" s="65">
        <v>1870000.0</v>
      </c>
      <c r="V28" s="65">
        <v>0.288</v>
      </c>
    </row>
    <row r="29" ht="12.75" customHeight="1">
      <c r="A29" s="52" t="s">
        <v>24</v>
      </c>
      <c r="B29" s="55">
        <v>2019.0</v>
      </c>
      <c r="C29" s="34">
        <v>23.0</v>
      </c>
      <c r="D29" s="54">
        <v>520000.0</v>
      </c>
      <c r="E29" s="54">
        <v>1.4664E7</v>
      </c>
      <c r="F29" s="43">
        <v>40.7</v>
      </c>
      <c r="G29" s="57">
        <v>28.1</v>
      </c>
      <c r="H29" s="43">
        <v>49.99</v>
      </c>
      <c r="I29" s="57">
        <v>25.72</v>
      </c>
      <c r="J29" s="43">
        <v>98.05509433962261</v>
      </c>
      <c r="K29" s="43">
        <v>1.9449056603773582</v>
      </c>
      <c r="L29" s="43">
        <v>0.0</v>
      </c>
      <c r="M29" s="43">
        <v>0.0</v>
      </c>
      <c r="N29" s="43">
        <v>0.0</v>
      </c>
      <c r="O29" s="43">
        <v>0.0</v>
      </c>
      <c r="P29" s="43">
        <f t="shared" si="2"/>
        <v>1.94490566</v>
      </c>
      <c r="Q29" s="22">
        <f t="array" ref="Q29">ROUND(IFERROR(INDEX(SPI!M:M,MATCH(1,IF(SPI!A:A='state(northeast)data'!$A29,IF(SPI!B:B='state(northeast)data'!$B29,1)),0))," "),2)</f>
        <v>0.01</v>
      </c>
      <c r="R29" s="22">
        <f t="array" ref="R29">ROUND(IFERROR(INDEX(SPI!N:N,MATCH(1,IF(SPI!A:A='state(northeast)data'!$A29,IF(SPI!B:B='state(northeast)data'!$B29,1)),0))," "),2)</f>
        <v>42.79</v>
      </c>
      <c r="S29" s="64">
        <v>-15.0</v>
      </c>
      <c r="T29" s="64">
        <v>91.0</v>
      </c>
      <c r="U29" s="65">
        <v>1950000.0</v>
      </c>
      <c r="V29" s="65">
        <v>0.267</v>
      </c>
    </row>
    <row r="30" ht="12.75" customHeight="1">
      <c r="A30" s="52" t="s">
        <v>24</v>
      </c>
      <c r="B30" s="55">
        <v>2020.0</v>
      </c>
      <c r="C30" s="34">
        <v>23.0</v>
      </c>
      <c r="D30" s="54">
        <v>590000.0</v>
      </c>
      <c r="E30" s="59">
        <v>2.0591E7</v>
      </c>
      <c r="F30" s="43">
        <v>43.5</v>
      </c>
      <c r="G30" s="57">
        <v>30.4</v>
      </c>
      <c r="H30" s="43">
        <v>40.63</v>
      </c>
      <c r="I30" s="57">
        <v>22.93</v>
      </c>
      <c r="J30" s="43">
        <v>51.74615384615385</v>
      </c>
      <c r="K30" s="43">
        <v>12.487499999999999</v>
      </c>
      <c r="L30" s="43">
        <v>23.16019230769231</v>
      </c>
      <c r="M30" s="43">
        <v>11.610192307692312</v>
      </c>
      <c r="N30" s="43">
        <v>0.996923076923077</v>
      </c>
      <c r="O30" s="43">
        <v>0.0</v>
      </c>
      <c r="P30" s="43">
        <f t="shared" si="2"/>
        <v>97.62615385</v>
      </c>
      <c r="Q30" s="22">
        <f t="array" ref="Q30">ROUND(IFERROR(INDEX(SPI!M:M,MATCH(1,IF(SPI!A:A='state(northeast)data'!$A30,IF(SPI!B:B='state(northeast)data'!$B30,1)),0))," "),2)</f>
        <v>10.13</v>
      </c>
      <c r="R30" s="22">
        <f t="array" ref="R30">ROUND(IFERROR(INDEX(SPI!N:N,MATCH(1,IF(SPI!A:A='state(northeast)data'!$A30,IF(SPI!B:B='state(northeast)data'!$B30,1)),0))," "),2)</f>
        <v>8.37</v>
      </c>
      <c r="S30" s="64">
        <v>-20.0</v>
      </c>
      <c r="T30" s="64">
        <v>94.0</v>
      </c>
      <c r="U30" s="65">
        <v>1970000.0</v>
      </c>
      <c r="V30" s="65">
        <v>0.299</v>
      </c>
    </row>
    <row r="31">
      <c r="A31" s="52" t="s">
        <v>24</v>
      </c>
      <c r="B31" s="55">
        <v>2021.0</v>
      </c>
      <c r="C31" s="34">
        <v>23.0</v>
      </c>
      <c r="D31" s="54">
        <v>495000.0</v>
      </c>
      <c r="E31" s="66">
        <f>AVERAGE(E26:E30)</f>
        <v>20253800</v>
      </c>
      <c r="F31" s="43">
        <v>44.2</v>
      </c>
      <c r="G31" s="57">
        <v>32.0</v>
      </c>
      <c r="H31" s="43">
        <v>39.37</v>
      </c>
      <c r="I31" s="57">
        <v>21.02</v>
      </c>
      <c r="J31" s="43">
        <v>57.57057692307693</v>
      </c>
      <c r="K31" s="43">
        <v>24.80634615384616</v>
      </c>
      <c r="L31" s="43">
        <v>13.44519230769231</v>
      </c>
      <c r="M31" s="43">
        <v>4.177884615384615</v>
      </c>
      <c r="N31" s="43">
        <v>0.0</v>
      </c>
      <c r="O31" s="43">
        <v>0.0</v>
      </c>
      <c r="P31" s="43">
        <f t="shared" si="2"/>
        <v>64.23038462</v>
      </c>
      <c r="Q31" s="22">
        <f t="array" ref="Q31">ROUND(IFERROR(INDEX(SPI!M:M,MATCH(1,IF(SPI!A:A='state(northeast)data'!$A31,IF(SPI!B:B='state(northeast)data'!$B31,1)),0))," "),2)</f>
        <v>14.49</v>
      </c>
      <c r="R31" s="22">
        <f t="array" ref="R31">ROUND(IFERROR(INDEX(SPI!N:N,MATCH(1,IF(SPI!A:A='state(northeast)data'!$A31,IF(SPI!B:B='state(northeast)data'!$B31,1)),0))," "),2)</f>
        <v>1.96</v>
      </c>
      <c r="S31" s="64">
        <v>-15.0</v>
      </c>
      <c r="T31" s="64">
        <v>93.0</v>
      </c>
      <c r="U31" s="65">
        <v>1890000.0</v>
      </c>
      <c r="V31" s="65">
        <v>0.262</v>
      </c>
    </row>
    <row r="32" ht="12.75" customHeight="1">
      <c r="A32" s="60" t="s">
        <v>31</v>
      </c>
      <c r="B32" s="55">
        <v>1992.0</v>
      </c>
      <c r="C32" s="34">
        <v>50.0</v>
      </c>
      <c r="D32" s="54">
        <v>570000.0</v>
      </c>
      <c r="E32" s="54">
        <v>1.2711E7</v>
      </c>
      <c r="F32" s="43">
        <v>40.6</v>
      </c>
      <c r="G32" s="57">
        <v>31.5</v>
      </c>
      <c r="H32" s="43">
        <v>38.56</v>
      </c>
      <c r="I32" s="57">
        <v>20.62</v>
      </c>
      <c r="J32" s="56">
        <v>70.52071</v>
      </c>
      <c r="K32" s="56">
        <v>21.53797</v>
      </c>
      <c r="L32" s="56">
        <v>8.994116</v>
      </c>
      <c r="M32" s="56">
        <v>-0.35008</v>
      </c>
      <c r="N32" s="43">
        <f t="shared" ref="N32:N39" si="3">100-sum(J32:M32)</f>
        <v>-0.702716</v>
      </c>
      <c r="O32" s="58">
        <v>0.0</v>
      </c>
      <c r="P32" s="43">
        <f t="shared" si="2"/>
        <v>35.665098</v>
      </c>
      <c r="Q32" s="22">
        <f t="array" ref="Q32">ROUND(IFERROR(INDEX(SPI!M:M,MATCH(1,IF(SPI!A:A='state(northeast)data'!$A32,IF(SPI!B:B='state(northeast)data'!$B32,1)),0))," "),2)</f>
        <v>11.23</v>
      </c>
      <c r="R32" s="22">
        <f t="array" ref="R32">ROUND(IFERROR(INDEX(SPI!N:N,MATCH(1,IF(SPI!A:A='state(northeast)data'!$A32,IF(SPI!B:B='state(northeast)data'!$B32,1)),0))," "),2)</f>
        <v>3.15</v>
      </c>
      <c r="S32" s="64">
        <v>-20.0</v>
      </c>
      <c r="T32" s="64">
        <v>91.0</v>
      </c>
    </row>
    <row r="33" ht="12.75" customHeight="1">
      <c r="A33" s="60" t="s">
        <v>31</v>
      </c>
      <c r="B33" s="55">
        <v>1993.0</v>
      </c>
      <c r="C33" s="34">
        <v>50.0</v>
      </c>
      <c r="D33" s="54">
        <v>310000.0</v>
      </c>
      <c r="E33" s="54">
        <v>7440000.0</v>
      </c>
      <c r="F33" s="43">
        <v>41.2</v>
      </c>
      <c r="G33" s="57">
        <v>30.4</v>
      </c>
      <c r="H33" s="43">
        <v>41.79</v>
      </c>
      <c r="I33" s="57">
        <v>19.91</v>
      </c>
      <c r="J33" s="56">
        <v>76.48406</v>
      </c>
      <c r="K33" s="56">
        <v>18.6637</v>
      </c>
      <c r="L33" s="56">
        <v>6.500897</v>
      </c>
      <c r="M33" s="56">
        <v>-0.58135</v>
      </c>
      <c r="N33" s="43">
        <f t="shared" si="3"/>
        <v>-1.067307</v>
      </c>
      <c r="O33" s="58">
        <v>0.0</v>
      </c>
      <c r="P33" s="43">
        <f t="shared" si="2"/>
        <v>25.652216</v>
      </c>
      <c r="Q33" s="22">
        <f t="array" ref="Q33">ROUND(IFERROR(INDEX(SPI!M:M,MATCH(1,IF(SPI!A:A='state(northeast)data'!$A33,IF(SPI!B:B='state(northeast)data'!$B33,1)),0))," "),2)</f>
        <v>4.3</v>
      </c>
      <c r="R33" s="22">
        <f t="array" ref="R33">ROUND(IFERROR(INDEX(SPI!N:N,MATCH(1,IF(SPI!A:A='state(northeast)data'!$A33,IF(SPI!B:B='state(northeast)data'!$B33,1)),0))," "),2)</f>
        <v>2.42</v>
      </c>
      <c r="S33" s="64">
        <v>-31.0</v>
      </c>
      <c r="T33" s="64">
        <v>93.0</v>
      </c>
    </row>
    <row r="34" ht="12.75" customHeight="1">
      <c r="A34" s="60" t="s">
        <v>31</v>
      </c>
      <c r="B34" s="55">
        <v>1994.0</v>
      </c>
      <c r="C34" s="34">
        <v>50.0</v>
      </c>
      <c r="D34" s="54">
        <v>435000.0</v>
      </c>
      <c r="E34" s="54">
        <v>1.0397E7</v>
      </c>
      <c r="F34" s="43">
        <v>41.3</v>
      </c>
      <c r="G34" s="57">
        <v>28.1</v>
      </c>
      <c r="H34" s="43">
        <v>43.08</v>
      </c>
      <c r="I34" s="57">
        <v>20.41</v>
      </c>
      <c r="J34" s="56">
        <v>87.9799</v>
      </c>
      <c r="K34" s="56">
        <v>11.36095</v>
      </c>
      <c r="L34" s="56">
        <v>3.866782</v>
      </c>
      <c r="M34" s="56">
        <v>-2.26012</v>
      </c>
      <c r="N34" s="43">
        <f t="shared" si="3"/>
        <v>-0.947512</v>
      </c>
      <c r="O34" s="58">
        <v>0.0</v>
      </c>
      <c r="P34" s="43">
        <f t="shared" si="2"/>
        <v>8.524106</v>
      </c>
      <c r="Q34" s="22">
        <f t="array" ref="Q34">ROUND(IFERROR(INDEX(SPI!M:M,MATCH(1,IF(SPI!A:A='state(northeast)data'!$A34,IF(SPI!B:B='state(northeast)data'!$B34,1)),0))," "),2)</f>
        <v>0.4</v>
      </c>
      <c r="R34" s="22">
        <f t="array" ref="R34">ROUND(IFERROR(INDEX(SPI!N:N,MATCH(1,IF(SPI!A:A='state(northeast)data'!$A34,IF(SPI!B:B='state(northeast)data'!$B34,1)),0))," "),2)</f>
        <v>14.22</v>
      </c>
      <c r="S34" s="64">
        <v>-32.0</v>
      </c>
      <c r="T34" s="64">
        <v>97.0</v>
      </c>
    </row>
    <row r="35" ht="12.75" customHeight="1">
      <c r="A35" s="60" t="s">
        <v>31</v>
      </c>
      <c r="B35" s="55">
        <v>1995.0</v>
      </c>
      <c r="C35" s="34">
        <v>50.0</v>
      </c>
      <c r="D35" s="54">
        <v>365000.0</v>
      </c>
      <c r="E35" s="54">
        <v>1.0147E7</v>
      </c>
      <c r="F35" s="43">
        <v>42.3</v>
      </c>
      <c r="G35" s="57">
        <v>34.2</v>
      </c>
      <c r="H35" s="43">
        <v>42.19</v>
      </c>
      <c r="I35" s="57">
        <v>16.35</v>
      </c>
      <c r="J35" s="56">
        <v>54.59789</v>
      </c>
      <c r="K35" s="56">
        <v>22.79315</v>
      </c>
      <c r="L35" s="56">
        <v>16.73714</v>
      </c>
      <c r="M35" s="56">
        <v>5.228363</v>
      </c>
      <c r="N35" s="43">
        <f t="shared" si="3"/>
        <v>0.643457</v>
      </c>
      <c r="O35" s="58">
        <v>0.0</v>
      </c>
      <c r="P35" s="43">
        <f t="shared" si="2"/>
        <v>74.526347</v>
      </c>
      <c r="Q35" s="22">
        <f t="array" ref="Q35">ROUND(IFERROR(INDEX(SPI!M:M,MATCH(1,IF(SPI!A:A='state(northeast)data'!$A35,IF(SPI!B:B='state(northeast)data'!$B35,1)),0))," "),2)</f>
        <v>29.66</v>
      </c>
      <c r="R35" s="22">
        <f t="array" ref="R35">ROUND(IFERROR(INDEX(SPI!N:N,MATCH(1,IF(SPI!A:A='state(northeast)data'!$A35,IF(SPI!B:B='state(northeast)data'!$B35,1)),0))," "),2)</f>
        <v>1.29</v>
      </c>
      <c r="S35" s="64">
        <v>-15.0</v>
      </c>
      <c r="T35" s="64">
        <v>98.0</v>
      </c>
    </row>
    <row r="36" ht="12.75" customHeight="1">
      <c r="A36" s="60" t="s">
        <v>31</v>
      </c>
      <c r="B36" s="55">
        <v>1996.0</v>
      </c>
      <c r="C36" s="34">
        <v>50.0</v>
      </c>
      <c r="D36" s="54">
        <v>550000.0</v>
      </c>
      <c r="E36" s="54">
        <v>1.4575E7</v>
      </c>
      <c r="F36" s="43">
        <v>42.0</v>
      </c>
      <c r="G36" s="57">
        <v>30.8</v>
      </c>
      <c r="H36" s="43">
        <v>52.62</v>
      </c>
      <c r="I36" s="57">
        <v>26.31</v>
      </c>
      <c r="J36" s="56">
        <v>106.6829</v>
      </c>
      <c r="K36" s="56">
        <v>1.595247</v>
      </c>
      <c r="L36" s="56">
        <v>-3.31234</v>
      </c>
      <c r="M36" s="56">
        <v>-3.90511</v>
      </c>
      <c r="N36" s="43">
        <f t="shared" si="3"/>
        <v>-1.060697</v>
      </c>
      <c r="O36" s="58">
        <v>0.0</v>
      </c>
      <c r="P36" s="43">
        <f t="shared" si="2"/>
        <v>-20.987551</v>
      </c>
      <c r="Q36" s="22">
        <f t="array" ref="Q36">ROUND(IFERROR(INDEX(SPI!M:M,MATCH(1,IF(SPI!A:A='state(northeast)data'!$A36,IF(SPI!B:B='state(northeast)data'!$B36,1)),0))," "),2)</f>
        <v>0</v>
      </c>
      <c r="R36" s="22">
        <f t="array" ref="R36">ROUND(IFERROR(INDEX(SPI!N:N,MATCH(1,IF(SPI!A:A='state(northeast)data'!$A36,IF(SPI!B:B='state(northeast)data'!$B36,1)),0))," "),2)</f>
        <v>64.73</v>
      </c>
      <c r="S36" s="64">
        <v>-25.0</v>
      </c>
      <c r="T36" s="64">
        <v>89.0</v>
      </c>
    </row>
    <row r="37" ht="12.75" customHeight="1">
      <c r="A37" s="60" t="s">
        <v>31</v>
      </c>
      <c r="B37" s="55">
        <v>1997.0</v>
      </c>
      <c r="C37" s="34">
        <v>50.0</v>
      </c>
      <c r="D37" s="54">
        <v>395000.0</v>
      </c>
      <c r="E37" s="54">
        <v>1.0902E7</v>
      </c>
      <c r="F37" s="43">
        <v>41.1</v>
      </c>
      <c r="G37" s="57">
        <v>33.7</v>
      </c>
      <c r="H37" s="43">
        <v>42.78</v>
      </c>
      <c r="I37" s="57">
        <v>23.08</v>
      </c>
      <c r="J37" s="56">
        <v>92.9288</v>
      </c>
      <c r="K37" s="56">
        <v>8.186674</v>
      </c>
      <c r="L37" s="56">
        <v>1.717529</v>
      </c>
      <c r="M37" s="56">
        <v>-2.0969</v>
      </c>
      <c r="N37" s="43">
        <f t="shared" si="3"/>
        <v>-0.736103</v>
      </c>
      <c r="O37" s="58">
        <v>0.0</v>
      </c>
      <c r="P37" s="43">
        <f t="shared" si="2"/>
        <v>2.38662</v>
      </c>
      <c r="Q37" s="22">
        <f t="array" ref="Q37">ROUND(IFERROR(INDEX(SPI!M:M,MATCH(1,IF(SPI!A:A='state(northeast)data'!$A37,IF(SPI!B:B='state(northeast)data'!$B37,1)),0))," "),2)</f>
        <v>0.73</v>
      </c>
      <c r="R37" s="22">
        <f t="array" ref="R37">ROUND(IFERROR(INDEX(SPI!N:N,MATCH(1,IF(SPI!A:A='state(northeast)data'!$A37,IF(SPI!B:B='state(northeast)data'!$B37,1)),0))," "),2)</f>
        <v>23.3</v>
      </c>
      <c r="S37" s="64">
        <v>-28.0</v>
      </c>
      <c r="T37" s="64">
        <v>89.0</v>
      </c>
    </row>
    <row r="38" ht="12.75" customHeight="1">
      <c r="A38" s="60" t="s">
        <v>31</v>
      </c>
      <c r="B38" s="55">
        <v>1998.0</v>
      </c>
      <c r="C38" s="34">
        <v>50.0</v>
      </c>
      <c r="D38" s="54">
        <v>375000.0</v>
      </c>
      <c r="E38" s="54">
        <v>1.0875E7</v>
      </c>
      <c r="F38" s="43">
        <v>45.2</v>
      </c>
      <c r="G38" s="57">
        <v>33.6</v>
      </c>
      <c r="H38" s="43">
        <v>47.53</v>
      </c>
      <c r="I38" s="57">
        <v>21.32</v>
      </c>
      <c r="J38" s="56">
        <v>85.67464</v>
      </c>
      <c r="K38" s="56">
        <v>10.39593</v>
      </c>
      <c r="L38" s="56">
        <v>4.42284</v>
      </c>
      <c r="M38" s="56">
        <v>0.053901</v>
      </c>
      <c r="N38" s="43">
        <f t="shared" si="3"/>
        <v>-0.547311</v>
      </c>
      <c r="O38" s="58">
        <v>0.0</v>
      </c>
      <c r="P38" s="43">
        <f t="shared" si="2"/>
        <v>17.214069</v>
      </c>
      <c r="Q38" s="22">
        <f t="array" ref="Q38">ROUND(IFERROR(INDEX(SPI!M:M,MATCH(1,IF(SPI!A:A='state(northeast)data'!$A38,IF(SPI!B:B='state(northeast)data'!$B38,1)),0))," "),2)</f>
        <v>0.21</v>
      </c>
      <c r="R38" s="22">
        <f t="array" ref="R38">ROUND(IFERROR(INDEX(SPI!N:N,MATCH(1,IF(SPI!A:A='state(northeast)data'!$A38,IF(SPI!B:B='state(northeast)data'!$B38,1)),0))," "),2)</f>
        <v>36.65</v>
      </c>
      <c r="S38" s="64">
        <v>-20.0</v>
      </c>
      <c r="T38" s="64">
        <v>91.0</v>
      </c>
    </row>
    <row r="39" ht="12.75" customHeight="1">
      <c r="A39" s="60" t="s">
        <v>31</v>
      </c>
      <c r="B39" s="55">
        <v>1999.0</v>
      </c>
      <c r="C39" s="34">
        <v>50.0</v>
      </c>
      <c r="D39" s="54">
        <v>370000.0</v>
      </c>
      <c r="E39" s="54">
        <v>1.073E7</v>
      </c>
      <c r="F39" s="43">
        <v>44.3</v>
      </c>
      <c r="G39" s="57">
        <v>35.1</v>
      </c>
      <c r="H39" s="43">
        <v>42.45</v>
      </c>
      <c r="I39" s="57">
        <v>18.84</v>
      </c>
      <c r="J39" s="56">
        <v>62.54331</v>
      </c>
      <c r="K39" s="56">
        <v>24.12524</v>
      </c>
      <c r="L39" s="56">
        <v>10.32936</v>
      </c>
      <c r="M39" s="56">
        <v>3.2875</v>
      </c>
      <c r="N39" s="43">
        <f t="shared" si="3"/>
        <v>-0.28541</v>
      </c>
      <c r="O39" s="58">
        <v>0.0</v>
      </c>
      <c r="P39" s="43">
        <f t="shared" si="2"/>
        <v>53.50482</v>
      </c>
      <c r="Q39" s="22">
        <f t="array" ref="Q39">ROUND(IFERROR(INDEX(SPI!M:M,MATCH(1,IF(SPI!A:A='state(northeast)data'!$A39,IF(SPI!B:B='state(northeast)data'!$B39,1)),0))," "),2)</f>
        <v>10.6</v>
      </c>
      <c r="R39" s="22">
        <f t="array" ref="R39">ROUND(IFERROR(INDEX(SPI!N:N,MATCH(1,IF(SPI!A:A='state(northeast)data'!$A39,IF(SPI!B:B='state(northeast)data'!$B39,1)),0))," "),2)</f>
        <v>9.62</v>
      </c>
      <c r="S39" s="64">
        <v>-23.0</v>
      </c>
      <c r="T39" s="64">
        <v>93.0</v>
      </c>
    </row>
    <row r="40" ht="12.75" customHeight="1">
      <c r="A40" s="60" t="s">
        <v>31</v>
      </c>
      <c r="B40" s="55">
        <v>2000.0</v>
      </c>
      <c r="C40" s="34">
        <v>50.0</v>
      </c>
      <c r="D40" s="54">
        <v>480000.0</v>
      </c>
      <c r="E40" s="54">
        <v>1.44E7</v>
      </c>
      <c r="F40" s="43">
        <v>41.8</v>
      </c>
      <c r="G40" s="57">
        <v>34.5</v>
      </c>
      <c r="H40" s="43">
        <v>48.62</v>
      </c>
      <c r="I40" s="57">
        <v>24.86</v>
      </c>
      <c r="J40" s="61">
        <v>100.0</v>
      </c>
      <c r="K40" s="61">
        <v>0.0</v>
      </c>
      <c r="L40" s="61">
        <v>0.0</v>
      </c>
      <c r="M40" s="61">
        <v>0.0</v>
      </c>
      <c r="N40" s="61">
        <v>0.0</v>
      </c>
      <c r="O40" s="61">
        <v>0.0</v>
      </c>
      <c r="P40" s="43">
        <f t="shared" si="2"/>
        <v>0</v>
      </c>
      <c r="Q40" s="22">
        <f t="array" ref="Q40">ROUND(IFERROR(INDEX(SPI!M:M,MATCH(1,IF(SPI!A:A='state(northeast)data'!$A40,IF(SPI!B:B='state(northeast)data'!$B40,1)),0))," "),2)</f>
        <v>0</v>
      </c>
      <c r="R40" s="22">
        <f t="array" ref="R40">ROUND(IFERROR(INDEX(SPI!N:N,MATCH(1,IF(SPI!A:A='state(northeast)data'!$A40,IF(SPI!B:B='state(northeast)data'!$B40,1)),0))," "),2)</f>
        <v>36.43</v>
      </c>
      <c r="S40" s="64">
        <v>-27.0</v>
      </c>
      <c r="T40" s="64">
        <v>89.0</v>
      </c>
      <c r="U40" s="65">
        <v>2170000.0</v>
      </c>
      <c r="V40" s="65">
        <v>0.221</v>
      </c>
    </row>
    <row r="41" ht="12.75" customHeight="1">
      <c r="A41" s="60" t="s">
        <v>31</v>
      </c>
      <c r="B41" s="55">
        <v>2001.0</v>
      </c>
      <c r="C41" s="34">
        <v>50.0</v>
      </c>
      <c r="D41" s="54">
        <v>290000.0</v>
      </c>
      <c r="E41" s="54">
        <v>8932000.0</v>
      </c>
      <c r="F41" s="43">
        <v>43.8</v>
      </c>
      <c r="G41" s="57">
        <v>31.6</v>
      </c>
      <c r="H41" s="43">
        <v>34.36</v>
      </c>
      <c r="I41" s="57">
        <v>18.19</v>
      </c>
      <c r="J41" s="61">
        <v>53.7625</v>
      </c>
      <c r="K41" s="61">
        <v>16.577499999999997</v>
      </c>
      <c r="L41" s="61">
        <v>27.26923076923077</v>
      </c>
      <c r="M41" s="61">
        <v>2.3907692307692305</v>
      </c>
      <c r="N41" s="61">
        <v>0.0</v>
      </c>
      <c r="O41" s="61">
        <v>0.0</v>
      </c>
      <c r="P41" s="43">
        <f t="shared" si="2"/>
        <v>78.28826923</v>
      </c>
      <c r="Q41" s="22">
        <f t="array" ref="Q41">ROUND(IFERROR(INDEX(SPI!M:M,MATCH(1,IF(SPI!A:A='state(northeast)data'!$A41,IF(SPI!B:B='state(northeast)data'!$B41,1)),0))," "),2)</f>
        <v>21.9</v>
      </c>
      <c r="R41" s="22">
        <f t="array" ref="R41">ROUND(IFERROR(INDEX(SPI!N:N,MATCH(1,IF(SPI!A:A='state(northeast)data'!$A41,IF(SPI!B:B='state(northeast)data'!$B41,1)),0))," "),2)</f>
        <v>1.21</v>
      </c>
      <c r="S41" s="64">
        <v>-7.0</v>
      </c>
      <c r="T41" s="64">
        <v>96.0</v>
      </c>
      <c r="U41" s="65">
        <v>2100000.0</v>
      </c>
      <c r="V41" s="65">
        <v>0.138</v>
      </c>
    </row>
    <row r="42" ht="12.75" customHeight="1">
      <c r="A42" s="60" t="s">
        <v>31</v>
      </c>
      <c r="B42" s="55">
        <v>2002.0</v>
      </c>
      <c r="C42" s="34">
        <v>50.0</v>
      </c>
      <c r="D42" s="54">
        <v>510000.0</v>
      </c>
      <c r="E42" s="54">
        <v>1.377E7</v>
      </c>
      <c r="F42" s="43">
        <v>43.6</v>
      </c>
      <c r="G42" s="57">
        <v>38.3</v>
      </c>
      <c r="H42" s="43">
        <v>47.26</v>
      </c>
      <c r="I42" s="57">
        <v>16.95</v>
      </c>
      <c r="J42" s="61">
        <v>56.57415094339624</v>
      </c>
      <c r="K42" s="61">
        <v>22.518301886792454</v>
      </c>
      <c r="L42" s="61">
        <v>19.30584905660377</v>
      </c>
      <c r="M42" s="61">
        <v>1.6020754716981132</v>
      </c>
      <c r="N42" s="61">
        <v>0.0</v>
      </c>
      <c r="O42" s="61">
        <v>0.0</v>
      </c>
      <c r="P42" s="43">
        <f t="shared" si="2"/>
        <v>65.93622642</v>
      </c>
      <c r="Q42" s="22">
        <f t="array" ref="Q42">ROUND(IFERROR(INDEX(SPI!M:M,MATCH(1,IF(SPI!A:A='state(northeast)data'!$A42,IF(SPI!B:B='state(northeast)data'!$B42,1)),0))," "),2)</f>
        <v>14.98</v>
      </c>
      <c r="R42" s="22">
        <f t="array" ref="R42">ROUND(IFERROR(INDEX(SPI!N:N,MATCH(1,IF(SPI!A:A='state(northeast)data'!$A42,IF(SPI!B:B='state(northeast)data'!$B42,1)),0))," "),2)</f>
        <v>17.16</v>
      </c>
      <c r="S42" s="64">
        <v>-9.0</v>
      </c>
      <c r="T42" s="64">
        <v>96.0</v>
      </c>
      <c r="U42" s="65">
        <v>2180000.0</v>
      </c>
      <c r="V42" s="65">
        <v>0.234</v>
      </c>
    </row>
    <row r="43" ht="12.75" customHeight="1">
      <c r="A43" s="60" t="s">
        <v>31</v>
      </c>
      <c r="B43" s="55">
        <v>2003.0</v>
      </c>
      <c r="C43" s="34">
        <v>50.0</v>
      </c>
      <c r="D43" s="54">
        <v>460000.0</v>
      </c>
      <c r="E43" s="54">
        <v>1.2788E7</v>
      </c>
      <c r="F43" s="43">
        <v>41.5</v>
      </c>
      <c r="G43" s="57">
        <v>30.8</v>
      </c>
      <c r="H43" s="43">
        <v>49.82</v>
      </c>
      <c r="I43" s="57">
        <v>20.22</v>
      </c>
      <c r="J43" s="61">
        <v>87.20999999999998</v>
      </c>
      <c r="K43" s="61">
        <v>12.79</v>
      </c>
      <c r="L43" s="61">
        <v>0.0</v>
      </c>
      <c r="M43" s="61">
        <v>0.0</v>
      </c>
      <c r="N43" s="61">
        <v>0.0</v>
      </c>
      <c r="O43" s="61">
        <v>0.0</v>
      </c>
      <c r="P43" s="43">
        <f t="shared" si="2"/>
        <v>12.79</v>
      </c>
      <c r="Q43" s="22">
        <f t="array" ref="Q43">ROUND(IFERROR(INDEX(SPI!M:M,MATCH(1,IF(SPI!A:A='state(northeast)data'!$A43,IF(SPI!B:B='state(northeast)data'!$B43,1)),0))," "),2)</f>
        <v>7.42</v>
      </c>
      <c r="R43" s="22">
        <f t="array" ref="R43">ROUND(IFERROR(INDEX(SPI!N:N,MATCH(1,IF(SPI!A:A='state(northeast)data'!$A43,IF(SPI!B:B='state(northeast)data'!$B43,1)),0))," "),2)</f>
        <v>14.64</v>
      </c>
      <c r="S43" s="64">
        <v>-29.0</v>
      </c>
      <c r="T43" s="64">
        <v>94.0</v>
      </c>
      <c r="U43" s="65">
        <v>2120000.0</v>
      </c>
      <c r="V43" s="65">
        <v>0.217</v>
      </c>
    </row>
    <row r="44" ht="12.75" customHeight="1">
      <c r="A44" s="60" t="s">
        <v>31</v>
      </c>
      <c r="B44" s="55">
        <v>2004.0</v>
      </c>
      <c r="C44" s="34">
        <v>50.0</v>
      </c>
      <c r="D44" s="54">
        <v>550000.0</v>
      </c>
      <c r="E44" s="54">
        <v>1.5015E7</v>
      </c>
      <c r="F44" s="43">
        <v>41.8</v>
      </c>
      <c r="G44" s="57">
        <v>31.3</v>
      </c>
      <c r="H44" s="43">
        <v>41.85</v>
      </c>
      <c r="I44" s="57">
        <v>25.59</v>
      </c>
      <c r="J44" s="61">
        <v>93.88846153846154</v>
      </c>
      <c r="K44" s="61">
        <v>6.111538461538462</v>
      </c>
      <c r="L44" s="61">
        <v>0.0</v>
      </c>
      <c r="M44" s="61">
        <v>0.0</v>
      </c>
      <c r="N44" s="61">
        <v>0.0</v>
      </c>
      <c r="O44" s="61">
        <v>0.0</v>
      </c>
      <c r="P44" s="43">
        <f t="shared" si="2"/>
        <v>6.111538462</v>
      </c>
      <c r="Q44" s="22">
        <f t="array" ref="Q44">ROUND(IFERROR(INDEX(SPI!M:M,MATCH(1,IF(SPI!A:A='state(northeast)data'!$A44,IF(SPI!B:B='state(northeast)data'!$B44,1)),0))," "),2)</f>
        <v>0.58</v>
      </c>
      <c r="R44" s="22">
        <f t="array" ref="R44">ROUND(IFERROR(INDEX(SPI!N:N,MATCH(1,IF(SPI!A:A='state(northeast)data'!$A44,IF(SPI!B:B='state(northeast)data'!$B44,1)),0))," "),2)</f>
        <v>34.32</v>
      </c>
      <c r="S44" s="64">
        <v>-24.0</v>
      </c>
      <c r="T44" s="64">
        <v>88.0</v>
      </c>
      <c r="U44" s="65">
        <v>2300000.0</v>
      </c>
      <c r="V44" s="65">
        <v>0.239</v>
      </c>
    </row>
    <row r="45" ht="12.75" customHeight="1">
      <c r="A45" s="60" t="s">
        <v>31</v>
      </c>
      <c r="B45" s="55">
        <v>2005.0</v>
      </c>
      <c r="C45" s="34">
        <v>50.0</v>
      </c>
      <c r="D45" s="54">
        <v>510000.0</v>
      </c>
      <c r="E45" s="54">
        <v>1.4178E7</v>
      </c>
      <c r="F45" s="43">
        <v>43.4</v>
      </c>
      <c r="G45" s="57">
        <v>32.8</v>
      </c>
      <c r="H45" s="43">
        <v>52.39</v>
      </c>
      <c r="I45" s="57">
        <v>18.4</v>
      </c>
      <c r="J45" s="61">
        <v>98.33307692307692</v>
      </c>
      <c r="K45" s="61">
        <v>1.666923076923077</v>
      </c>
      <c r="L45" s="61">
        <v>0.0</v>
      </c>
      <c r="M45" s="61">
        <v>0.0</v>
      </c>
      <c r="N45" s="61">
        <v>0.0</v>
      </c>
      <c r="O45" s="61">
        <v>0.0</v>
      </c>
      <c r="P45" s="43">
        <f t="shared" si="2"/>
        <v>1.666923077</v>
      </c>
      <c r="Q45" s="22">
        <f t="array" ref="Q45">ROUND(IFERROR(INDEX(SPI!M:M,MATCH(1,IF(SPI!A:A='state(northeast)data'!$A45,IF(SPI!B:B='state(northeast)data'!$B45,1)),0))," "),2)</f>
        <v>0.36</v>
      </c>
      <c r="R45" s="22">
        <f t="array" ref="R45">ROUND(IFERROR(INDEX(SPI!N:N,MATCH(1,IF(SPI!A:A='state(northeast)data'!$A45,IF(SPI!B:B='state(northeast)data'!$B45,1)),0))," "),2)</f>
        <v>32.5</v>
      </c>
      <c r="S45" s="64">
        <v>-24.0</v>
      </c>
      <c r="T45" s="64">
        <v>92.0</v>
      </c>
      <c r="U45" s="65">
        <v>2540000.0</v>
      </c>
      <c r="V45" s="65">
        <v>0.201</v>
      </c>
    </row>
    <row r="46" ht="12.75" customHeight="1">
      <c r="A46" s="60" t="s">
        <v>31</v>
      </c>
      <c r="B46" s="55">
        <v>2006.0</v>
      </c>
      <c r="C46" s="34">
        <v>50.0</v>
      </c>
      <c r="D46" s="54">
        <v>650000.0</v>
      </c>
      <c r="E46" s="54">
        <v>1.963E7</v>
      </c>
      <c r="F46" s="43">
        <v>45.1</v>
      </c>
      <c r="G46" s="57">
        <v>36.1</v>
      </c>
      <c r="H46" s="43">
        <v>54.28</v>
      </c>
      <c r="I46" s="57">
        <v>29.75</v>
      </c>
      <c r="J46" s="61">
        <v>99.8776923076923</v>
      </c>
      <c r="K46" s="61">
        <v>0.1223076923076923</v>
      </c>
      <c r="L46" s="61">
        <v>0.0</v>
      </c>
      <c r="M46" s="61">
        <v>0.0</v>
      </c>
      <c r="N46" s="61">
        <v>0.0</v>
      </c>
      <c r="O46" s="61">
        <v>0.0</v>
      </c>
      <c r="P46" s="43">
        <f t="shared" si="2"/>
        <v>0.1223076923</v>
      </c>
      <c r="Q46" s="22">
        <f t="array" ref="Q46">ROUND(IFERROR(INDEX(SPI!M:M,MATCH(1,IF(SPI!A:A='state(northeast)data'!$A46,IF(SPI!B:B='state(northeast)data'!$B46,1)),0))," "),2)</f>
        <v>0</v>
      </c>
      <c r="R46" s="22">
        <f t="array" ref="R46">ROUND(IFERROR(INDEX(SPI!N:N,MATCH(1,IF(SPI!A:A='state(northeast)data'!$A46,IF(SPI!B:B='state(northeast)data'!$B46,1)),0))," "),2)</f>
        <v>85.13</v>
      </c>
      <c r="S46" s="64">
        <v>-6.0</v>
      </c>
      <c r="T46" s="64">
        <v>92.0</v>
      </c>
      <c r="U46" s="65">
        <v>2770000.0</v>
      </c>
      <c r="V46" s="65">
        <v>0.235</v>
      </c>
    </row>
    <row r="47" ht="12.75" customHeight="1">
      <c r="A47" s="60" t="s">
        <v>31</v>
      </c>
      <c r="B47" s="55">
        <v>2007.0</v>
      </c>
      <c r="C47" s="34">
        <v>50.0</v>
      </c>
      <c r="D47" s="54">
        <v>640000.0</v>
      </c>
      <c r="E47" s="54">
        <v>1.8624E7</v>
      </c>
      <c r="F47" s="43">
        <v>42.2</v>
      </c>
      <c r="G47" s="57">
        <v>33.9</v>
      </c>
      <c r="H47" s="43">
        <v>48.83</v>
      </c>
      <c r="I47" s="57">
        <v>23.56</v>
      </c>
      <c r="J47" s="61">
        <v>95.97442307692306</v>
      </c>
      <c r="K47" s="61">
        <v>4.0255769230769225</v>
      </c>
      <c r="L47" s="61">
        <v>0.0</v>
      </c>
      <c r="M47" s="61">
        <v>0.0</v>
      </c>
      <c r="N47" s="61">
        <v>0.0</v>
      </c>
      <c r="O47" s="61">
        <v>0.0</v>
      </c>
      <c r="P47" s="43">
        <f t="shared" si="2"/>
        <v>4.025576923</v>
      </c>
      <c r="Q47" s="22">
        <f t="array" ref="Q47">ROUND(IFERROR(INDEX(SPI!M:M,MATCH(1,IF(SPI!A:A='state(northeast)data'!$A47,IF(SPI!B:B='state(northeast)data'!$B47,1)),0))," "),2)</f>
        <v>0</v>
      </c>
      <c r="R47" s="22">
        <f t="array" ref="R47">ROUND(IFERROR(INDEX(SPI!N:N,MATCH(1,IF(SPI!A:A='state(northeast)data'!$A47,IF(SPI!B:B='state(northeast)data'!$B47,1)),0))," "),2)</f>
        <v>45.61</v>
      </c>
      <c r="S47" s="64">
        <v>-20.0</v>
      </c>
      <c r="T47" s="64">
        <v>94.0</v>
      </c>
      <c r="U47" s="65">
        <v>2770000.0</v>
      </c>
      <c r="V47" s="65">
        <v>0.231</v>
      </c>
    </row>
    <row r="48" ht="12.75" customHeight="1">
      <c r="A48" s="60" t="s">
        <v>31</v>
      </c>
      <c r="B48" s="55">
        <v>2008.0</v>
      </c>
      <c r="C48" s="34">
        <v>50.0</v>
      </c>
      <c r="D48" s="54">
        <v>710000.0</v>
      </c>
      <c r="E48" s="54">
        <v>2.8045E7</v>
      </c>
      <c r="F48" s="43">
        <v>43.0</v>
      </c>
      <c r="G48" s="57">
        <v>34.6</v>
      </c>
      <c r="H48" s="43">
        <v>54.63</v>
      </c>
      <c r="I48" s="57">
        <v>27.01</v>
      </c>
      <c r="J48" s="61">
        <v>98.47132075471698</v>
      </c>
      <c r="K48" s="61">
        <v>1.5286792452830187</v>
      </c>
      <c r="L48" s="61">
        <v>0.0</v>
      </c>
      <c r="M48" s="61">
        <v>0.0</v>
      </c>
      <c r="N48" s="61">
        <v>0.0</v>
      </c>
      <c r="O48" s="61">
        <v>0.0</v>
      </c>
      <c r="P48" s="43">
        <f t="shared" si="2"/>
        <v>1.528679245</v>
      </c>
      <c r="Q48" s="22">
        <f t="array" ref="Q48">ROUND(IFERROR(INDEX(SPI!M:M,MATCH(1,IF(SPI!A:A='state(northeast)data'!$A48,IF(SPI!B:B='state(northeast)data'!$B48,1)),0))," "),2)</f>
        <v>0.06</v>
      </c>
      <c r="R48" s="22">
        <f t="array" ref="R48">ROUND(IFERROR(INDEX(SPI!N:N,MATCH(1,IF(SPI!A:A='state(northeast)data'!$A48,IF(SPI!B:B='state(northeast)data'!$B48,1)),0))," "),2)</f>
        <v>71.64</v>
      </c>
      <c r="S48" s="64">
        <v>-15.0</v>
      </c>
      <c r="T48" s="64">
        <v>93.0</v>
      </c>
      <c r="U48" s="65">
        <v>2870000.0</v>
      </c>
      <c r="V48" s="65">
        <v>0.247</v>
      </c>
    </row>
    <row r="49" ht="12.75" customHeight="1">
      <c r="A49" s="60" t="s">
        <v>31</v>
      </c>
      <c r="B49" s="55">
        <v>2009.0</v>
      </c>
      <c r="C49" s="34">
        <v>50.0</v>
      </c>
      <c r="D49" s="54">
        <v>920000.0</v>
      </c>
      <c r="E49" s="54">
        <v>3.2292E7</v>
      </c>
      <c r="F49" s="43">
        <v>42.3</v>
      </c>
      <c r="G49" s="57">
        <v>32.3</v>
      </c>
      <c r="H49" s="43">
        <v>47.43</v>
      </c>
      <c r="I49" s="57">
        <v>21.92</v>
      </c>
      <c r="J49" s="61">
        <v>99.93692307692308</v>
      </c>
      <c r="K49" s="61">
        <v>0.06307692307692307</v>
      </c>
      <c r="L49" s="61">
        <v>0.0</v>
      </c>
      <c r="M49" s="61">
        <v>0.0</v>
      </c>
      <c r="N49" s="61">
        <v>0.0</v>
      </c>
      <c r="O49" s="61">
        <v>0.0</v>
      </c>
      <c r="P49" s="43">
        <f t="shared" si="2"/>
        <v>0.06307692308</v>
      </c>
      <c r="Q49" s="22">
        <f t="array" ref="Q49">ROUND(IFERROR(INDEX(SPI!M:M,MATCH(1,IF(SPI!A:A='state(northeast)data'!$A49,IF(SPI!B:B='state(northeast)data'!$B49,1)),0))," "),2)</f>
        <v>0.23</v>
      </c>
      <c r="R49" s="22">
        <f t="array" ref="R49">ROUND(IFERROR(INDEX(SPI!N:N,MATCH(1,IF(SPI!A:A='state(northeast)data'!$A49,IF(SPI!B:B='state(northeast)data'!$B49,1)),0))," "),2)</f>
        <v>42.58</v>
      </c>
      <c r="S49" s="64">
        <v>-30.0</v>
      </c>
      <c r="T49" s="64">
        <v>90.0</v>
      </c>
      <c r="U49" s="65">
        <v>3030000.0</v>
      </c>
      <c r="V49" s="65">
        <v>0.304</v>
      </c>
    </row>
    <row r="50" ht="12.75" customHeight="1">
      <c r="A50" s="60" t="s">
        <v>31</v>
      </c>
      <c r="B50" s="55">
        <v>2010.0</v>
      </c>
      <c r="C50" s="34">
        <v>50.0</v>
      </c>
      <c r="D50" s="54">
        <v>920000.0</v>
      </c>
      <c r="E50" s="54">
        <v>3.128E7</v>
      </c>
      <c r="F50" s="43">
        <v>44.9</v>
      </c>
      <c r="G50" s="57">
        <v>34.2</v>
      </c>
      <c r="H50" s="43">
        <v>49.21</v>
      </c>
      <c r="I50" s="57">
        <v>21.02</v>
      </c>
      <c r="J50" s="61">
        <v>94.20846153846153</v>
      </c>
      <c r="K50" s="61">
        <v>4.810192307692309</v>
      </c>
      <c r="L50" s="61">
        <v>0.9813461538461539</v>
      </c>
      <c r="M50" s="61">
        <v>0.0</v>
      </c>
      <c r="N50" s="61">
        <v>0.0</v>
      </c>
      <c r="O50" s="61">
        <v>0.0</v>
      </c>
      <c r="P50" s="43">
        <f t="shared" si="2"/>
        <v>6.772884615</v>
      </c>
      <c r="Q50" s="22">
        <f t="array" ref="Q50">ROUND(IFERROR(INDEX(SPI!M:M,MATCH(1,IF(SPI!A:A='state(northeast)data'!$A50,IF(SPI!B:B='state(northeast)data'!$B50,1)),0))," "),2)</f>
        <v>0.44</v>
      </c>
      <c r="R50" s="22">
        <f t="array" ref="R50">ROUND(IFERROR(INDEX(SPI!N:N,MATCH(1,IF(SPI!A:A='state(northeast)data'!$A50,IF(SPI!B:B='state(northeast)data'!$B50,1)),0))," "),2)</f>
        <v>33.43</v>
      </c>
      <c r="S50" s="64">
        <v>-7.0</v>
      </c>
      <c r="T50" s="64">
        <v>96.0</v>
      </c>
      <c r="U50" s="65">
        <v>3150000.0</v>
      </c>
      <c r="V50" s="65">
        <v>0.283</v>
      </c>
    </row>
    <row r="51" ht="12.75" customHeight="1">
      <c r="A51" s="60" t="s">
        <v>31</v>
      </c>
      <c r="B51" s="55">
        <v>2011.0</v>
      </c>
      <c r="C51" s="34">
        <v>50.0</v>
      </c>
      <c r="D51" s="54">
        <v>1230000.0</v>
      </c>
      <c r="E51" s="54">
        <v>4.305E7</v>
      </c>
      <c r="F51" s="43">
        <v>44.3</v>
      </c>
      <c r="G51" s="57">
        <v>32.6</v>
      </c>
      <c r="H51" s="43">
        <v>58.22</v>
      </c>
      <c r="I51" s="57">
        <v>25.61</v>
      </c>
      <c r="J51" s="61">
        <v>93.41923076923074</v>
      </c>
      <c r="K51" s="61">
        <v>6.58076923076923</v>
      </c>
      <c r="L51" s="61">
        <v>0.0</v>
      </c>
      <c r="M51" s="61">
        <v>0.0</v>
      </c>
      <c r="N51" s="61">
        <v>0.0</v>
      </c>
      <c r="O51" s="61">
        <v>0.0</v>
      </c>
      <c r="P51" s="43">
        <f t="shared" si="2"/>
        <v>6.580769231</v>
      </c>
      <c r="Q51" s="22">
        <f t="array" ref="Q51">ROUND(IFERROR(INDEX(SPI!M:M,MATCH(1,IF(SPI!A:A='state(northeast)data'!$A51,IF(SPI!B:B='state(northeast)data'!$B51,1)),0))," "),2)</f>
        <v>0</v>
      </c>
      <c r="R51" s="22">
        <f t="array" ref="R51">ROUND(IFERROR(INDEX(SPI!N:N,MATCH(1,IF(SPI!A:A='state(northeast)data'!$A51,IF(SPI!B:B='state(northeast)data'!$B51,1)),0))," "),2)</f>
        <v>85.24</v>
      </c>
      <c r="S51" s="64">
        <v>-23.0</v>
      </c>
      <c r="T51" s="64">
        <v>96.0</v>
      </c>
      <c r="U51" s="65">
        <v>3300000.0</v>
      </c>
      <c r="V51" s="65">
        <v>0.345</v>
      </c>
    </row>
    <row r="52" ht="12.75" customHeight="1">
      <c r="A52" s="60" t="s">
        <v>31</v>
      </c>
      <c r="B52" s="55">
        <v>2012.0</v>
      </c>
      <c r="C52" s="34">
        <v>50.0</v>
      </c>
      <c r="D52" s="54">
        <v>999000.0</v>
      </c>
      <c r="E52" s="54">
        <v>3.5465E7</v>
      </c>
      <c r="F52" s="43">
        <v>45.8</v>
      </c>
      <c r="G52" s="57">
        <v>37.6</v>
      </c>
      <c r="H52" s="43">
        <v>42.35</v>
      </c>
      <c r="I52" s="57">
        <v>20.38</v>
      </c>
      <c r="J52" s="61">
        <v>61.05519230769233</v>
      </c>
      <c r="K52" s="61">
        <v>37.88903846153846</v>
      </c>
      <c r="L52" s="61">
        <v>1.056153846153846</v>
      </c>
      <c r="M52" s="61">
        <v>0.0</v>
      </c>
      <c r="N52" s="61">
        <v>0.0</v>
      </c>
      <c r="O52" s="61">
        <v>0.0</v>
      </c>
      <c r="P52" s="43">
        <f t="shared" si="2"/>
        <v>40.00134615</v>
      </c>
      <c r="Q52" s="22">
        <f t="array" ref="Q52">ROUND(IFERROR(INDEX(SPI!M:M,MATCH(1,IF(SPI!A:A='state(northeast)data'!$A52,IF(SPI!B:B='state(northeast)data'!$B52,1)),0))," "),2)</f>
        <v>2.94</v>
      </c>
      <c r="R52" s="22">
        <f t="array" ref="R52">ROUND(IFERROR(INDEX(SPI!N:N,MATCH(1,IF(SPI!A:A='state(northeast)data'!$A52,IF(SPI!B:B='state(northeast)data'!$B52,1)),0))," "),2)</f>
        <v>20.46</v>
      </c>
      <c r="S52" s="64">
        <v>-3.0</v>
      </c>
      <c r="T52" s="64">
        <v>97.0</v>
      </c>
      <c r="U52" s="65">
        <v>3500000.0</v>
      </c>
      <c r="V52" s="65">
        <v>0.214</v>
      </c>
    </row>
    <row r="53" ht="12.75" customHeight="1">
      <c r="A53" s="60" t="s">
        <v>31</v>
      </c>
      <c r="B53" s="55">
        <v>2013.0</v>
      </c>
      <c r="C53" s="34">
        <v>50.0</v>
      </c>
      <c r="D53" s="54">
        <v>1480000.0</v>
      </c>
      <c r="E53" s="54">
        <v>4.9432E7</v>
      </c>
      <c r="F53" s="43">
        <v>43.2</v>
      </c>
      <c r="G53" s="57">
        <v>34.7</v>
      </c>
      <c r="H53" s="43">
        <v>46.56</v>
      </c>
      <c r="I53" s="57">
        <v>20.64</v>
      </c>
      <c r="J53" s="61">
        <v>81.42679245283018</v>
      </c>
      <c r="K53" s="61">
        <v>17.83396226415093</v>
      </c>
      <c r="L53" s="61">
        <v>0.7392452830188679</v>
      </c>
      <c r="M53" s="61">
        <v>0.0</v>
      </c>
      <c r="N53" s="61">
        <v>0.0</v>
      </c>
      <c r="O53" s="61">
        <v>0.0</v>
      </c>
      <c r="P53" s="43">
        <f t="shared" si="2"/>
        <v>19.31245283</v>
      </c>
      <c r="Q53" s="22">
        <f t="array" ref="Q53">ROUND(IFERROR(INDEX(SPI!M:M,MATCH(1,IF(SPI!A:A='state(northeast)data'!$A53,IF(SPI!B:B='state(northeast)data'!$B53,1)),0))," "),2)</f>
        <v>2.22</v>
      </c>
      <c r="R53" s="22">
        <f t="array" ref="R53">ROUND(IFERROR(INDEX(SPI!N:N,MATCH(1,IF(SPI!A:A='state(northeast)data'!$A53,IF(SPI!B:B='state(northeast)data'!$B53,1)),0))," "),2)</f>
        <v>28.55</v>
      </c>
      <c r="S53" s="64">
        <v>-18.0</v>
      </c>
      <c r="T53" s="64">
        <v>95.0</v>
      </c>
      <c r="U53" s="65">
        <v>4200000.0</v>
      </c>
      <c r="V53" s="65">
        <v>0.352</v>
      </c>
    </row>
    <row r="54" ht="12.75" customHeight="1">
      <c r="A54" s="60" t="s">
        <v>31</v>
      </c>
      <c r="B54" s="55">
        <v>2014.0</v>
      </c>
      <c r="C54" s="34">
        <v>50.0</v>
      </c>
      <c r="D54" s="54">
        <v>1350000.0</v>
      </c>
      <c r="E54" s="54">
        <v>4.455E7</v>
      </c>
      <c r="F54" s="43">
        <v>42.0</v>
      </c>
      <c r="G54" s="57">
        <v>31.9</v>
      </c>
      <c r="H54" s="43">
        <v>46.08</v>
      </c>
      <c r="I54" s="57">
        <v>20.38</v>
      </c>
      <c r="J54" s="61">
        <v>93.3990384615385</v>
      </c>
      <c r="K54" s="61">
        <v>6.600961538461538</v>
      </c>
      <c r="L54" s="61">
        <v>0.0</v>
      </c>
      <c r="M54" s="61">
        <v>0.0</v>
      </c>
      <c r="N54" s="61">
        <v>0.0</v>
      </c>
      <c r="O54" s="61">
        <v>0.0</v>
      </c>
      <c r="P54" s="43">
        <f t="shared" si="2"/>
        <v>6.600961538</v>
      </c>
      <c r="Q54" s="22">
        <f t="array" ref="Q54">ROUND(IFERROR(INDEX(SPI!M:M,MATCH(1,IF(SPI!A:A='state(northeast)data'!$A54,IF(SPI!B:B='state(northeast)data'!$B54,1)),0))," "),2)</f>
        <v>0.12</v>
      </c>
      <c r="R54" s="22">
        <f t="array" ref="R54">ROUND(IFERROR(INDEX(SPI!N:N,MATCH(1,IF(SPI!A:A='state(northeast)data'!$A54,IF(SPI!B:B='state(northeast)data'!$B54,1)),0))," "),2)</f>
        <v>24.73</v>
      </c>
      <c r="S54" s="64">
        <v>-18.0</v>
      </c>
      <c r="T54" s="64">
        <v>91.0</v>
      </c>
      <c r="U54" s="65">
        <v>4350000.0</v>
      </c>
      <c r="V54" s="65">
        <v>0.31</v>
      </c>
    </row>
    <row r="55" ht="12.75" customHeight="1">
      <c r="A55" s="60" t="s">
        <v>31</v>
      </c>
      <c r="B55" s="55">
        <v>2015.0</v>
      </c>
      <c r="C55" s="34">
        <v>50.0</v>
      </c>
      <c r="D55" s="54">
        <v>1410000.0</v>
      </c>
      <c r="E55" s="54">
        <v>4.653E7</v>
      </c>
      <c r="F55" s="43">
        <v>42.6</v>
      </c>
      <c r="G55" s="57">
        <v>31.3</v>
      </c>
      <c r="H55" s="43">
        <v>42.44</v>
      </c>
      <c r="I55" s="57">
        <v>18.74</v>
      </c>
      <c r="J55" s="61">
        <v>66.91461538461539</v>
      </c>
      <c r="K55" s="61">
        <v>30.591923076923074</v>
      </c>
      <c r="L55" s="61">
        <v>2.4934615384615384</v>
      </c>
      <c r="M55" s="61">
        <v>0.0</v>
      </c>
      <c r="N55" s="61">
        <v>0.0</v>
      </c>
      <c r="O55" s="61">
        <v>0.0</v>
      </c>
      <c r="P55" s="43">
        <f t="shared" si="2"/>
        <v>35.57884615</v>
      </c>
      <c r="Q55" s="22">
        <f t="array" ref="Q55">ROUND(IFERROR(INDEX(SPI!M:M,MATCH(1,IF(SPI!A:A='state(northeast)data'!$A55,IF(SPI!B:B='state(northeast)data'!$B55,1)),0))," "),2)</f>
        <v>7.87</v>
      </c>
      <c r="R55" s="22">
        <f t="array" ref="R55">ROUND(IFERROR(INDEX(SPI!N:N,MATCH(1,IF(SPI!A:A='state(northeast)data'!$A55,IF(SPI!B:B='state(northeast)data'!$B55,1)),0))," "),2)</f>
        <v>10.48</v>
      </c>
      <c r="S55" s="64">
        <v>-22.0</v>
      </c>
      <c r="T55" s="64">
        <v>94.0</v>
      </c>
      <c r="U55" s="65">
        <v>4550000.0</v>
      </c>
      <c r="V55" s="65">
        <v>0.31</v>
      </c>
    </row>
    <row r="56" ht="12.75" customHeight="1">
      <c r="A56" s="60" t="s">
        <v>31</v>
      </c>
      <c r="B56" s="55">
        <v>2016.0</v>
      </c>
      <c r="C56" s="34">
        <v>50.0</v>
      </c>
      <c r="D56" s="54">
        <v>1900000.0</v>
      </c>
      <c r="E56" s="54">
        <v>5.7E7</v>
      </c>
      <c r="F56" s="43">
        <v>44.6</v>
      </c>
      <c r="G56" s="57">
        <v>38.0</v>
      </c>
      <c r="H56" s="43">
        <v>38.62</v>
      </c>
      <c r="I56" s="57">
        <v>21.42</v>
      </c>
      <c r="J56" s="61">
        <v>37.59384615384616</v>
      </c>
      <c r="K56" s="61">
        <v>39.731923076923096</v>
      </c>
      <c r="L56" s="61">
        <v>18.91384615384616</v>
      </c>
      <c r="M56" s="61">
        <v>3.7601923076923076</v>
      </c>
      <c r="N56" s="61">
        <v>0.0</v>
      </c>
      <c r="O56" s="61">
        <v>0.0</v>
      </c>
      <c r="P56" s="43">
        <f t="shared" si="2"/>
        <v>88.84019231</v>
      </c>
      <c r="Q56" s="22">
        <f t="array" ref="Q56">ROUND(IFERROR(INDEX(SPI!M:M,MATCH(1,IF(SPI!A:A='state(northeast)data'!$A56,IF(SPI!B:B='state(northeast)data'!$B56,1)),0))," "),2)</f>
        <v>10.59</v>
      </c>
      <c r="R56" s="22">
        <f t="array" ref="R56">ROUND(IFERROR(INDEX(SPI!N:N,MATCH(1,IF(SPI!A:A='state(northeast)data'!$A56,IF(SPI!B:B='state(northeast)data'!$B56,1)),0))," "),2)</f>
        <v>6.87</v>
      </c>
      <c r="S56" s="64">
        <v>-17.0</v>
      </c>
      <c r="T56" s="64">
        <v>96.0</v>
      </c>
      <c r="U56" s="65">
        <v>4550000.0</v>
      </c>
      <c r="V56" s="65">
        <v>0.41</v>
      </c>
    </row>
    <row r="57" ht="12.75" customHeight="1">
      <c r="A57" s="60" t="s">
        <v>31</v>
      </c>
      <c r="B57" s="55">
        <v>2017.0</v>
      </c>
      <c r="C57" s="34">
        <v>50.0</v>
      </c>
      <c r="D57" s="54">
        <v>2000000.0</v>
      </c>
      <c r="E57" s="54">
        <v>5.4E7</v>
      </c>
      <c r="F57" s="43">
        <v>43.8</v>
      </c>
      <c r="G57" s="57">
        <v>37.0</v>
      </c>
      <c r="H57" s="43">
        <v>46.3</v>
      </c>
      <c r="I57" s="57">
        <v>17.42</v>
      </c>
      <c r="J57" s="61">
        <v>68.35038461538464</v>
      </c>
      <c r="K57" s="61">
        <v>19.874423076923083</v>
      </c>
      <c r="L57" s="61">
        <v>11.093269230769234</v>
      </c>
      <c r="M57" s="61">
        <v>0.6823076923076921</v>
      </c>
      <c r="N57" s="61">
        <v>0.0</v>
      </c>
      <c r="O57" s="61">
        <v>0.0</v>
      </c>
      <c r="P57" s="43">
        <f t="shared" si="2"/>
        <v>44.10788462</v>
      </c>
      <c r="Q57" s="22">
        <f t="array" ref="Q57">ROUND(IFERROR(INDEX(SPI!M:M,MATCH(1,IF(SPI!A:A='state(northeast)data'!$A57,IF(SPI!B:B='state(northeast)data'!$B57,1)),0))," "),2)</f>
        <v>5.08</v>
      </c>
      <c r="R57" s="22">
        <f t="array" ref="R57">ROUND(IFERROR(INDEX(SPI!N:N,MATCH(1,IF(SPI!A:A='state(northeast)data'!$A57,IF(SPI!B:B='state(northeast)data'!$B57,1)),0))," "),2)</f>
        <v>23.52</v>
      </c>
      <c r="S57" s="64">
        <v>-18.0</v>
      </c>
      <c r="T57" s="64">
        <v>94.0</v>
      </c>
      <c r="U57" s="65">
        <v>5410000.0</v>
      </c>
      <c r="V57" s="65">
        <v>0.366</v>
      </c>
    </row>
    <row r="58" ht="12.75" customHeight="1">
      <c r="A58" s="60" t="s">
        <v>31</v>
      </c>
      <c r="B58" s="55">
        <v>2018.0</v>
      </c>
      <c r="C58" s="34">
        <v>50.0</v>
      </c>
      <c r="D58" s="54">
        <v>1940000.0</v>
      </c>
      <c r="E58" s="54">
        <v>5.432E7</v>
      </c>
      <c r="F58" s="43">
        <v>43.2</v>
      </c>
      <c r="G58" s="57">
        <v>35.1</v>
      </c>
      <c r="H58" s="43">
        <v>47.07</v>
      </c>
      <c r="I58" s="57">
        <v>19.92</v>
      </c>
      <c r="J58" s="61">
        <v>64.56096153846153</v>
      </c>
      <c r="K58" s="61">
        <v>21.056538461538462</v>
      </c>
      <c r="L58" s="61">
        <v>12.97653846153846</v>
      </c>
      <c r="M58" s="61">
        <v>1.4059615384615385</v>
      </c>
      <c r="N58" s="61">
        <v>0.0</v>
      </c>
      <c r="O58" s="61">
        <v>0.0</v>
      </c>
      <c r="P58" s="43">
        <f t="shared" si="2"/>
        <v>51.2275</v>
      </c>
      <c r="Q58" s="22">
        <f t="array" ref="Q58">ROUND(IFERROR(INDEX(SPI!M:M,MATCH(1,IF(SPI!A:A='state(northeast)data'!$A58,IF(SPI!B:B='state(northeast)data'!$B58,1)),0))," "),2)</f>
        <v>1.03</v>
      </c>
      <c r="R58" s="22">
        <f t="array" ref="R58">ROUND(IFERROR(INDEX(SPI!N:N,MATCH(1,IF(SPI!A:A='state(northeast)data'!$A58,IF(SPI!B:B='state(northeast)data'!$B58,1)),0))," "),2)</f>
        <v>11.38</v>
      </c>
      <c r="S58" s="64">
        <v>-26.0</v>
      </c>
      <c r="T58" s="64">
        <v>96.0</v>
      </c>
      <c r="U58" s="65">
        <v>5670000.0</v>
      </c>
      <c r="V58" s="65">
        <v>0.342</v>
      </c>
    </row>
    <row r="59" ht="12.75" customHeight="1">
      <c r="A59" s="60" t="s">
        <v>31</v>
      </c>
      <c r="B59" s="55">
        <v>2019.0</v>
      </c>
      <c r="C59" s="34">
        <v>50.0</v>
      </c>
      <c r="D59" s="54">
        <v>2070000.0</v>
      </c>
      <c r="E59" s="54">
        <v>5.796E7</v>
      </c>
      <c r="F59" s="43">
        <v>41.9</v>
      </c>
      <c r="G59" s="57">
        <v>31.8</v>
      </c>
      <c r="H59" s="43">
        <v>51.4</v>
      </c>
      <c r="I59" s="57">
        <v>26.27</v>
      </c>
      <c r="J59" s="61">
        <v>90.53377358490565</v>
      </c>
      <c r="K59" s="61">
        <v>9.46622641509434</v>
      </c>
      <c r="L59" s="61">
        <v>0.0</v>
      </c>
      <c r="M59" s="61">
        <v>0.0</v>
      </c>
      <c r="N59" s="61">
        <v>0.0</v>
      </c>
      <c r="O59" s="61">
        <v>0.0</v>
      </c>
      <c r="P59" s="43">
        <f t="shared" si="2"/>
        <v>9.466226415</v>
      </c>
      <c r="Q59" s="22">
        <f t="array" ref="Q59">ROUND(IFERROR(INDEX(SPI!M:M,MATCH(1,IF(SPI!A:A='state(northeast)data'!$A59,IF(SPI!B:B='state(northeast)data'!$B59,1)),0))," "),2)</f>
        <v>0</v>
      </c>
      <c r="R59" s="22">
        <f t="array" ref="R59">ROUND(IFERROR(INDEX(SPI!N:N,MATCH(1,IF(SPI!A:A='state(northeast)data'!$A59,IF(SPI!B:B='state(northeast)data'!$B59,1)),0))," "),2)</f>
        <v>60.63</v>
      </c>
      <c r="S59" s="64">
        <v>-20.0</v>
      </c>
      <c r="T59" s="64">
        <v>93.0</v>
      </c>
      <c r="U59" s="65">
        <v>6000000.0</v>
      </c>
      <c r="V59" s="65">
        <v>0.345</v>
      </c>
    </row>
    <row r="60" ht="12.75" customHeight="1">
      <c r="A60" s="60" t="s">
        <v>31</v>
      </c>
      <c r="B60" s="55">
        <v>2020.0</v>
      </c>
      <c r="C60" s="34">
        <v>50.0</v>
      </c>
      <c r="D60" s="54">
        <v>1950000.0</v>
      </c>
      <c r="E60" s="59">
        <v>5.265E7</v>
      </c>
      <c r="F60" s="43">
        <v>44.8</v>
      </c>
      <c r="G60" s="57">
        <v>34.2</v>
      </c>
      <c r="H60" s="43">
        <v>40.21</v>
      </c>
      <c r="I60" s="57">
        <v>23.59</v>
      </c>
      <c r="J60" s="61">
        <v>47.144999999999996</v>
      </c>
      <c r="K60" s="61">
        <v>27.96846153846154</v>
      </c>
      <c r="L60" s="61">
        <v>23.428653846153846</v>
      </c>
      <c r="M60" s="61">
        <v>1.4578846153846152</v>
      </c>
      <c r="N60" s="61">
        <v>0.0</v>
      </c>
      <c r="O60" s="61">
        <v>0.0</v>
      </c>
      <c r="P60" s="43">
        <f t="shared" si="2"/>
        <v>79.19942308</v>
      </c>
      <c r="Q60" s="22">
        <f t="array" ref="Q60">ROUND(IFERROR(INDEX(SPI!M:M,MATCH(1,IF(SPI!A:A='state(northeast)data'!$A60,IF(SPI!B:B='state(northeast)data'!$B60,1)),0))," "),2)</f>
        <v>5.32</v>
      </c>
      <c r="R60" s="22">
        <f t="array" ref="R60">ROUND(IFERROR(INDEX(SPI!N:N,MATCH(1,IF(SPI!A:A='state(northeast)data'!$A60,IF(SPI!B:B='state(northeast)data'!$B60,1)),0))," "),2)</f>
        <v>14.69</v>
      </c>
      <c r="S60" s="64">
        <v>-15.0</v>
      </c>
      <c r="T60" s="64">
        <v>94.0</v>
      </c>
      <c r="U60" s="65">
        <v>5700000.0</v>
      </c>
      <c r="V60" s="65">
        <v>0.342</v>
      </c>
    </row>
    <row r="61" ht="12.75" customHeight="1">
      <c r="A61" s="60" t="s">
        <v>31</v>
      </c>
      <c r="B61" s="55">
        <v>2021.0</v>
      </c>
      <c r="C61" s="34">
        <v>50.0</v>
      </c>
      <c r="D61" s="54">
        <v>1540000.0</v>
      </c>
      <c r="E61" s="67">
        <f>AVERAGE(E56:E60)</f>
        <v>55186000</v>
      </c>
      <c r="F61" s="43">
        <v>45.0</v>
      </c>
      <c r="G61" s="57">
        <v>35.5</v>
      </c>
      <c r="H61" s="43">
        <v>41.75</v>
      </c>
      <c r="I61" s="57">
        <v>17.9</v>
      </c>
      <c r="J61" s="61">
        <v>31.7578846153846</v>
      </c>
      <c r="K61" s="61">
        <v>35.219230769230776</v>
      </c>
      <c r="L61" s="61">
        <v>33.022115384615375</v>
      </c>
      <c r="M61" s="61">
        <v>0.0</v>
      </c>
      <c r="N61" s="61">
        <v>0.0</v>
      </c>
      <c r="O61" s="61">
        <v>0.0</v>
      </c>
      <c r="P61" s="43">
        <f t="shared" si="2"/>
        <v>101.2634615</v>
      </c>
      <c r="Q61" s="22">
        <f t="array" ref="Q61">ROUND(IFERROR(INDEX(SPI!M:M,MATCH(1,IF(SPI!A:A='state(northeast)data'!$A61,IF(SPI!B:B='state(northeast)data'!$B61,1)),0))," "),2)</f>
        <v>23.6</v>
      </c>
      <c r="R61" s="22">
        <f t="array" ref="R61">ROUND(IFERROR(INDEX(SPI!N:N,MATCH(1,IF(SPI!A:A='state(northeast)data'!$A61,IF(SPI!B:B='state(northeast)data'!$B61,1)),0))," "),2)</f>
        <v>7.74</v>
      </c>
      <c r="S61" s="64">
        <v>-14.0</v>
      </c>
      <c r="T61" s="64">
        <v>93.0</v>
      </c>
      <c r="U61" s="65">
        <v>5900000.0</v>
      </c>
      <c r="V61" s="65">
        <v>0.261</v>
      </c>
    </row>
    <row r="62" ht="12.75" customHeight="1">
      <c r="A62" s="60" t="s">
        <v>26</v>
      </c>
      <c r="B62" s="55">
        <v>1992.0</v>
      </c>
      <c r="C62" s="34">
        <v>33.0</v>
      </c>
      <c r="D62" s="54">
        <v>94000.0</v>
      </c>
      <c r="E62" s="54">
        <v>3093000.0</v>
      </c>
      <c r="F62" s="43">
        <v>41.8</v>
      </c>
      <c r="G62" s="57">
        <v>33.6</v>
      </c>
      <c r="H62" s="43">
        <v>38.99</v>
      </c>
      <c r="I62" s="57">
        <v>22.29</v>
      </c>
      <c r="J62" s="56">
        <v>73.15367</v>
      </c>
      <c r="K62" s="56">
        <v>19.56721</v>
      </c>
      <c r="L62" s="56">
        <v>5.953308</v>
      </c>
      <c r="M62" s="56">
        <v>1.702059</v>
      </c>
      <c r="N62" s="43">
        <f t="shared" ref="N62:N69" si="4">100-sum(J62:M62)</f>
        <v>-0.376247</v>
      </c>
      <c r="O62" s="58">
        <v>0.0</v>
      </c>
      <c r="P62" s="43">
        <f t="shared" si="2"/>
        <v>35.075015</v>
      </c>
      <c r="Q62" s="22">
        <f t="array" ref="Q62">ROUND(IFERROR(INDEX(SPI!M:M,MATCH(1,IF(SPI!A:A='state(northeast)data'!$A62,IF(SPI!B:B='state(northeast)data'!$B62,1)),0))," "),2)</f>
        <v>12.3</v>
      </c>
      <c r="R62" s="22">
        <f t="array" ref="R62">ROUND(IFERROR(INDEX(SPI!N:N,MATCH(1,IF(SPI!A:A='state(northeast)data'!$A62,IF(SPI!B:B='state(northeast)data'!$B62,1)),0))," "),2)</f>
        <v>9.17</v>
      </c>
      <c r="S62" s="64">
        <v>-28.0</v>
      </c>
      <c r="T62" s="64">
        <v>83.0</v>
      </c>
    </row>
    <row r="63" ht="12.75" customHeight="1">
      <c r="A63" s="60" t="s">
        <v>26</v>
      </c>
      <c r="B63" s="55">
        <v>1993.0</v>
      </c>
      <c r="C63" s="34">
        <v>33.0</v>
      </c>
      <c r="D63" s="54">
        <v>66000.0</v>
      </c>
      <c r="E63" s="54">
        <v>2343000.0</v>
      </c>
      <c r="F63" s="43">
        <v>42.5</v>
      </c>
      <c r="G63" s="57">
        <v>31.4</v>
      </c>
      <c r="H63" s="43">
        <v>42.13</v>
      </c>
      <c r="I63" s="57">
        <v>19.33</v>
      </c>
      <c r="J63" s="56">
        <v>67.35791</v>
      </c>
      <c r="K63" s="56">
        <v>21.78856</v>
      </c>
      <c r="L63" s="56">
        <v>7.357288</v>
      </c>
      <c r="M63" s="56">
        <v>3.915364</v>
      </c>
      <c r="N63" s="43">
        <f t="shared" si="4"/>
        <v>-0.419122</v>
      </c>
      <c r="O63" s="58">
        <v>0.0</v>
      </c>
      <c r="P63" s="43">
        <f t="shared" si="2"/>
        <v>46.57274</v>
      </c>
      <c r="Q63" s="22">
        <f t="array" ref="Q63">ROUND(IFERROR(INDEX(SPI!M:M,MATCH(1,IF(SPI!A:A='state(northeast)data'!$A63,IF(SPI!B:B='state(northeast)data'!$B63,1)),0))," "),2)</f>
        <v>10.91</v>
      </c>
      <c r="R63" s="22">
        <f t="array" ref="R63">ROUND(IFERROR(INDEX(SPI!N:N,MATCH(1,IF(SPI!A:A='state(northeast)data'!$A63,IF(SPI!B:B='state(northeast)data'!$B63,1)),0))," "),2)</f>
        <v>0.48</v>
      </c>
      <c r="S63" s="64">
        <v>-38.0</v>
      </c>
      <c r="T63" s="64">
        <v>89.0</v>
      </c>
    </row>
    <row r="64" ht="12.75" customHeight="1">
      <c r="A64" s="60" t="s">
        <v>26</v>
      </c>
      <c r="B64" s="55">
        <v>1994.0</v>
      </c>
      <c r="C64" s="34">
        <v>33.0</v>
      </c>
      <c r="D64" s="54">
        <v>73000.0</v>
      </c>
      <c r="E64" s="54">
        <v>2540000.0</v>
      </c>
      <c r="F64" s="43">
        <v>42.7</v>
      </c>
      <c r="G64" s="57">
        <v>30.2</v>
      </c>
      <c r="H64" s="43">
        <v>43.76</v>
      </c>
      <c r="I64" s="57">
        <v>22.52</v>
      </c>
      <c r="J64" s="56">
        <v>84.82899</v>
      </c>
      <c r="K64" s="56">
        <v>8.858871</v>
      </c>
      <c r="L64" s="56">
        <v>4.493449</v>
      </c>
      <c r="M64" s="56">
        <v>2.06067</v>
      </c>
      <c r="N64" s="43">
        <f t="shared" si="4"/>
        <v>-0.24198</v>
      </c>
      <c r="O64" s="58">
        <v>0.0</v>
      </c>
      <c r="P64" s="43">
        <f t="shared" si="2"/>
        <v>23.059859</v>
      </c>
      <c r="Q64" s="22">
        <f t="array" ref="Q64">ROUND(IFERROR(INDEX(SPI!M:M,MATCH(1,IF(SPI!A:A='state(northeast)data'!$A64,IF(SPI!B:B='state(northeast)data'!$B64,1)),0))," "),2)</f>
        <v>1.27</v>
      </c>
      <c r="R64" s="22">
        <f t="array" ref="R64">ROUND(IFERROR(INDEX(SPI!N:N,MATCH(1,IF(SPI!A:A='state(northeast)data'!$A64,IF(SPI!B:B='state(northeast)data'!$B64,1)),0))," "),2)</f>
        <v>9.2</v>
      </c>
      <c r="S64" s="64">
        <v>-44.0</v>
      </c>
      <c r="T64" s="64">
        <v>90.0</v>
      </c>
    </row>
    <row r="65" ht="12.75" customHeight="1">
      <c r="A65" s="60" t="s">
        <v>26</v>
      </c>
      <c r="B65" s="55">
        <v>1995.0</v>
      </c>
      <c r="C65" s="34">
        <v>33.0</v>
      </c>
      <c r="D65" s="54">
        <v>64000.0</v>
      </c>
      <c r="E65" s="54">
        <v>2413000.0</v>
      </c>
      <c r="F65" s="43">
        <v>43.3</v>
      </c>
      <c r="G65" s="57">
        <v>35.0</v>
      </c>
      <c r="H65" s="43">
        <v>43.66</v>
      </c>
      <c r="I65" s="57">
        <v>19.43</v>
      </c>
      <c r="J65" s="56">
        <v>51.65256</v>
      </c>
      <c r="K65" s="56">
        <v>21.95215</v>
      </c>
      <c r="L65" s="56">
        <v>19.32384</v>
      </c>
      <c r="M65" s="56">
        <v>5.199034</v>
      </c>
      <c r="N65" s="43">
        <f t="shared" si="4"/>
        <v>1.872416</v>
      </c>
      <c r="O65" s="58">
        <v>0.0</v>
      </c>
      <c r="P65" s="43">
        <f t="shared" si="2"/>
        <v>83.686596</v>
      </c>
      <c r="Q65" s="22">
        <f t="array" ref="Q65">ROUND(IFERROR(INDEX(SPI!M:M,MATCH(1,IF(SPI!A:A='state(northeast)data'!$A65,IF(SPI!B:B='state(northeast)data'!$B65,1)),0))," "),2)</f>
        <v>26.3</v>
      </c>
      <c r="R65" s="22">
        <f t="array" ref="R65">ROUND(IFERROR(INDEX(SPI!N:N,MATCH(1,IF(SPI!A:A='state(northeast)data'!$A65,IF(SPI!B:B='state(northeast)data'!$B65,1)),0))," "),2)</f>
        <v>0.37</v>
      </c>
      <c r="S65" s="64">
        <v>-36.0</v>
      </c>
      <c r="T65" s="64">
        <v>89.0</v>
      </c>
    </row>
    <row r="66" ht="12.75" customHeight="1">
      <c r="A66" s="60" t="s">
        <v>26</v>
      </c>
      <c r="B66" s="55">
        <v>1996.0</v>
      </c>
      <c r="C66" s="34">
        <v>33.0</v>
      </c>
      <c r="D66" s="54">
        <v>89000.0</v>
      </c>
      <c r="E66" s="54">
        <v>3311000.0</v>
      </c>
      <c r="F66" s="43">
        <v>43.0</v>
      </c>
      <c r="G66" s="57">
        <v>31.9</v>
      </c>
      <c r="H66" s="43">
        <v>57.33</v>
      </c>
      <c r="I66" s="57">
        <v>29.21</v>
      </c>
      <c r="J66" s="56">
        <v>106.3815</v>
      </c>
      <c r="K66" s="56">
        <v>-1.02873</v>
      </c>
      <c r="L66" s="56">
        <v>-3.55543</v>
      </c>
      <c r="M66" s="56">
        <v>-1.17627</v>
      </c>
      <c r="N66" s="43">
        <f t="shared" si="4"/>
        <v>-0.62107</v>
      </c>
      <c r="O66" s="58">
        <v>0.0</v>
      </c>
      <c r="P66" s="43">
        <f t="shared" si="2"/>
        <v>-14.15268</v>
      </c>
      <c r="Q66" s="22">
        <f t="array" ref="Q66">ROUND(IFERROR(INDEX(SPI!M:M,MATCH(1,IF(SPI!A:A='state(northeast)data'!$A66,IF(SPI!B:B='state(northeast)data'!$B66,1)),0))," "),2)</f>
        <v>0</v>
      </c>
      <c r="R66" s="22">
        <f t="array" ref="R66">ROUND(IFERROR(INDEX(SPI!N:N,MATCH(1,IF(SPI!A:A='state(northeast)data'!$A66,IF(SPI!B:B='state(northeast)data'!$B66,1)),0))," "),2)</f>
        <v>66.06</v>
      </c>
      <c r="S66" s="64">
        <v>-31.0</v>
      </c>
      <c r="T66" s="64">
        <v>83.0</v>
      </c>
    </row>
    <row r="67" ht="12.75" customHeight="1">
      <c r="A67" s="60" t="s">
        <v>26</v>
      </c>
      <c r="B67" s="55">
        <v>1997.0</v>
      </c>
      <c r="C67" s="34">
        <v>33.0</v>
      </c>
      <c r="D67" s="54">
        <v>76000.0</v>
      </c>
      <c r="E67" s="54">
        <v>3055000.0</v>
      </c>
      <c r="F67" s="43">
        <v>42.3</v>
      </c>
      <c r="G67" s="57">
        <v>34.0</v>
      </c>
      <c r="H67" s="43">
        <v>43.12</v>
      </c>
      <c r="I67" s="57">
        <v>27.28</v>
      </c>
      <c r="J67" s="56">
        <v>92.28672</v>
      </c>
      <c r="K67" s="56">
        <v>5.593271</v>
      </c>
      <c r="L67" s="56">
        <v>1.115244</v>
      </c>
      <c r="M67" s="56">
        <v>1.170534</v>
      </c>
      <c r="N67" s="43">
        <f t="shared" si="4"/>
        <v>-0.165769</v>
      </c>
      <c r="O67" s="58">
        <v>0.0</v>
      </c>
      <c r="P67" s="43">
        <f t="shared" si="2"/>
        <v>10.672285</v>
      </c>
      <c r="Q67" s="22">
        <f t="array" ref="Q67">ROUND(IFERROR(INDEX(SPI!M:M,MATCH(1,IF(SPI!A:A='state(northeast)data'!$A67,IF(SPI!B:B='state(northeast)data'!$B67,1)),0))," "),2)</f>
        <v>1.98</v>
      </c>
      <c r="R67" s="22">
        <f t="array" ref="R67">ROUND(IFERROR(INDEX(SPI!N:N,MATCH(1,IF(SPI!A:A='state(northeast)data'!$A67,IF(SPI!B:B='state(northeast)data'!$B67,1)),0))," "),2)</f>
        <v>30.05</v>
      </c>
      <c r="S67" s="64">
        <v>-41.0</v>
      </c>
      <c r="T67" s="64">
        <v>83.0</v>
      </c>
    </row>
    <row r="68" ht="12.75" customHeight="1">
      <c r="A68" s="60" t="s">
        <v>26</v>
      </c>
      <c r="B68" s="55">
        <v>1998.0</v>
      </c>
      <c r="C68" s="34">
        <v>33.0</v>
      </c>
      <c r="D68" s="54">
        <v>70000.0</v>
      </c>
      <c r="E68" s="54">
        <v>2534000.0</v>
      </c>
      <c r="F68" s="43">
        <v>46.0</v>
      </c>
      <c r="G68" s="57">
        <v>34.8</v>
      </c>
      <c r="H68" s="43">
        <v>47.57</v>
      </c>
      <c r="I68" s="57">
        <v>21.76</v>
      </c>
      <c r="J68" s="56">
        <v>81.71223</v>
      </c>
      <c r="K68" s="56">
        <v>9.827005</v>
      </c>
      <c r="L68" s="56">
        <v>4.652369</v>
      </c>
      <c r="M68" s="56">
        <v>3.872291</v>
      </c>
      <c r="N68" s="43">
        <f t="shared" si="4"/>
        <v>-0.063895</v>
      </c>
      <c r="O68" s="58">
        <v>0.0</v>
      </c>
      <c r="P68" s="43">
        <f t="shared" si="2"/>
        <v>30.493036</v>
      </c>
      <c r="Q68" s="22">
        <f t="array" ref="Q68">ROUND(IFERROR(INDEX(SPI!M:M,MATCH(1,IF(SPI!A:A='state(northeast)data'!$A68,IF(SPI!B:B='state(northeast)data'!$B68,1)),0))," "),2)</f>
        <v>0.23</v>
      </c>
      <c r="R68" s="22">
        <f t="array" ref="R68">ROUND(IFERROR(INDEX(SPI!N:N,MATCH(1,IF(SPI!A:A='state(northeast)data'!$A68,IF(SPI!B:B='state(northeast)data'!$B68,1)),0))," "),2)</f>
        <v>25.31</v>
      </c>
      <c r="S68" s="64">
        <v>-27.0</v>
      </c>
      <c r="T68" s="64">
        <v>84.0</v>
      </c>
    </row>
    <row r="69" ht="12.75" customHeight="1">
      <c r="A69" s="60" t="s">
        <v>26</v>
      </c>
      <c r="B69" s="55">
        <v>1999.0</v>
      </c>
      <c r="C69" s="34">
        <v>33.0</v>
      </c>
      <c r="D69" s="54">
        <v>63000.0</v>
      </c>
      <c r="E69" s="54">
        <v>2356000.0</v>
      </c>
      <c r="F69" s="43">
        <v>45.4</v>
      </c>
      <c r="G69" s="57">
        <v>35.6</v>
      </c>
      <c r="H69" s="43">
        <v>46.18</v>
      </c>
      <c r="I69" s="57">
        <v>20.41</v>
      </c>
      <c r="J69" s="56">
        <v>67.2643</v>
      </c>
      <c r="K69" s="56">
        <v>20.09632</v>
      </c>
      <c r="L69" s="56">
        <v>9.077936</v>
      </c>
      <c r="M69" s="56">
        <v>3.663914</v>
      </c>
      <c r="N69" s="43">
        <f t="shared" si="4"/>
        <v>-0.10247</v>
      </c>
      <c r="O69" s="58">
        <v>0.0</v>
      </c>
      <c r="P69" s="43">
        <f t="shared" si="2"/>
        <v>48.834054</v>
      </c>
      <c r="Q69" s="22">
        <f t="array" ref="Q69">ROUND(IFERROR(INDEX(SPI!M:M,MATCH(1,IF(SPI!A:A='state(northeast)data'!$A69,IF(SPI!B:B='state(northeast)data'!$B69,1)),0))," "),2)</f>
        <v>7.31</v>
      </c>
      <c r="R69" s="22">
        <f t="array" ref="R69">ROUND(IFERROR(INDEX(SPI!N:N,MATCH(1,IF(SPI!A:A='state(northeast)data'!$A69,IF(SPI!B:B='state(northeast)data'!$B69,1)),0))," "),2)</f>
        <v>9.82</v>
      </c>
      <c r="S69" s="64">
        <v>-40.0</v>
      </c>
      <c r="T69" s="64">
        <v>86.0</v>
      </c>
    </row>
    <row r="70" ht="12.75" customHeight="1">
      <c r="A70" s="60" t="s">
        <v>26</v>
      </c>
      <c r="B70" s="55">
        <v>2000.0</v>
      </c>
      <c r="C70" s="34">
        <v>33.0</v>
      </c>
      <c r="D70" s="54">
        <v>80000.0</v>
      </c>
      <c r="E70" s="54">
        <v>3048000.0</v>
      </c>
      <c r="F70" s="43">
        <v>43.0</v>
      </c>
      <c r="G70" s="57">
        <v>35.3</v>
      </c>
      <c r="H70" s="43">
        <v>48.77</v>
      </c>
      <c r="I70" s="57">
        <v>26.15</v>
      </c>
      <c r="J70" s="61">
        <v>100.0</v>
      </c>
      <c r="K70" s="61">
        <v>0.0</v>
      </c>
      <c r="L70" s="61">
        <v>0.0</v>
      </c>
      <c r="M70" s="61">
        <v>0.0</v>
      </c>
      <c r="N70" s="61">
        <v>0.0</v>
      </c>
      <c r="O70" s="61">
        <v>0.0</v>
      </c>
      <c r="P70" s="43">
        <f t="shared" si="2"/>
        <v>0</v>
      </c>
      <c r="Q70" s="22">
        <f t="array" ref="Q70">ROUND(IFERROR(INDEX(SPI!M:M,MATCH(1,IF(SPI!A:A='state(northeast)data'!$A70,IF(SPI!B:B='state(northeast)data'!$B70,1)),0))," "),2)</f>
        <v>0.01</v>
      </c>
      <c r="R70" s="22">
        <f t="array" ref="R70">ROUND(IFERROR(INDEX(SPI!N:N,MATCH(1,IF(SPI!A:A='state(northeast)data'!$A70,IF(SPI!B:B='state(northeast)data'!$B70,1)),0))," "),2)</f>
        <v>29.64</v>
      </c>
      <c r="S70" s="64">
        <v>-33.0</v>
      </c>
      <c r="T70" s="64">
        <v>83.0</v>
      </c>
      <c r="U70" s="65">
        <v>380000.0</v>
      </c>
      <c r="V70" s="65">
        <v>0.211</v>
      </c>
    </row>
    <row r="71" ht="12.75" customHeight="1">
      <c r="A71" s="60" t="s">
        <v>26</v>
      </c>
      <c r="B71" s="55">
        <v>2001.0</v>
      </c>
      <c r="C71" s="34">
        <v>33.0</v>
      </c>
      <c r="D71" s="54">
        <v>50000.0</v>
      </c>
      <c r="E71" s="54">
        <v>2000000.0</v>
      </c>
      <c r="F71" s="43">
        <v>44.6</v>
      </c>
      <c r="G71" s="57">
        <v>32.8</v>
      </c>
      <c r="H71" s="43">
        <v>34.87</v>
      </c>
      <c r="I71" s="57">
        <v>19.22</v>
      </c>
      <c r="J71" s="61">
        <v>54.073076923076925</v>
      </c>
      <c r="K71" s="61">
        <v>13.468653846153844</v>
      </c>
      <c r="L71" s="61">
        <v>16.6675</v>
      </c>
      <c r="M71" s="61">
        <v>15.790576923076923</v>
      </c>
      <c r="N71" s="61">
        <v>0.0</v>
      </c>
      <c r="O71" s="61">
        <v>0.0</v>
      </c>
      <c r="P71" s="43">
        <f t="shared" si="2"/>
        <v>94.17538462</v>
      </c>
      <c r="Q71" s="22">
        <f t="array" ref="Q71">ROUND(IFERROR(INDEX(SPI!M:M,MATCH(1,IF(SPI!A:A='state(northeast)data'!$A71,IF(SPI!B:B='state(northeast)data'!$B71,1)),0))," "),2)</f>
        <v>26.24</v>
      </c>
      <c r="R71" s="22">
        <f t="array" ref="R71">ROUND(IFERROR(INDEX(SPI!N:N,MATCH(1,IF(SPI!A:A='state(northeast)data'!$A71,IF(SPI!B:B='state(northeast)data'!$B71,1)),0))," "),2)</f>
        <v>0.77</v>
      </c>
      <c r="S71" s="64">
        <v>-23.0</v>
      </c>
      <c r="T71" s="64">
        <v>89.0</v>
      </c>
      <c r="U71" s="65">
        <v>350000.0</v>
      </c>
      <c r="V71" s="65">
        <v>0.143</v>
      </c>
    </row>
    <row r="72" ht="12.75" customHeight="1">
      <c r="A72" s="60" t="s">
        <v>26</v>
      </c>
      <c r="B72" s="55">
        <v>2002.0</v>
      </c>
      <c r="C72" s="34">
        <v>33.0</v>
      </c>
      <c r="D72" s="54">
        <v>83000.0</v>
      </c>
      <c r="E72" s="54">
        <v>3411000.0</v>
      </c>
      <c r="F72" s="43">
        <v>44.5</v>
      </c>
      <c r="G72" s="57">
        <v>37.7</v>
      </c>
      <c r="H72" s="43">
        <v>44.89</v>
      </c>
      <c r="I72" s="57">
        <v>16.5</v>
      </c>
      <c r="J72" s="61">
        <v>32.847169811320754</v>
      </c>
      <c r="K72" s="61">
        <v>26.67830188679246</v>
      </c>
      <c r="L72" s="61">
        <v>16.63377358490566</v>
      </c>
      <c r="M72" s="61">
        <v>23.840943396226415</v>
      </c>
      <c r="N72" s="61">
        <v>0.0</v>
      </c>
      <c r="O72" s="61">
        <v>0.0</v>
      </c>
      <c r="P72" s="43">
        <f t="shared" si="2"/>
        <v>131.4686792</v>
      </c>
      <c r="Q72" s="22">
        <f t="array" ref="Q72">ROUND(IFERROR(INDEX(SPI!M:M,MATCH(1,IF(SPI!A:A='state(northeast)data'!$A72,IF(SPI!B:B='state(northeast)data'!$B72,1)),0))," "),2)</f>
        <v>22.93</v>
      </c>
      <c r="R72" s="22">
        <f t="array" ref="R72">ROUND(IFERROR(INDEX(SPI!N:N,MATCH(1,IF(SPI!A:A='state(northeast)data'!$A72,IF(SPI!B:B='state(northeast)data'!$B72,1)),0))," "),2)</f>
        <v>5.27</v>
      </c>
      <c r="S72" s="64">
        <v>-18.0</v>
      </c>
      <c r="T72" s="64">
        <v>89.0</v>
      </c>
      <c r="U72" s="65">
        <v>380000.0</v>
      </c>
      <c r="V72" s="65">
        <v>0.218</v>
      </c>
    </row>
    <row r="73" ht="12.75" customHeight="1">
      <c r="A73" s="60" t="s">
        <v>26</v>
      </c>
      <c r="B73" s="55">
        <v>2003.0</v>
      </c>
      <c r="C73" s="34">
        <v>33.0</v>
      </c>
      <c r="D73" s="54">
        <v>60000.0</v>
      </c>
      <c r="E73" s="54">
        <v>2580000.0</v>
      </c>
      <c r="F73" s="43">
        <v>42.5</v>
      </c>
      <c r="G73" s="57">
        <v>31.5</v>
      </c>
      <c r="H73" s="43">
        <v>50.38</v>
      </c>
      <c r="I73" s="57">
        <v>20.92</v>
      </c>
      <c r="J73" s="61">
        <v>79.78423076923079</v>
      </c>
      <c r="K73" s="61">
        <v>18.81480769230769</v>
      </c>
      <c r="L73" s="61">
        <v>1.4009615384615384</v>
      </c>
      <c r="M73" s="61">
        <v>0.0</v>
      </c>
      <c r="N73" s="61">
        <v>0.0</v>
      </c>
      <c r="O73" s="61">
        <v>0.0</v>
      </c>
      <c r="P73" s="43">
        <f t="shared" si="2"/>
        <v>21.61673077</v>
      </c>
      <c r="Q73" s="22">
        <f t="array" ref="Q73">ROUND(IFERROR(INDEX(SPI!M:M,MATCH(1,IF(SPI!A:A='state(northeast)data'!$A73,IF(SPI!B:B='state(northeast)data'!$B73,1)),0))," "),2)</f>
        <v>11.75</v>
      </c>
      <c r="R73" s="22">
        <f t="array" ref="R73">ROUND(IFERROR(INDEX(SPI!N:N,MATCH(1,IF(SPI!A:A='state(northeast)data'!$A73,IF(SPI!B:B='state(northeast)data'!$B73,1)),0))," "),2)</f>
        <v>12.08</v>
      </c>
      <c r="S73" s="64">
        <v>-31.0</v>
      </c>
      <c r="T73" s="64">
        <v>88.0</v>
      </c>
      <c r="U73" s="65">
        <v>350000.0</v>
      </c>
      <c r="V73" s="65">
        <v>0.171</v>
      </c>
    </row>
    <row r="74" ht="12.75" customHeight="1">
      <c r="A74" s="60" t="s">
        <v>26</v>
      </c>
      <c r="B74" s="55">
        <v>2004.0</v>
      </c>
      <c r="C74" s="34">
        <v>33.0</v>
      </c>
      <c r="D74" s="54">
        <v>83000.0</v>
      </c>
      <c r="E74" s="54">
        <v>2938000.0</v>
      </c>
      <c r="F74" s="43">
        <v>43.0</v>
      </c>
      <c r="G74" s="57">
        <v>32.7</v>
      </c>
      <c r="H74" s="43">
        <v>43.24</v>
      </c>
      <c r="I74" s="57">
        <v>24.55</v>
      </c>
      <c r="J74" s="61">
        <v>92.35653846153846</v>
      </c>
      <c r="K74" s="61">
        <v>7.643461538461538</v>
      </c>
      <c r="L74" s="61">
        <v>0.0</v>
      </c>
      <c r="M74" s="61">
        <v>0.0</v>
      </c>
      <c r="N74" s="61">
        <v>0.0</v>
      </c>
      <c r="O74" s="61">
        <v>0.0</v>
      </c>
      <c r="P74" s="43">
        <f t="shared" si="2"/>
        <v>7.643461538</v>
      </c>
      <c r="Q74" s="22">
        <f t="array" ref="Q74">ROUND(IFERROR(INDEX(SPI!M:M,MATCH(1,IF(SPI!A:A='state(northeast)data'!$A74,IF(SPI!B:B='state(northeast)data'!$B74,1)),0))," "),2)</f>
        <v>1.63</v>
      </c>
      <c r="R74" s="22">
        <f t="array" ref="R74">ROUND(IFERROR(INDEX(SPI!N:N,MATCH(1,IF(SPI!A:A='state(northeast)data'!$A74,IF(SPI!B:B='state(northeast)data'!$B74,1)),0))," "),2)</f>
        <v>24.19</v>
      </c>
      <c r="S74" s="64">
        <v>-36.0</v>
      </c>
      <c r="T74" s="64">
        <v>84.0</v>
      </c>
      <c r="U74" s="65">
        <v>360000.0</v>
      </c>
      <c r="V74" s="65">
        <v>0.231</v>
      </c>
    </row>
    <row r="75" ht="12.75" customHeight="1">
      <c r="A75" s="60" t="s">
        <v>26</v>
      </c>
      <c r="B75" s="55">
        <v>2005.0</v>
      </c>
      <c r="C75" s="34">
        <v>33.0</v>
      </c>
      <c r="D75" s="54">
        <v>57000.0</v>
      </c>
      <c r="E75" s="54">
        <v>2354000.0</v>
      </c>
      <c r="F75" s="43">
        <v>44.0</v>
      </c>
      <c r="G75" s="57">
        <v>33.4</v>
      </c>
      <c r="H75" s="43">
        <v>61.09</v>
      </c>
      <c r="I75" s="57">
        <v>20.97</v>
      </c>
      <c r="J75" s="61">
        <v>98.90826923076924</v>
      </c>
      <c r="K75" s="61">
        <v>1.0917307692307692</v>
      </c>
      <c r="L75" s="61">
        <v>0.0</v>
      </c>
      <c r="M75" s="61">
        <v>0.0</v>
      </c>
      <c r="N75" s="61">
        <v>0.0</v>
      </c>
      <c r="O75" s="61">
        <v>0.0</v>
      </c>
      <c r="P75" s="43">
        <f t="shared" si="2"/>
        <v>1.091730769</v>
      </c>
      <c r="Q75" s="22">
        <f t="array" ref="Q75">ROUND(IFERROR(INDEX(SPI!M:M,MATCH(1,IF(SPI!A:A='state(northeast)data'!$A75,IF(SPI!B:B='state(northeast)data'!$B75,1)),0))," "),2)</f>
        <v>0.15</v>
      </c>
      <c r="R75" s="22">
        <f t="array" ref="R75">ROUND(IFERROR(INDEX(SPI!N:N,MATCH(1,IF(SPI!A:A='state(northeast)data'!$A75,IF(SPI!B:B='state(northeast)data'!$B75,1)),0))," "),2)</f>
        <v>47.17</v>
      </c>
      <c r="S75" s="64">
        <v>-30.0</v>
      </c>
      <c r="T75" s="64">
        <v>86.0</v>
      </c>
      <c r="U75" s="65">
        <v>365000.0</v>
      </c>
      <c r="V75" s="65">
        <v>0.156</v>
      </c>
    </row>
    <row r="76" ht="12.75" customHeight="1">
      <c r="A76" s="60" t="s">
        <v>26</v>
      </c>
      <c r="B76" s="55">
        <v>2006.0</v>
      </c>
      <c r="C76" s="34">
        <v>33.0</v>
      </c>
      <c r="D76" s="54">
        <v>64000.0</v>
      </c>
      <c r="E76" s="54">
        <v>2810000.0</v>
      </c>
      <c r="F76" s="43">
        <v>45.8</v>
      </c>
      <c r="G76" s="57">
        <v>36.2</v>
      </c>
      <c r="H76" s="43">
        <v>58.25</v>
      </c>
      <c r="I76" s="57">
        <v>33.74</v>
      </c>
      <c r="J76" s="61">
        <v>95.1628846153846</v>
      </c>
      <c r="K76" s="61">
        <v>4.837115384615384</v>
      </c>
      <c r="L76" s="61">
        <v>0.0</v>
      </c>
      <c r="M76" s="61">
        <v>0.0</v>
      </c>
      <c r="N76" s="61">
        <v>0.0</v>
      </c>
      <c r="O76" s="61">
        <v>0.0</v>
      </c>
      <c r="P76" s="43">
        <f t="shared" si="2"/>
        <v>4.837115385</v>
      </c>
      <c r="Q76" s="22">
        <f t="array" ref="Q76">ROUND(IFERROR(INDEX(SPI!M:M,MATCH(1,IF(SPI!A:A='state(northeast)data'!$A76,IF(SPI!B:B='state(northeast)data'!$B76,1)),0))," "),2)</f>
        <v>0</v>
      </c>
      <c r="R76" s="22">
        <f t="array" ref="R76">ROUND(IFERROR(INDEX(SPI!N:N,MATCH(1,IF(SPI!A:A='state(northeast)data'!$A76,IF(SPI!B:B='state(northeast)data'!$B76,1)),0))," "),2)</f>
        <v>89.04</v>
      </c>
      <c r="S76" s="64">
        <v>-22.0</v>
      </c>
      <c r="T76" s="64">
        <v>86.0</v>
      </c>
      <c r="U76" s="65">
        <v>375000.0</v>
      </c>
      <c r="V76" s="65">
        <v>0.171</v>
      </c>
    </row>
    <row r="77" ht="12.75" customHeight="1">
      <c r="A77" s="60" t="s">
        <v>26</v>
      </c>
      <c r="B77" s="55">
        <v>2007.0</v>
      </c>
      <c r="C77" s="34">
        <v>33.0</v>
      </c>
      <c r="D77" s="54">
        <v>70000.0</v>
      </c>
      <c r="E77" s="54">
        <v>3276000.0</v>
      </c>
      <c r="F77" s="43">
        <v>43.1</v>
      </c>
      <c r="G77" s="57">
        <v>35.1</v>
      </c>
      <c r="H77" s="43">
        <v>48.33</v>
      </c>
      <c r="I77" s="57">
        <v>23.93</v>
      </c>
      <c r="J77" s="61">
        <v>96.13865384615386</v>
      </c>
      <c r="K77" s="61">
        <v>3.8613461538461546</v>
      </c>
      <c r="L77" s="61">
        <v>0.0</v>
      </c>
      <c r="M77" s="61">
        <v>0.0</v>
      </c>
      <c r="N77" s="61">
        <v>0.0</v>
      </c>
      <c r="O77" s="61">
        <v>0.0</v>
      </c>
      <c r="P77" s="43">
        <f t="shared" si="2"/>
        <v>3.861346154</v>
      </c>
      <c r="Q77" s="22">
        <f t="array" ref="Q77">ROUND(IFERROR(INDEX(SPI!M:M,MATCH(1,IF(SPI!A:A='state(northeast)data'!$A77,IF(SPI!B:B='state(northeast)data'!$B77,1)),0))," "),2)</f>
        <v>0</v>
      </c>
      <c r="R77" s="22">
        <f t="array" ref="R77">ROUND(IFERROR(INDEX(SPI!N:N,MATCH(1,IF(SPI!A:A='state(northeast)data'!$A77,IF(SPI!B:B='state(northeast)data'!$B77,1)),0))," "),2)</f>
        <v>41.8</v>
      </c>
      <c r="S77" s="64">
        <v>-30.0</v>
      </c>
      <c r="T77" s="64">
        <v>85.0</v>
      </c>
      <c r="U77" s="65">
        <v>400000.0</v>
      </c>
      <c r="V77" s="65">
        <v>0.175</v>
      </c>
    </row>
    <row r="78" ht="12.75" customHeight="1">
      <c r="A78" s="60" t="s">
        <v>26</v>
      </c>
      <c r="B78" s="55">
        <v>2008.0</v>
      </c>
      <c r="C78" s="34">
        <v>33.0</v>
      </c>
      <c r="D78" s="54">
        <v>95000.0</v>
      </c>
      <c r="E78" s="54">
        <v>5111000.0</v>
      </c>
      <c r="F78" s="43">
        <v>43.8</v>
      </c>
      <c r="G78" s="57">
        <v>34.8</v>
      </c>
      <c r="H78" s="43">
        <v>60.78</v>
      </c>
      <c r="I78" s="57">
        <v>27.93</v>
      </c>
      <c r="J78" s="61">
        <v>96.04943396226415</v>
      </c>
      <c r="K78" s="61">
        <v>3.950566037735849</v>
      </c>
      <c r="L78" s="61">
        <v>0.0</v>
      </c>
      <c r="M78" s="61">
        <v>0.0</v>
      </c>
      <c r="N78" s="61">
        <v>0.0</v>
      </c>
      <c r="O78" s="61">
        <v>0.0</v>
      </c>
      <c r="P78" s="43">
        <f t="shared" si="2"/>
        <v>3.950566038</v>
      </c>
      <c r="Q78" s="22">
        <f t="array" ref="Q78">ROUND(IFERROR(INDEX(SPI!M:M,MATCH(1,IF(SPI!A:A='state(northeast)data'!$A78,IF(SPI!B:B='state(northeast)data'!$B78,1)),0))," "),2)</f>
        <v>0.08</v>
      </c>
      <c r="R78" s="22">
        <f t="array" ref="R78">ROUND(IFERROR(INDEX(SPI!N:N,MATCH(1,IF(SPI!A:A='state(northeast)data'!$A78,IF(SPI!B:B='state(northeast)data'!$B78,1)),0))," "),2)</f>
        <v>69.44</v>
      </c>
      <c r="S78" s="64">
        <v>-34.0</v>
      </c>
      <c r="T78" s="64">
        <v>90.0</v>
      </c>
      <c r="U78" s="65">
        <v>395000.0</v>
      </c>
      <c r="V78" s="65">
        <v>0.241</v>
      </c>
    </row>
    <row r="79" ht="12.75" customHeight="1">
      <c r="A79" s="60" t="s">
        <v>26</v>
      </c>
      <c r="B79" s="55">
        <v>2009.0</v>
      </c>
      <c r="C79" s="34">
        <v>33.0</v>
      </c>
      <c r="D79" s="54">
        <v>94000.0</v>
      </c>
      <c r="E79" s="54">
        <v>5029000.0</v>
      </c>
      <c r="F79" s="43">
        <v>43.0</v>
      </c>
      <c r="G79" s="57">
        <v>32.9</v>
      </c>
      <c r="H79" s="43">
        <v>51.67</v>
      </c>
      <c r="I79" s="57">
        <v>26.36</v>
      </c>
      <c r="J79" s="61">
        <v>100.0</v>
      </c>
      <c r="K79" s="61">
        <v>0.0</v>
      </c>
      <c r="L79" s="61">
        <v>0.0</v>
      </c>
      <c r="M79" s="61">
        <v>0.0</v>
      </c>
      <c r="N79" s="61">
        <v>0.0</v>
      </c>
      <c r="O79" s="61">
        <v>0.0</v>
      </c>
      <c r="P79" s="43">
        <f t="shared" si="2"/>
        <v>0</v>
      </c>
      <c r="Q79" s="22">
        <f t="array" ref="Q79">ROUND(IFERROR(INDEX(SPI!M:M,MATCH(1,IF(SPI!A:A='state(northeast)data'!$A79,IF(SPI!B:B='state(northeast)data'!$B79,1)),0))," "),2)</f>
        <v>0.01</v>
      </c>
      <c r="R79" s="22">
        <f t="array" ref="R79">ROUND(IFERROR(INDEX(SPI!N:N,MATCH(1,IF(SPI!A:A='state(northeast)data'!$A79,IF(SPI!B:B='state(northeast)data'!$B79,1)),0))," "),2)</f>
        <v>60.42</v>
      </c>
      <c r="S79" s="64">
        <v>-36.0</v>
      </c>
      <c r="T79" s="64">
        <v>85.0</v>
      </c>
      <c r="U79" s="65">
        <v>385000.0</v>
      </c>
      <c r="V79" s="65">
        <v>0.244</v>
      </c>
    </row>
    <row r="80" ht="12.75" customHeight="1">
      <c r="A80" s="60" t="s">
        <v>26</v>
      </c>
      <c r="B80" s="55">
        <v>2010.0</v>
      </c>
      <c r="C80" s="34">
        <v>33.0</v>
      </c>
      <c r="D80" s="54">
        <v>87000.0</v>
      </c>
      <c r="E80" s="54">
        <v>4820000.0</v>
      </c>
      <c r="F80" s="43">
        <v>46.0</v>
      </c>
      <c r="G80" s="57">
        <v>35.1</v>
      </c>
      <c r="H80" s="43">
        <v>50.0</v>
      </c>
      <c r="I80" s="57">
        <v>23.03</v>
      </c>
      <c r="J80" s="61">
        <v>86.0576923076923</v>
      </c>
      <c r="K80" s="61">
        <v>13.442499999999999</v>
      </c>
      <c r="L80" s="61">
        <v>0.5</v>
      </c>
      <c r="M80" s="61">
        <v>0.0</v>
      </c>
      <c r="N80" s="61">
        <v>0.0</v>
      </c>
      <c r="O80" s="61">
        <v>0.0</v>
      </c>
      <c r="P80" s="43">
        <f t="shared" si="2"/>
        <v>14.4425</v>
      </c>
      <c r="Q80" s="22">
        <f t="array" ref="Q80">ROUND(IFERROR(INDEX(SPI!M:M,MATCH(1,IF(SPI!A:A='state(northeast)data'!$A80,IF(SPI!B:B='state(northeast)data'!$B80,1)),0))," "),2)</f>
        <v>0.64</v>
      </c>
      <c r="R80" s="22">
        <f t="array" ref="R80">ROUND(IFERROR(INDEX(SPI!N:N,MATCH(1,IF(SPI!A:A='state(northeast)data'!$A80,IF(SPI!B:B='state(northeast)data'!$B80,1)),0))," "),2)</f>
        <v>40.82</v>
      </c>
      <c r="S80" s="64">
        <v>-17.0</v>
      </c>
      <c r="T80" s="64">
        <v>91.0</v>
      </c>
      <c r="U80" s="65">
        <v>420000.0</v>
      </c>
      <c r="V80" s="65">
        <v>0.207</v>
      </c>
    </row>
    <row r="81" ht="12.75" customHeight="1">
      <c r="A81" s="60" t="s">
        <v>26</v>
      </c>
      <c r="B81" s="55">
        <v>2011.0</v>
      </c>
      <c r="C81" s="34">
        <v>33.0</v>
      </c>
      <c r="D81" s="54">
        <v>126000.0</v>
      </c>
      <c r="E81" s="54">
        <v>6174000.0</v>
      </c>
      <c r="F81" s="43">
        <v>44.9</v>
      </c>
      <c r="G81" s="57">
        <v>33.9</v>
      </c>
      <c r="H81" s="43">
        <v>57.49</v>
      </c>
      <c r="I81" s="57">
        <v>24.76</v>
      </c>
      <c r="J81" s="61">
        <v>96.30826923076918</v>
      </c>
      <c r="K81" s="61">
        <v>3.69173076923077</v>
      </c>
      <c r="L81" s="61">
        <v>0.0</v>
      </c>
      <c r="M81" s="61">
        <v>0.0</v>
      </c>
      <c r="N81" s="61">
        <v>0.0</v>
      </c>
      <c r="O81" s="61">
        <v>0.0</v>
      </c>
      <c r="P81" s="43">
        <f t="shared" si="2"/>
        <v>3.691730769</v>
      </c>
      <c r="Q81" s="22">
        <f t="array" ref="Q81">ROUND(IFERROR(INDEX(SPI!M:M,MATCH(1,IF(SPI!A:A='state(northeast)data'!$A81,IF(SPI!B:B='state(northeast)data'!$B81,1)),0))," "),2)</f>
        <v>0.24</v>
      </c>
      <c r="R81" s="22">
        <f t="array" ref="R81">ROUND(IFERROR(INDEX(SPI!N:N,MATCH(1,IF(SPI!A:A='state(northeast)data'!$A81,IF(SPI!B:B='state(northeast)data'!$B81,1)),0))," "),2)</f>
        <v>61.93</v>
      </c>
      <c r="S81" s="64">
        <v>-28.0</v>
      </c>
      <c r="T81" s="64">
        <v>87.0</v>
      </c>
      <c r="U81" s="65">
        <v>420000.0</v>
      </c>
      <c r="V81" s="65">
        <v>0.286</v>
      </c>
    </row>
    <row r="82" ht="12.75" customHeight="1">
      <c r="A82" s="60" t="s">
        <v>26</v>
      </c>
      <c r="B82" s="55">
        <v>2012.0</v>
      </c>
      <c r="C82" s="34">
        <v>33.0</v>
      </c>
      <c r="D82" s="54">
        <v>94000.0</v>
      </c>
      <c r="E82" s="54">
        <v>4935000.0</v>
      </c>
      <c r="F82" s="43">
        <v>46.6</v>
      </c>
      <c r="G82" s="57">
        <v>37.6</v>
      </c>
      <c r="H82" s="43">
        <v>45.18</v>
      </c>
      <c r="I82" s="57">
        <v>24.23</v>
      </c>
      <c r="J82" s="61">
        <v>72.0653846153846</v>
      </c>
      <c r="K82" s="61">
        <v>20.055384615384607</v>
      </c>
      <c r="L82" s="61">
        <v>7.856538461538461</v>
      </c>
      <c r="M82" s="61">
        <v>0.02346153846153846</v>
      </c>
      <c r="N82" s="61">
        <v>0.0</v>
      </c>
      <c r="O82" s="61">
        <v>0.0</v>
      </c>
      <c r="P82" s="43">
        <f t="shared" si="2"/>
        <v>35.83884615</v>
      </c>
      <c r="Q82" s="22">
        <f t="array" ref="Q82">ROUND(IFERROR(INDEX(SPI!M:M,MATCH(1,IF(SPI!A:A='state(northeast)data'!$A82,IF(SPI!B:B='state(northeast)data'!$B82,1)),0))," "),2)</f>
        <v>1.55</v>
      </c>
      <c r="R82" s="22">
        <f t="array" ref="R82">ROUND(IFERROR(INDEX(SPI!N:N,MATCH(1,IF(SPI!A:A='state(northeast)data'!$A82,IF(SPI!B:B='state(northeast)data'!$B82,1)),0))," "),2)</f>
        <v>27.89</v>
      </c>
      <c r="S82" s="64">
        <v>-22.0</v>
      </c>
      <c r="T82" s="64">
        <v>88.0</v>
      </c>
      <c r="U82" s="65">
        <v>440000.0</v>
      </c>
      <c r="V82" s="65">
        <v>0.173</v>
      </c>
    </row>
    <row r="83" ht="12.75" customHeight="1">
      <c r="A83" s="60" t="s">
        <v>26</v>
      </c>
      <c r="B83" s="55">
        <v>2013.0</v>
      </c>
      <c r="C83" s="34">
        <v>33.0</v>
      </c>
      <c r="D83" s="54">
        <v>142000.0</v>
      </c>
      <c r="E83" s="54">
        <v>7583000.0</v>
      </c>
      <c r="F83" s="43">
        <v>44.2</v>
      </c>
      <c r="G83" s="57">
        <v>35.3</v>
      </c>
      <c r="H83" s="43">
        <v>45.76</v>
      </c>
      <c r="I83" s="57">
        <v>21.87</v>
      </c>
      <c r="J83" s="61">
        <v>73.93471698113203</v>
      </c>
      <c r="K83" s="61">
        <v>22.862830188679236</v>
      </c>
      <c r="L83" s="61">
        <v>3.2013207547169804</v>
      </c>
      <c r="M83" s="61">
        <v>0.0</v>
      </c>
      <c r="N83" s="61">
        <v>0.0</v>
      </c>
      <c r="O83" s="61">
        <v>0.0</v>
      </c>
      <c r="P83" s="43">
        <f t="shared" si="2"/>
        <v>29.2654717</v>
      </c>
      <c r="Q83" s="22">
        <f t="array" ref="Q83">ROUND(IFERROR(INDEX(SPI!M:M,MATCH(1,IF(SPI!A:A='state(northeast)data'!$A83,IF(SPI!B:B='state(northeast)data'!$B83,1)),0))," "),2)</f>
        <v>0.76</v>
      </c>
      <c r="R83" s="22">
        <f t="array" ref="R83">ROUND(IFERROR(INDEX(SPI!N:N,MATCH(1,IF(SPI!A:A='state(northeast)data'!$A83,IF(SPI!B:B='state(northeast)data'!$B83,1)),0))," "),2)</f>
        <v>16.28</v>
      </c>
      <c r="S83" s="64">
        <v>-29.0</v>
      </c>
      <c r="T83" s="64">
        <v>88.0</v>
      </c>
      <c r="U83" s="65">
        <v>470000.0</v>
      </c>
      <c r="V83" s="65">
        <v>0.264</v>
      </c>
    </row>
    <row r="84" ht="12.75" customHeight="1">
      <c r="A84" s="60" t="s">
        <v>26</v>
      </c>
      <c r="B84" s="55">
        <v>2014.0</v>
      </c>
      <c r="C84" s="34">
        <v>33.0</v>
      </c>
      <c r="D84" s="54">
        <v>121000.0</v>
      </c>
      <c r="E84" s="54">
        <v>6994000.0</v>
      </c>
      <c r="F84" s="43">
        <v>43.0</v>
      </c>
      <c r="G84" s="57">
        <v>32.2</v>
      </c>
      <c r="H84" s="43">
        <v>49.64</v>
      </c>
      <c r="I84" s="57">
        <v>21.34</v>
      </c>
      <c r="J84" s="61">
        <v>83.61711538461535</v>
      </c>
      <c r="K84" s="61">
        <v>16.026923076923076</v>
      </c>
      <c r="L84" s="61">
        <v>0.3557692307692308</v>
      </c>
      <c r="M84" s="61">
        <v>0.0</v>
      </c>
      <c r="N84" s="61">
        <v>0.0</v>
      </c>
      <c r="O84" s="61">
        <v>0.0</v>
      </c>
      <c r="P84" s="43">
        <f t="shared" si="2"/>
        <v>16.73846154</v>
      </c>
      <c r="Q84" s="22">
        <f t="array" ref="Q84">ROUND(IFERROR(INDEX(SPI!M:M,MATCH(1,IF(SPI!A:A='state(northeast)data'!$A84,IF(SPI!B:B='state(northeast)data'!$B84,1)),0))," "),2)</f>
        <v>0.49</v>
      </c>
      <c r="R84" s="22">
        <f t="array" ref="R84">ROUND(IFERROR(INDEX(SPI!N:N,MATCH(1,IF(SPI!A:A='state(northeast)data'!$A84,IF(SPI!B:B='state(northeast)data'!$B84,1)),0))," "),2)</f>
        <v>21.57</v>
      </c>
      <c r="S84" s="64">
        <v>-32.0</v>
      </c>
      <c r="T84" s="64">
        <v>87.0</v>
      </c>
      <c r="U84" s="65">
        <v>490000.0</v>
      </c>
      <c r="V84" s="65">
        <v>0.229</v>
      </c>
    </row>
    <row r="85" ht="12.75" customHeight="1">
      <c r="A85" s="60" t="s">
        <v>26</v>
      </c>
      <c r="B85" s="55">
        <v>2015.0</v>
      </c>
      <c r="C85" s="34">
        <v>33.0</v>
      </c>
      <c r="D85" s="54">
        <v>154000.0</v>
      </c>
      <c r="E85" s="54">
        <v>9148000.0</v>
      </c>
      <c r="F85" s="43">
        <v>43.6</v>
      </c>
      <c r="G85" s="57">
        <v>31.8</v>
      </c>
      <c r="H85" s="43">
        <v>44.01</v>
      </c>
      <c r="I85" s="57">
        <v>21.81</v>
      </c>
      <c r="J85" s="61">
        <v>61.08365384615385</v>
      </c>
      <c r="K85" s="61">
        <v>27.68615384615384</v>
      </c>
      <c r="L85" s="61">
        <v>11.229615384615382</v>
      </c>
      <c r="M85" s="61">
        <v>0.0</v>
      </c>
      <c r="N85" s="61">
        <v>0.0</v>
      </c>
      <c r="O85" s="61">
        <v>0.0</v>
      </c>
      <c r="P85" s="43">
        <f t="shared" si="2"/>
        <v>50.14538462</v>
      </c>
      <c r="Q85" s="22">
        <f t="array" ref="Q85">ROUND(IFERROR(INDEX(SPI!M:M,MATCH(1,IF(SPI!A:A='state(northeast)data'!$A85,IF(SPI!B:B='state(northeast)data'!$B85,1)),0))," "),2)</f>
        <v>5.65</v>
      </c>
      <c r="R85" s="22">
        <f t="array" ref="R85">ROUND(IFERROR(INDEX(SPI!N:N,MATCH(1,IF(SPI!A:A='state(northeast)data'!$A85,IF(SPI!B:B='state(northeast)data'!$B85,1)),0))," "),2)</f>
        <v>10.49</v>
      </c>
      <c r="S85" s="64">
        <v>-35.0</v>
      </c>
      <c r="T85" s="64">
        <v>85.0</v>
      </c>
      <c r="U85" s="65">
        <v>560000.0</v>
      </c>
      <c r="V85" s="65">
        <v>0.275</v>
      </c>
    </row>
    <row r="86" ht="12.75" customHeight="1">
      <c r="A86" s="60" t="s">
        <v>26</v>
      </c>
      <c r="B86" s="55">
        <v>2016.0</v>
      </c>
      <c r="C86" s="34">
        <v>33.0</v>
      </c>
      <c r="D86" s="54">
        <v>176000.0</v>
      </c>
      <c r="E86" s="54">
        <v>9715000.0</v>
      </c>
      <c r="F86" s="43">
        <v>45.7</v>
      </c>
      <c r="G86" s="57">
        <v>37.8</v>
      </c>
      <c r="H86" s="43">
        <v>39.57</v>
      </c>
      <c r="I86" s="57">
        <v>23.89</v>
      </c>
      <c r="J86" s="61">
        <v>36.816153846153846</v>
      </c>
      <c r="K86" s="61">
        <v>28.81115384615385</v>
      </c>
      <c r="L86" s="61">
        <v>15.550384615384612</v>
      </c>
      <c r="M86" s="61">
        <v>14.836923076923073</v>
      </c>
      <c r="N86" s="61">
        <v>3.98346153846154</v>
      </c>
      <c r="O86" s="61">
        <v>0.0</v>
      </c>
      <c r="P86" s="43">
        <f t="shared" si="2"/>
        <v>120.3565385</v>
      </c>
      <c r="Q86" s="22">
        <f t="array" ref="Q86">ROUND(IFERROR(INDEX(SPI!M:M,MATCH(1,IF(SPI!A:A='state(northeast)data'!$A86,IF(SPI!B:B='state(northeast)data'!$B86,1)),0))," "),2)</f>
        <v>16.25</v>
      </c>
      <c r="R86" s="22">
        <f t="array" ref="R86">ROUND(IFERROR(INDEX(SPI!N:N,MATCH(1,IF(SPI!A:A='state(northeast)data'!$A86,IF(SPI!B:B='state(northeast)data'!$B86,1)),0))," "),2)</f>
        <v>8.4</v>
      </c>
      <c r="S86" s="64">
        <v>-25.0</v>
      </c>
      <c r="T86" s="64">
        <v>87.0</v>
      </c>
      <c r="U86" s="65">
        <v>545000.0</v>
      </c>
      <c r="V86" s="65">
        <v>0.31</v>
      </c>
    </row>
    <row r="87" ht="12.75" customHeight="1">
      <c r="A87" s="60" t="s">
        <v>26</v>
      </c>
      <c r="B87" s="55">
        <v>2017.0</v>
      </c>
      <c r="C87" s="34">
        <v>33.0</v>
      </c>
      <c r="D87" s="54">
        <v>160000.0</v>
      </c>
      <c r="E87" s="54">
        <v>6960000.0</v>
      </c>
      <c r="F87" s="43">
        <v>44.9</v>
      </c>
      <c r="G87" s="57">
        <v>36.6</v>
      </c>
      <c r="H87" s="43">
        <v>49.17</v>
      </c>
      <c r="I87" s="57">
        <v>19.88</v>
      </c>
      <c r="J87" s="61">
        <v>66.09961538461535</v>
      </c>
      <c r="K87" s="61">
        <v>12.802692307692308</v>
      </c>
      <c r="L87" s="61">
        <v>11.065769230769227</v>
      </c>
      <c r="M87" s="61">
        <v>10.03076923076923</v>
      </c>
      <c r="N87" s="61">
        <v>0.0</v>
      </c>
      <c r="O87" s="61">
        <v>0.0</v>
      </c>
      <c r="P87" s="43">
        <f t="shared" si="2"/>
        <v>65.02653846</v>
      </c>
      <c r="Q87" s="22">
        <f t="array" ref="Q87">ROUND(IFERROR(INDEX(SPI!M:M,MATCH(1,IF(SPI!A:A='state(northeast)data'!$A87,IF(SPI!B:B='state(northeast)data'!$B87,1)),0))," "),2)</f>
        <v>4.56</v>
      </c>
      <c r="R87" s="22">
        <f t="array" ref="R87">ROUND(IFERROR(INDEX(SPI!N:N,MATCH(1,IF(SPI!A:A='state(northeast)data'!$A87,IF(SPI!B:B='state(northeast)data'!$B87,1)),0))," "),2)</f>
        <v>23.52</v>
      </c>
      <c r="S87" s="64">
        <v>-21.0</v>
      </c>
      <c r="T87" s="64">
        <v>88.0</v>
      </c>
      <c r="U87" s="65">
        <v>550000.0</v>
      </c>
      <c r="V87" s="65">
        <v>0.28</v>
      </c>
    </row>
    <row r="88" ht="12.75" customHeight="1">
      <c r="A88" s="60" t="s">
        <v>26</v>
      </c>
      <c r="B88" s="55">
        <v>2018.0</v>
      </c>
      <c r="C88" s="34">
        <v>33.0</v>
      </c>
      <c r="D88" s="54">
        <v>163000.0</v>
      </c>
      <c r="E88" s="54">
        <v>9144000.0</v>
      </c>
      <c r="F88" s="43">
        <v>44.4</v>
      </c>
      <c r="G88" s="57">
        <v>35.5</v>
      </c>
      <c r="H88" s="43">
        <v>51.8</v>
      </c>
      <c r="I88" s="57">
        <v>23.87</v>
      </c>
      <c r="J88" s="61">
        <v>79.02442307692309</v>
      </c>
      <c r="K88" s="61">
        <v>15.984038461538463</v>
      </c>
      <c r="L88" s="61">
        <v>4.991538461538462</v>
      </c>
      <c r="M88" s="61">
        <v>0.0</v>
      </c>
      <c r="N88" s="61">
        <v>0.0</v>
      </c>
      <c r="O88" s="61">
        <v>0.0</v>
      </c>
      <c r="P88" s="43">
        <f t="shared" si="2"/>
        <v>25.96711538</v>
      </c>
      <c r="Q88" s="22">
        <f t="array" ref="Q88">ROUND(IFERROR(INDEX(SPI!M:M,MATCH(1,IF(SPI!A:A='state(northeast)data'!$A88,IF(SPI!B:B='state(northeast)data'!$B88,1)),0))," "),2)</f>
        <v>1.23</v>
      </c>
      <c r="R88" s="22">
        <f t="array" ref="R88">ROUND(IFERROR(INDEX(SPI!N:N,MATCH(1,IF(SPI!A:A='state(northeast)data'!$A88,IF(SPI!B:B='state(northeast)data'!$B88,1)),0))," "),2)</f>
        <v>23.07</v>
      </c>
      <c r="S88" s="64">
        <v>-27.0</v>
      </c>
      <c r="T88" s="64">
        <v>90.0</v>
      </c>
      <c r="U88" s="65">
        <v>560000.0</v>
      </c>
      <c r="V88" s="65">
        <v>0.295</v>
      </c>
    </row>
    <row r="89" ht="12.75" customHeight="1">
      <c r="A89" s="60" t="s">
        <v>26</v>
      </c>
      <c r="B89" s="55">
        <v>2019.0</v>
      </c>
      <c r="C89" s="34">
        <v>33.0</v>
      </c>
      <c r="D89" s="54">
        <v>148000.0</v>
      </c>
      <c r="E89" s="54">
        <v>6704000.0</v>
      </c>
      <c r="F89" s="43">
        <v>43.2</v>
      </c>
      <c r="G89" s="57">
        <v>32.7</v>
      </c>
      <c r="H89" s="43">
        <v>50.25</v>
      </c>
      <c r="I89" s="57">
        <v>28.93</v>
      </c>
      <c r="J89" s="61">
        <v>91.10037735849056</v>
      </c>
      <c r="K89" s="61">
        <v>8.899622641509433</v>
      </c>
      <c r="L89" s="61">
        <v>0.0</v>
      </c>
      <c r="M89" s="61">
        <v>0.0</v>
      </c>
      <c r="N89" s="61">
        <v>0.0</v>
      </c>
      <c r="O89" s="61">
        <v>0.0</v>
      </c>
      <c r="P89" s="43">
        <f t="shared" si="2"/>
        <v>8.899622642</v>
      </c>
      <c r="Q89" s="22">
        <f t="array" ref="Q89">ROUND(IFERROR(INDEX(SPI!M:M,MATCH(1,IF(SPI!A:A='state(northeast)data'!$A89,IF(SPI!B:B='state(northeast)data'!$B89,1)),0))," "),2)</f>
        <v>0.02</v>
      </c>
      <c r="R89" s="22">
        <f t="array" ref="R89">ROUND(IFERROR(INDEX(SPI!N:N,MATCH(1,IF(SPI!A:A='state(northeast)data'!$A89,IF(SPI!B:B='state(northeast)data'!$B89,1)),0))," "),2)</f>
        <v>53.06</v>
      </c>
      <c r="S89" s="64">
        <v>-23.0</v>
      </c>
      <c r="T89" s="64">
        <v>88.0</v>
      </c>
      <c r="U89" s="65">
        <v>540000.0</v>
      </c>
      <c r="V89" s="65">
        <v>0.274</v>
      </c>
    </row>
    <row r="90" ht="12.75" customHeight="1">
      <c r="A90" s="60" t="s">
        <v>26</v>
      </c>
      <c r="B90" s="55">
        <v>2020.0</v>
      </c>
      <c r="C90" s="34">
        <v>33.0</v>
      </c>
      <c r="D90" s="54">
        <v>154000.0</v>
      </c>
      <c r="E90" s="59">
        <v>8023000.0</v>
      </c>
      <c r="F90" s="43">
        <v>45.8</v>
      </c>
      <c r="G90" s="57">
        <v>34.8</v>
      </c>
      <c r="H90" s="43">
        <v>41.8</v>
      </c>
      <c r="I90" s="57">
        <v>23.0</v>
      </c>
      <c r="J90" s="61">
        <v>46.05634615384615</v>
      </c>
      <c r="K90" s="61">
        <v>14.202884615384617</v>
      </c>
      <c r="L90" s="61">
        <v>26.23153846153846</v>
      </c>
      <c r="M90" s="61">
        <v>10.7625</v>
      </c>
      <c r="N90" s="61">
        <v>2.7471153846153844</v>
      </c>
      <c r="O90" s="61">
        <v>0.0</v>
      </c>
      <c r="P90" s="43">
        <f t="shared" si="2"/>
        <v>109.9419231</v>
      </c>
      <c r="Q90" s="22">
        <f t="array" ref="Q90">ROUND(IFERROR(INDEX(SPI!M:M,MATCH(1,IF(SPI!A:A='state(northeast)data'!$A90,IF(SPI!B:B='state(northeast)data'!$B90,1)),0))," "),2)</f>
        <v>6.9</v>
      </c>
      <c r="R90" s="22">
        <f t="array" ref="R90">ROUND(IFERROR(INDEX(SPI!N:N,MATCH(1,IF(SPI!A:A='state(northeast)data'!$A90,IF(SPI!B:B='state(northeast)data'!$B90,1)),0))," "),2)</f>
        <v>6.63</v>
      </c>
      <c r="S90" s="64">
        <v>-35.0</v>
      </c>
      <c r="T90" s="64">
        <v>91.0</v>
      </c>
      <c r="U90" s="65">
        <v>530000.0</v>
      </c>
      <c r="V90" s="65">
        <v>0.291</v>
      </c>
    </row>
    <row r="91" ht="12.75" customHeight="1">
      <c r="A91" s="60" t="s">
        <v>26</v>
      </c>
      <c r="B91" s="55">
        <v>2021.0</v>
      </c>
      <c r="C91" s="34">
        <v>33.0</v>
      </c>
      <c r="D91" s="54">
        <v>127000.0</v>
      </c>
      <c r="E91" s="54">
        <f>AVERAGE(E85:E90)</f>
        <v>8282333.333</v>
      </c>
      <c r="F91" s="43">
        <v>46.1</v>
      </c>
      <c r="G91" s="57">
        <v>35.7</v>
      </c>
      <c r="H91" s="43">
        <v>45.96</v>
      </c>
      <c r="I91" s="57">
        <v>20.22</v>
      </c>
      <c r="J91" s="61">
        <v>51.65673076923079</v>
      </c>
      <c r="K91" s="61">
        <v>32.16480769230769</v>
      </c>
      <c r="L91" s="61">
        <v>15.724423076923067</v>
      </c>
      <c r="M91" s="61">
        <v>0.4538461538461539</v>
      </c>
      <c r="N91" s="61">
        <v>0.0</v>
      </c>
      <c r="O91" s="61">
        <v>0.0</v>
      </c>
      <c r="P91" s="43">
        <f t="shared" si="2"/>
        <v>64.97519231</v>
      </c>
      <c r="Q91" s="22">
        <f t="array" ref="Q91">ROUND(IFERROR(INDEX(SPI!M:M,MATCH(1,IF(SPI!A:A='state(northeast)data'!$A91,IF(SPI!B:B='state(northeast)data'!$B91,1)),0))," "),2)</f>
        <v>17.31</v>
      </c>
      <c r="R91" s="22">
        <f t="array" ref="R91">ROUND(IFERROR(INDEX(SPI!N:N,MATCH(1,IF(SPI!A:A='state(northeast)data'!$A91,IF(SPI!B:B='state(northeast)data'!$B91,1)),0))," "),2)</f>
        <v>16.05</v>
      </c>
      <c r="S91" s="64">
        <v>-23.0</v>
      </c>
      <c r="T91" s="64">
        <v>88.0</v>
      </c>
      <c r="U91" s="65">
        <v>530000.0</v>
      </c>
      <c r="V91" s="65">
        <v>0.24</v>
      </c>
    </row>
    <row r="92" ht="12.75" customHeight="1">
      <c r="A92" s="62" t="s">
        <v>28</v>
      </c>
      <c r="B92" s="55">
        <v>1992.0</v>
      </c>
      <c r="C92" s="34">
        <v>36.0</v>
      </c>
      <c r="D92" s="54">
        <v>400000.0</v>
      </c>
      <c r="E92" s="54">
        <v>9360000.0</v>
      </c>
      <c r="F92" s="43">
        <v>43.8</v>
      </c>
      <c r="G92" s="57">
        <v>38.5</v>
      </c>
      <c r="H92" s="43">
        <v>42.69</v>
      </c>
      <c r="I92" s="57">
        <v>17.19</v>
      </c>
      <c r="J92" s="56">
        <v>76.08224</v>
      </c>
      <c r="K92" s="56">
        <v>16.56335</v>
      </c>
      <c r="L92" s="56">
        <v>4.129006</v>
      </c>
      <c r="M92" s="56">
        <v>3.188522</v>
      </c>
      <c r="N92" s="43">
        <f t="shared" ref="N92:N99" si="5">100-sum(J92:M92)</f>
        <v>0.036882</v>
      </c>
      <c r="O92" s="58">
        <v>0.0</v>
      </c>
      <c r="P92" s="43">
        <f t="shared" si="2"/>
        <v>34.534456</v>
      </c>
      <c r="Q92" s="22">
        <f t="array" ref="Q92">ROUND(IFERROR(INDEX(SPI!M:M,MATCH(1,IF(SPI!A:A='state(northeast)data'!$A92,IF(SPI!B:B='state(northeast)data'!$B92,1)),0))," "),2)</f>
        <v>12.99</v>
      </c>
      <c r="R92" s="22">
        <f t="array" ref="R92">ROUND(IFERROR(INDEX(SPI!N:N,MATCH(1,IF(SPI!A:A='state(northeast)data'!$A92,IF(SPI!B:B='state(northeast)data'!$B92,1)),0))," "),2)</f>
        <v>12.47</v>
      </c>
      <c r="S92" s="64">
        <v>11.0</v>
      </c>
      <c r="T92" s="64">
        <v>93.0</v>
      </c>
    </row>
    <row r="93" ht="12.75" customHeight="1">
      <c r="A93" s="62" t="s">
        <v>28</v>
      </c>
      <c r="B93" s="55">
        <v>1993.0</v>
      </c>
      <c r="C93" s="34">
        <v>36.0</v>
      </c>
      <c r="D93" s="54">
        <v>180000.0</v>
      </c>
      <c r="E93" s="54">
        <v>3366000.0</v>
      </c>
      <c r="F93" s="43">
        <v>44.2</v>
      </c>
      <c r="G93" s="57">
        <v>36.7</v>
      </c>
      <c r="H93" s="43">
        <v>41.37</v>
      </c>
      <c r="I93" s="57">
        <v>20.3</v>
      </c>
      <c r="J93" s="56">
        <v>92.86121</v>
      </c>
      <c r="K93" s="56">
        <v>9.172433</v>
      </c>
      <c r="L93" s="56">
        <v>0.470621</v>
      </c>
      <c r="M93" s="56">
        <v>-1.70921</v>
      </c>
      <c r="N93" s="43">
        <f t="shared" si="5"/>
        <v>-0.795054</v>
      </c>
      <c r="O93" s="58">
        <v>0.0</v>
      </c>
      <c r="P93" s="43">
        <f t="shared" si="2"/>
        <v>1.805829</v>
      </c>
      <c r="Q93" s="22">
        <f t="array" ref="Q93">ROUND(IFERROR(INDEX(SPI!M:M,MATCH(1,IF(SPI!A:A='state(northeast)data'!$A93,IF(SPI!B:B='state(northeast)data'!$B93,1)),0))," "),2)</f>
        <v>1.93</v>
      </c>
      <c r="R93" s="22">
        <f t="array" ref="R93">ROUND(IFERROR(INDEX(SPI!N:N,MATCH(1,IF(SPI!A:A='state(northeast)data'!$A93,IF(SPI!B:B='state(northeast)data'!$B93,1)),0))," "),2)</f>
        <v>19.43</v>
      </c>
      <c r="S93" s="64">
        <v>7.0</v>
      </c>
      <c r="T93" s="64">
        <v>102.0</v>
      </c>
    </row>
    <row r="94" ht="12.75" customHeight="1">
      <c r="A94" s="62" t="s">
        <v>28</v>
      </c>
      <c r="B94" s="55">
        <v>1994.0</v>
      </c>
      <c r="C94" s="34">
        <v>36.0</v>
      </c>
      <c r="D94" s="54">
        <v>251000.0</v>
      </c>
      <c r="E94" s="54">
        <v>6150000.0</v>
      </c>
      <c r="F94" s="43">
        <v>44.3</v>
      </c>
      <c r="G94" s="57">
        <v>34.2</v>
      </c>
      <c r="H94" s="43">
        <v>42.11</v>
      </c>
      <c r="I94" s="57">
        <v>21.38</v>
      </c>
      <c r="J94" s="56">
        <v>93.31248</v>
      </c>
      <c r="K94" s="56">
        <v>8.73535</v>
      </c>
      <c r="L94" s="56">
        <v>0.365603</v>
      </c>
      <c r="M94" s="56">
        <v>-1.66435</v>
      </c>
      <c r="N94" s="43">
        <f t="shared" si="5"/>
        <v>-0.749083</v>
      </c>
      <c r="O94" s="58">
        <v>0.0</v>
      </c>
      <c r="P94" s="43">
        <f t="shared" si="2"/>
        <v>1.477174</v>
      </c>
      <c r="Q94" s="22">
        <f t="array" ref="Q94">ROUND(IFERROR(INDEX(SPI!M:M,MATCH(1,IF(SPI!A:A='state(northeast)data'!$A94,IF(SPI!B:B='state(northeast)data'!$B94,1)),0))," "),2)</f>
        <v>1.84</v>
      </c>
      <c r="R94" s="22">
        <f t="array" ref="R94">ROUND(IFERROR(INDEX(SPI!N:N,MATCH(1,IF(SPI!A:A='state(northeast)data'!$A94,IF(SPI!B:B='state(northeast)data'!$B94,1)),0))," "),2)</f>
        <v>17.52</v>
      </c>
      <c r="S94" s="64">
        <v>-2.0</v>
      </c>
      <c r="T94" s="64">
        <v>98.0</v>
      </c>
    </row>
    <row r="95" ht="12.75" customHeight="1">
      <c r="A95" s="62" t="s">
        <v>28</v>
      </c>
      <c r="B95" s="55">
        <v>1995.0</v>
      </c>
      <c r="C95" s="34">
        <v>36.0</v>
      </c>
      <c r="D95" s="54">
        <v>208000.0</v>
      </c>
      <c r="E95" s="54">
        <v>4888000.0</v>
      </c>
      <c r="F95" s="43">
        <v>45.2</v>
      </c>
      <c r="G95" s="57">
        <v>38.8</v>
      </c>
      <c r="H95" s="43">
        <v>37.1</v>
      </c>
      <c r="I95" s="57">
        <v>16.5</v>
      </c>
      <c r="J95" s="56">
        <v>48.43003</v>
      </c>
      <c r="K95" s="56">
        <v>24.39025</v>
      </c>
      <c r="L95" s="56">
        <v>15.23487</v>
      </c>
      <c r="M95" s="56">
        <v>11.5777</v>
      </c>
      <c r="N95" s="43">
        <f t="shared" si="5"/>
        <v>0.36715</v>
      </c>
      <c r="O95" s="58">
        <v>0.0</v>
      </c>
      <c r="P95" s="43">
        <f t="shared" si="2"/>
        <v>91.06169</v>
      </c>
      <c r="Q95" s="22">
        <f t="array" ref="Q95">ROUND(IFERROR(INDEX(SPI!M:M,MATCH(1,IF(SPI!A:A='state(northeast)data'!$A95,IF(SPI!B:B='state(northeast)data'!$B95,1)),0))," "),2)</f>
        <v>39.5</v>
      </c>
      <c r="R95" s="22">
        <f t="array" ref="R95">ROUND(IFERROR(INDEX(SPI!N:N,MATCH(1,IF(SPI!A:A='state(northeast)data'!$A95,IF(SPI!B:B='state(northeast)data'!$B95,1)),0))," "),2)</f>
        <v>1.48</v>
      </c>
      <c r="S95" s="64">
        <v>6.0</v>
      </c>
      <c r="T95" s="64">
        <v>102.0</v>
      </c>
    </row>
    <row r="96" ht="12.75" customHeight="1">
      <c r="A96" s="62" t="s">
        <v>28</v>
      </c>
      <c r="B96" s="55">
        <v>1996.0</v>
      </c>
      <c r="C96" s="34">
        <v>36.0</v>
      </c>
      <c r="D96" s="54">
        <v>343000.0</v>
      </c>
      <c r="E96" s="54">
        <v>8747000.0</v>
      </c>
      <c r="F96" s="43">
        <v>44.5</v>
      </c>
      <c r="G96" s="57">
        <v>35.4</v>
      </c>
      <c r="H96" s="43">
        <v>50.83</v>
      </c>
      <c r="I96" s="57">
        <v>23.98</v>
      </c>
      <c r="J96" s="56">
        <v>107.0035</v>
      </c>
      <c r="K96" s="56">
        <v>1.269365</v>
      </c>
      <c r="L96" s="56">
        <v>-4.98423</v>
      </c>
      <c r="M96" s="56">
        <v>-2.43013</v>
      </c>
      <c r="N96" s="43">
        <f t="shared" si="5"/>
        <v>-0.858505</v>
      </c>
      <c r="O96" s="58">
        <v>0.0</v>
      </c>
      <c r="P96" s="43">
        <f t="shared" si="2"/>
        <v>-19.423505</v>
      </c>
      <c r="Q96" s="22">
        <f t="array" ref="Q96">ROUND(IFERROR(INDEX(SPI!M:M,MATCH(1,IF(SPI!A:A='state(northeast)data'!$A96,IF(SPI!B:B='state(northeast)data'!$B96,1)),0))," "),2)</f>
        <v>0.16</v>
      </c>
      <c r="R96" s="22">
        <f t="array" ref="R96">ROUND(IFERROR(INDEX(SPI!N:N,MATCH(1,IF(SPI!A:A='state(northeast)data'!$A96,IF(SPI!B:B='state(northeast)data'!$B96,1)),0))," "),2)</f>
        <v>46.61</v>
      </c>
      <c r="S96" s="64">
        <v>5.0</v>
      </c>
      <c r="T96" s="64">
        <v>96.0</v>
      </c>
    </row>
    <row r="97" ht="12.75" customHeight="1">
      <c r="A97" s="62" t="s">
        <v>28</v>
      </c>
      <c r="B97" s="55">
        <v>1997.0</v>
      </c>
      <c r="C97" s="34">
        <v>36.0</v>
      </c>
      <c r="D97" s="54">
        <v>269000.0</v>
      </c>
      <c r="E97" s="54">
        <v>6752000.0</v>
      </c>
      <c r="F97" s="43">
        <v>44.3</v>
      </c>
      <c r="G97" s="57">
        <v>37.8</v>
      </c>
      <c r="H97" s="43">
        <v>39.01</v>
      </c>
      <c r="I97" s="57">
        <v>24.18</v>
      </c>
      <c r="J97" s="56">
        <v>91.97305</v>
      </c>
      <c r="K97" s="56">
        <v>8.190493</v>
      </c>
      <c r="L97" s="56">
        <v>2.945339</v>
      </c>
      <c r="M97" s="56">
        <v>-2.96845</v>
      </c>
      <c r="N97" s="43">
        <f t="shared" si="5"/>
        <v>-0.140432</v>
      </c>
      <c r="O97" s="58">
        <v>0.0</v>
      </c>
      <c r="P97" s="43">
        <f t="shared" si="2"/>
        <v>4.614093</v>
      </c>
      <c r="Q97" s="22">
        <f t="array" ref="Q97">ROUND(IFERROR(INDEX(SPI!M:M,MATCH(1,IF(SPI!A:A='state(northeast)data'!$A97,IF(SPI!B:B='state(northeast)data'!$B97,1)),0))," "),2)</f>
        <v>5.88</v>
      </c>
      <c r="R97" s="22">
        <f t="array" ref="R97">ROUND(IFERROR(INDEX(SPI!N:N,MATCH(1,IF(SPI!A:A='state(northeast)data'!$A97,IF(SPI!B:B='state(northeast)data'!$B97,1)),0))," "),2)</f>
        <v>25.85</v>
      </c>
      <c r="S97" s="64">
        <v>4.0</v>
      </c>
      <c r="T97" s="64">
        <v>97.0</v>
      </c>
    </row>
    <row r="98" ht="12.75" customHeight="1">
      <c r="A98" s="62" t="s">
        <v>28</v>
      </c>
      <c r="B98" s="55">
        <v>1998.0</v>
      </c>
      <c r="C98" s="34">
        <v>36.0</v>
      </c>
      <c r="D98" s="54">
        <v>263000.0</v>
      </c>
      <c r="E98" s="54">
        <v>7062000.0</v>
      </c>
      <c r="F98" s="43">
        <v>48.3</v>
      </c>
      <c r="G98" s="57">
        <v>39.8</v>
      </c>
      <c r="H98" s="43">
        <v>41.4</v>
      </c>
      <c r="I98" s="57">
        <v>21.53</v>
      </c>
      <c r="J98" s="56">
        <v>82.52242</v>
      </c>
      <c r="K98" s="56">
        <v>13.69233</v>
      </c>
      <c r="L98" s="56">
        <v>3.877918</v>
      </c>
      <c r="M98" s="56">
        <v>0.266102</v>
      </c>
      <c r="N98" s="43">
        <f t="shared" si="5"/>
        <v>-0.35877</v>
      </c>
      <c r="O98" s="58">
        <v>0.0</v>
      </c>
      <c r="P98" s="43">
        <f t="shared" si="2"/>
        <v>20.811392</v>
      </c>
      <c r="Q98" s="22">
        <f t="array" ref="Q98">ROUND(IFERROR(INDEX(SPI!M:M,MATCH(1,IF(SPI!A:A='state(northeast)data'!$A98,IF(SPI!B:B='state(northeast)data'!$B98,1)),0))," "),2)</f>
        <v>2.56</v>
      </c>
      <c r="R98" s="22">
        <f t="array" ref="R98">ROUND(IFERROR(INDEX(SPI!N:N,MATCH(1,IF(SPI!A:A='state(northeast)data'!$A98,IF(SPI!B:B='state(northeast)data'!$B98,1)),0))," "),2)</f>
        <v>27.12</v>
      </c>
      <c r="S98" s="64">
        <v>14.0</v>
      </c>
      <c r="T98" s="64">
        <v>93.0</v>
      </c>
    </row>
    <row r="99" ht="12.75" customHeight="1">
      <c r="A99" s="62" t="s">
        <v>28</v>
      </c>
      <c r="B99" s="55">
        <v>1999.0</v>
      </c>
      <c r="C99" s="34">
        <v>36.0</v>
      </c>
      <c r="D99" s="54">
        <v>222000.0</v>
      </c>
      <c r="E99" s="54">
        <v>6061000.0</v>
      </c>
      <c r="F99" s="43">
        <v>46.9</v>
      </c>
      <c r="G99" s="57">
        <v>40.0</v>
      </c>
      <c r="H99" s="43">
        <v>38.77</v>
      </c>
      <c r="I99" s="57">
        <v>16.07</v>
      </c>
      <c r="J99" s="56">
        <v>46.42618</v>
      </c>
      <c r="K99" s="56">
        <v>25.68155</v>
      </c>
      <c r="L99" s="56">
        <v>19.43512</v>
      </c>
      <c r="M99" s="56">
        <v>6.096364</v>
      </c>
      <c r="N99" s="43">
        <f t="shared" si="5"/>
        <v>2.360786</v>
      </c>
      <c r="O99" s="58">
        <v>0.0</v>
      </c>
      <c r="P99" s="43">
        <f t="shared" si="2"/>
        <v>92.284026</v>
      </c>
      <c r="Q99" s="22">
        <f t="array" ref="Q99">ROUND(IFERROR(INDEX(SPI!M:M,MATCH(1,IF(SPI!A:A='state(northeast)data'!$A99,IF(SPI!B:B='state(northeast)data'!$B99,1)),0))," "),2)</f>
        <v>27.87</v>
      </c>
      <c r="R99" s="22">
        <f t="array" ref="R99">ROUND(IFERROR(INDEX(SPI!N:N,MATCH(1,IF(SPI!A:A='state(northeast)data'!$A99,IF(SPI!B:B='state(northeast)data'!$B99,1)),0))," "),2)</f>
        <v>2.86</v>
      </c>
      <c r="S99" s="64">
        <v>9.0</v>
      </c>
      <c r="T99" s="64">
        <v>101.0</v>
      </c>
    </row>
    <row r="100" ht="12.75" customHeight="1">
      <c r="A100" s="62" t="s">
        <v>28</v>
      </c>
      <c r="B100" s="55">
        <v>2000.0</v>
      </c>
      <c r="C100" s="34">
        <v>36.0</v>
      </c>
      <c r="D100" s="54">
        <v>239000.0</v>
      </c>
      <c r="E100" s="54">
        <v>6931000.0</v>
      </c>
      <c r="F100" s="43">
        <v>44.9</v>
      </c>
      <c r="G100" s="57">
        <v>39.2</v>
      </c>
      <c r="H100" s="43">
        <v>46.24</v>
      </c>
      <c r="I100" s="57">
        <v>21.39</v>
      </c>
      <c r="J100" s="61">
        <v>99.81115384615386</v>
      </c>
      <c r="K100" s="61">
        <v>0.18884615384615386</v>
      </c>
      <c r="L100" s="61">
        <v>0.0</v>
      </c>
      <c r="M100" s="61">
        <v>0.0</v>
      </c>
      <c r="N100" s="61">
        <v>0.0</v>
      </c>
      <c r="O100" s="61">
        <v>0.0</v>
      </c>
      <c r="P100" s="43">
        <f t="shared" si="2"/>
        <v>0.1888461538</v>
      </c>
      <c r="Q100" s="22">
        <f t="array" ref="Q100">ROUND(IFERROR(INDEX(SPI!M:M,MATCH(1,IF(SPI!A:A='state(northeast)data'!$A100,IF(SPI!B:B='state(northeast)data'!$B100,1)),0))," "),2)</f>
        <v>2.35</v>
      </c>
      <c r="R100" s="22">
        <f t="array" ref="R100">ROUND(IFERROR(INDEX(SPI!N:N,MATCH(1,IF(SPI!A:A='state(northeast)data'!$A100,IF(SPI!B:B='state(northeast)data'!$B100,1)),0))," "),2)</f>
        <v>35.83</v>
      </c>
      <c r="S100" s="64">
        <v>3.0</v>
      </c>
      <c r="T100" s="64">
        <v>93.0</v>
      </c>
      <c r="U100" s="65">
        <v>1160000.0</v>
      </c>
      <c r="V100" s="65">
        <v>0.199</v>
      </c>
    </row>
    <row r="101" ht="12.75" customHeight="1">
      <c r="A101" s="62" t="s">
        <v>28</v>
      </c>
      <c r="B101" s="55">
        <v>2001.0</v>
      </c>
      <c r="C101" s="34">
        <v>36.0</v>
      </c>
      <c r="D101" s="54">
        <v>220000.0</v>
      </c>
      <c r="E101" s="54">
        <v>6490000.0</v>
      </c>
      <c r="F101" s="43">
        <v>46.9</v>
      </c>
      <c r="G101" s="57">
        <v>36.4</v>
      </c>
      <c r="H101" s="43">
        <v>34.14</v>
      </c>
      <c r="I101" s="57">
        <v>16.08</v>
      </c>
      <c r="J101" s="61">
        <v>61.264230769230785</v>
      </c>
      <c r="K101" s="61">
        <v>27.61653846153846</v>
      </c>
      <c r="L101" s="61">
        <v>9.149423076923078</v>
      </c>
      <c r="M101" s="61">
        <v>1.9688461538461541</v>
      </c>
      <c r="N101" s="61">
        <v>0.0</v>
      </c>
      <c r="O101" s="61">
        <v>0.0</v>
      </c>
      <c r="P101" s="43">
        <f t="shared" si="2"/>
        <v>51.82192308</v>
      </c>
      <c r="Q101" s="22">
        <f t="array" ref="Q101">ROUND(IFERROR(INDEX(SPI!M:M,MATCH(1,IF(SPI!A:A='state(northeast)data'!$A101,IF(SPI!B:B='state(northeast)data'!$B101,1)),0))," "),2)</f>
        <v>26.8</v>
      </c>
      <c r="R101" s="22">
        <f t="array" ref="R101">ROUND(IFERROR(INDEX(SPI!N:N,MATCH(1,IF(SPI!A:A='state(northeast)data'!$A101,IF(SPI!B:B='state(northeast)data'!$B101,1)),0))," "),2)</f>
        <v>1.85</v>
      </c>
      <c r="S101" s="64">
        <v>16.0</v>
      </c>
      <c r="T101" s="64">
        <v>103.0</v>
      </c>
      <c r="U101" s="65">
        <v>1190000.0</v>
      </c>
      <c r="V101" s="65">
        <v>0.164</v>
      </c>
    </row>
    <row r="102" ht="12.75" customHeight="1">
      <c r="A102" s="62" t="s">
        <v>28</v>
      </c>
      <c r="B102" s="55">
        <v>2002.0</v>
      </c>
      <c r="C102" s="34">
        <v>36.0</v>
      </c>
      <c r="D102" s="54">
        <v>260000.0</v>
      </c>
      <c r="E102" s="54">
        <v>6838000.0</v>
      </c>
      <c r="F102" s="43">
        <v>46.8</v>
      </c>
      <c r="G102" s="57">
        <v>41.8</v>
      </c>
      <c r="H102" s="43">
        <v>43.56</v>
      </c>
      <c r="I102" s="57">
        <v>15.96</v>
      </c>
      <c r="J102" s="61">
        <v>69.39792452830189</v>
      </c>
      <c r="K102" s="61">
        <v>20.71547169811321</v>
      </c>
      <c r="L102" s="61">
        <v>6.476226415094342</v>
      </c>
      <c r="M102" s="61">
        <v>3.2320754716981135</v>
      </c>
      <c r="N102" s="61">
        <v>0.17735849056603775</v>
      </c>
      <c r="O102" s="61">
        <v>0.0</v>
      </c>
      <c r="P102" s="43">
        <f t="shared" si="2"/>
        <v>44.07358491</v>
      </c>
      <c r="Q102" s="22">
        <f t="array" ref="Q102">ROUND(IFERROR(INDEX(SPI!M:M,MATCH(1,IF(SPI!A:A='state(northeast)data'!$A102,IF(SPI!B:B='state(northeast)data'!$B102,1)),0))," "),2)</f>
        <v>16.27</v>
      </c>
      <c r="R102" s="22">
        <f t="array" ref="R102">ROUND(IFERROR(INDEX(SPI!N:N,MATCH(1,IF(SPI!A:A='state(northeast)data'!$A102,IF(SPI!B:B='state(northeast)data'!$B102,1)),0))," "),2)</f>
        <v>11.55</v>
      </c>
      <c r="S102" s="64">
        <v>19.0</v>
      </c>
      <c r="T102" s="64">
        <v>98.0</v>
      </c>
      <c r="U102" s="65">
        <v>1260000.0</v>
      </c>
      <c r="V102" s="65">
        <v>0.19</v>
      </c>
    </row>
    <row r="103" ht="12.75" customHeight="1">
      <c r="A103" s="62" t="s">
        <v>28</v>
      </c>
      <c r="B103" s="55">
        <v>2003.0</v>
      </c>
      <c r="C103" s="34">
        <v>36.0</v>
      </c>
      <c r="D103" s="54">
        <v>210000.0</v>
      </c>
      <c r="E103" s="54">
        <v>5628000.0</v>
      </c>
      <c r="F103" s="43">
        <v>44.5</v>
      </c>
      <c r="G103" s="57">
        <v>35.4</v>
      </c>
      <c r="H103" s="43">
        <v>48.02</v>
      </c>
      <c r="I103" s="57">
        <v>21.32</v>
      </c>
      <c r="J103" s="61">
        <v>96.75942307692308</v>
      </c>
      <c r="K103" s="61">
        <v>3.2405769230769232</v>
      </c>
      <c r="L103" s="61">
        <v>0.0</v>
      </c>
      <c r="M103" s="61">
        <v>0.0</v>
      </c>
      <c r="N103" s="61">
        <v>0.0</v>
      </c>
      <c r="O103" s="61">
        <v>0.0</v>
      </c>
      <c r="P103" s="43">
        <f t="shared" si="2"/>
        <v>3.240576923</v>
      </c>
      <c r="Q103" s="22">
        <f t="array" ref="Q103">ROUND(IFERROR(INDEX(SPI!M:M,MATCH(1,IF(SPI!A:A='state(northeast)data'!$A103,IF(SPI!B:B='state(northeast)data'!$B103,1)),0))," "),2)</f>
        <v>3.37</v>
      </c>
      <c r="R103" s="22">
        <f t="array" ref="R103">ROUND(IFERROR(INDEX(SPI!N:N,MATCH(1,IF(SPI!A:A='state(northeast)data'!$A103,IF(SPI!B:B='state(northeast)data'!$B103,1)),0))," "),2)</f>
        <v>25.46</v>
      </c>
      <c r="S103" s="64">
        <v>7.0</v>
      </c>
      <c r="T103" s="64">
        <v>94.0</v>
      </c>
      <c r="U103" s="65">
        <v>1160000.0</v>
      </c>
      <c r="V103" s="65">
        <v>0.166</v>
      </c>
    </row>
    <row r="104" ht="12.75" customHeight="1">
      <c r="A104" s="62" t="s">
        <v>28</v>
      </c>
      <c r="B104" s="55">
        <v>2004.0</v>
      </c>
      <c r="C104" s="34">
        <v>36.0</v>
      </c>
      <c r="D104" s="54">
        <v>255000.0</v>
      </c>
      <c r="E104" s="54">
        <v>7191000.0</v>
      </c>
      <c r="F104" s="43">
        <v>45.2</v>
      </c>
      <c r="G104" s="57">
        <v>36.8</v>
      </c>
      <c r="H104" s="43">
        <v>45.17</v>
      </c>
      <c r="I104" s="57">
        <v>23.22</v>
      </c>
      <c r="J104" s="61">
        <v>98.2825</v>
      </c>
      <c r="K104" s="61">
        <v>1.7175</v>
      </c>
      <c r="L104" s="61">
        <v>0.0</v>
      </c>
      <c r="M104" s="61">
        <v>0.0</v>
      </c>
      <c r="N104" s="61">
        <v>0.0</v>
      </c>
      <c r="O104" s="61">
        <v>0.0</v>
      </c>
      <c r="P104" s="43">
        <f t="shared" si="2"/>
        <v>1.7175</v>
      </c>
      <c r="Q104" s="22">
        <f t="array" ref="Q104">ROUND(IFERROR(INDEX(SPI!M:M,MATCH(1,IF(SPI!A:A='state(northeast)data'!$A104,IF(SPI!B:B='state(northeast)data'!$B104,1)),0))," "),2)</f>
        <v>0.14</v>
      </c>
      <c r="R104" s="22">
        <f t="array" ref="R104">ROUND(IFERROR(INDEX(SPI!N:N,MATCH(1,IF(SPI!A:A='state(northeast)data'!$A104,IF(SPI!B:B='state(northeast)data'!$B104,1)),0))," "),2)</f>
        <v>44.55</v>
      </c>
      <c r="S104" s="64">
        <v>1.0</v>
      </c>
      <c r="T104" s="64">
        <v>91.0</v>
      </c>
      <c r="U104" s="65">
        <v>1240000.0</v>
      </c>
      <c r="V104" s="65">
        <v>0.184</v>
      </c>
    </row>
    <row r="105" ht="12.75" customHeight="1">
      <c r="A105" s="62" t="s">
        <v>28</v>
      </c>
      <c r="B105" s="55">
        <v>2005.0</v>
      </c>
      <c r="C105" s="34">
        <v>36.0</v>
      </c>
      <c r="D105" s="54">
        <v>222000.0</v>
      </c>
      <c r="E105" s="54">
        <v>7037000.0</v>
      </c>
      <c r="F105" s="43">
        <v>46.2</v>
      </c>
      <c r="G105" s="57">
        <v>38.6</v>
      </c>
      <c r="H105" s="43">
        <v>46.85</v>
      </c>
      <c r="I105" s="57">
        <v>21.06</v>
      </c>
      <c r="J105" s="61">
        <v>85.9346153846154</v>
      </c>
      <c r="K105" s="61">
        <v>12.48173076923077</v>
      </c>
      <c r="L105" s="61">
        <v>1.5834615384615385</v>
      </c>
      <c r="M105" s="61">
        <v>0.0</v>
      </c>
      <c r="N105" s="61">
        <v>0.0</v>
      </c>
      <c r="O105" s="61">
        <v>0.0</v>
      </c>
      <c r="P105" s="43">
        <f t="shared" si="2"/>
        <v>15.64865385</v>
      </c>
      <c r="Q105" s="22">
        <f t="array" ref="Q105">ROUND(IFERROR(INDEX(SPI!M:M,MATCH(1,IF(SPI!A:A='state(northeast)data'!$A105,IF(SPI!B:B='state(northeast)data'!$B105,1)),0))," "),2)</f>
        <v>2.46</v>
      </c>
      <c r="R105" s="22">
        <f t="array" ref="R105">ROUND(IFERROR(INDEX(SPI!N:N,MATCH(1,IF(SPI!A:A='state(northeast)data'!$A105,IF(SPI!B:B='state(northeast)data'!$B105,1)),0))," "),2)</f>
        <v>31.18</v>
      </c>
      <c r="S105" s="64">
        <v>5.0</v>
      </c>
      <c r="T105" s="64">
        <v>99.0</v>
      </c>
      <c r="U105" s="65">
        <v>1340000.0</v>
      </c>
      <c r="V105" s="65">
        <v>0.157</v>
      </c>
    </row>
    <row r="106" ht="12.75" customHeight="1">
      <c r="A106" s="62" t="s">
        <v>28</v>
      </c>
      <c r="B106" s="55">
        <v>2006.0</v>
      </c>
      <c r="C106" s="34">
        <v>36.0</v>
      </c>
      <c r="D106" s="54">
        <v>253000.0</v>
      </c>
      <c r="E106" s="54">
        <v>8020000.0</v>
      </c>
      <c r="F106" s="43">
        <v>47.6</v>
      </c>
      <c r="G106" s="57">
        <v>40.3</v>
      </c>
      <c r="H106" s="43">
        <v>48.89</v>
      </c>
      <c r="I106" s="57">
        <v>26.01</v>
      </c>
      <c r="J106" s="61">
        <v>93.95173076923076</v>
      </c>
      <c r="K106" s="61">
        <v>6.048269230769232</v>
      </c>
      <c r="L106" s="61">
        <v>0.0</v>
      </c>
      <c r="M106" s="61">
        <v>0.0</v>
      </c>
      <c r="N106" s="61">
        <v>0.0</v>
      </c>
      <c r="O106" s="61">
        <v>0.0</v>
      </c>
      <c r="P106" s="43">
        <f t="shared" si="2"/>
        <v>6.048269231</v>
      </c>
      <c r="Q106" s="22">
        <f t="array" ref="Q106">ROUND(IFERROR(INDEX(SPI!M:M,MATCH(1,IF(SPI!A:A='state(northeast)data'!$A106,IF(SPI!B:B='state(northeast)data'!$B106,1)),0))," "),2)</f>
        <v>0.32</v>
      </c>
      <c r="R106" s="22">
        <f t="array" ref="R106">ROUND(IFERROR(INDEX(SPI!N:N,MATCH(1,IF(SPI!A:A='state(northeast)data'!$A106,IF(SPI!B:B='state(northeast)data'!$B106,1)),0))," "),2)</f>
        <v>55.42</v>
      </c>
      <c r="S106" s="64">
        <v>15.0</v>
      </c>
      <c r="T106" s="64">
        <v>97.0</v>
      </c>
      <c r="U106" s="65">
        <v>1345000.0</v>
      </c>
      <c r="V106" s="65">
        <v>0.19</v>
      </c>
    </row>
    <row r="107" ht="12.75" customHeight="1">
      <c r="A107" s="62" t="s">
        <v>28</v>
      </c>
      <c r="B107" s="55">
        <v>2007.0</v>
      </c>
      <c r="C107" s="34">
        <v>36.0</v>
      </c>
      <c r="D107" s="54">
        <v>228000.0</v>
      </c>
      <c r="E107" s="54">
        <v>7638000.0</v>
      </c>
      <c r="F107" s="43">
        <v>45.7</v>
      </c>
      <c r="G107" s="57">
        <v>38.0</v>
      </c>
      <c r="H107" s="43">
        <v>44.47</v>
      </c>
      <c r="I107" s="57">
        <v>23.74</v>
      </c>
      <c r="J107" s="61">
        <v>86.5521153846154</v>
      </c>
      <c r="K107" s="61">
        <v>8.247692307692308</v>
      </c>
      <c r="L107" s="61">
        <v>4.203653846153846</v>
      </c>
      <c r="M107" s="61">
        <v>0.9967307692307693</v>
      </c>
      <c r="N107" s="61">
        <v>0.0</v>
      </c>
      <c r="O107" s="61">
        <v>0.0</v>
      </c>
      <c r="P107" s="43">
        <f t="shared" si="2"/>
        <v>19.64519231</v>
      </c>
      <c r="Q107" s="22">
        <f t="array" ref="Q107">ROUND(IFERROR(INDEX(SPI!M:M,MATCH(1,IF(SPI!A:A='state(northeast)data'!$A107,IF(SPI!B:B='state(northeast)data'!$B107,1)),0))," "),2)</f>
        <v>2.31</v>
      </c>
      <c r="R107" s="22">
        <f t="array" ref="R107">ROUND(IFERROR(INDEX(SPI!N:N,MATCH(1,IF(SPI!A:A='state(northeast)data'!$A107,IF(SPI!B:B='state(northeast)data'!$B107,1)),0))," "),2)</f>
        <v>36.47</v>
      </c>
      <c r="S107" s="64">
        <v>8.0</v>
      </c>
      <c r="T107" s="64">
        <v>92.0</v>
      </c>
      <c r="U107" s="65">
        <v>1420000.0</v>
      </c>
      <c r="V107" s="65">
        <v>0.156</v>
      </c>
    </row>
    <row r="108" ht="12.75" customHeight="1">
      <c r="A108" s="62" t="s">
        <v>28</v>
      </c>
      <c r="B108" s="55">
        <v>2008.0</v>
      </c>
      <c r="C108" s="34">
        <v>36.0</v>
      </c>
      <c r="D108" s="54">
        <v>328000.0</v>
      </c>
      <c r="E108" s="54">
        <v>1.3907E7</v>
      </c>
      <c r="F108" s="43">
        <v>45.8</v>
      </c>
      <c r="G108" s="57">
        <v>39.5</v>
      </c>
      <c r="H108" s="43">
        <v>47.73</v>
      </c>
      <c r="I108" s="57">
        <v>24.74</v>
      </c>
      <c r="J108" s="61">
        <v>97.1356603773585</v>
      </c>
      <c r="K108" s="61">
        <v>2.8643396226415088</v>
      </c>
      <c r="L108" s="61">
        <v>0.0</v>
      </c>
      <c r="M108" s="61">
        <v>0.0</v>
      </c>
      <c r="N108" s="61">
        <v>0.0</v>
      </c>
      <c r="O108" s="61">
        <v>0.0</v>
      </c>
      <c r="P108" s="43">
        <f t="shared" si="2"/>
        <v>2.864339623</v>
      </c>
      <c r="Q108" s="22">
        <f t="array" ref="Q108">ROUND(IFERROR(INDEX(SPI!M:M,MATCH(1,IF(SPI!A:A='state(northeast)data'!$A108,IF(SPI!B:B='state(northeast)data'!$B108,1)),0))," "),2)</f>
        <v>0.59</v>
      </c>
      <c r="R108" s="22">
        <f t="array" ref="R108">ROUND(IFERROR(INDEX(SPI!N:N,MATCH(1,IF(SPI!A:A='state(northeast)data'!$A108,IF(SPI!B:B='state(northeast)data'!$B108,1)),0))," "),2)</f>
        <v>45.22</v>
      </c>
      <c r="S108" s="64">
        <v>10.0</v>
      </c>
      <c r="T108" s="64">
        <v>96.0</v>
      </c>
      <c r="U108" s="65">
        <v>1530000.0</v>
      </c>
      <c r="V108" s="65">
        <v>0.165</v>
      </c>
    </row>
    <row r="109" ht="12.75" customHeight="1">
      <c r="A109" s="62" t="s">
        <v>28</v>
      </c>
      <c r="B109" s="55">
        <v>2009.0</v>
      </c>
      <c r="C109" s="34">
        <v>36.0</v>
      </c>
      <c r="D109" s="54">
        <v>439000.0</v>
      </c>
      <c r="E109" s="54">
        <v>1.7823E7</v>
      </c>
      <c r="F109" s="43">
        <v>45.0</v>
      </c>
      <c r="G109" s="57">
        <v>36.2</v>
      </c>
      <c r="H109" s="43">
        <v>42.37</v>
      </c>
      <c r="I109" s="57">
        <v>20.4</v>
      </c>
      <c r="J109" s="61">
        <v>96.76211538461533</v>
      </c>
      <c r="K109" s="61">
        <v>3.237884615384616</v>
      </c>
      <c r="L109" s="61">
        <v>0.0</v>
      </c>
      <c r="M109" s="61">
        <v>0.0</v>
      </c>
      <c r="N109" s="61">
        <v>0.0</v>
      </c>
      <c r="O109" s="61">
        <v>0.0</v>
      </c>
      <c r="P109" s="43">
        <f t="shared" si="2"/>
        <v>3.237884615</v>
      </c>
      <c r="Q109" s="22">
        <f t="array" ref="Q109">ROUND(IFERROR(INDEX(SPI!M:M,MATCH(1,IF(SPI!A:A='state(northeast)data'!$A109,IF(SPI!B:B='state(northeast)data'!$B109,1)),0))," "),2)</f>
        <v>0.47</v>
      </c>
      <c r="R109" s="22">
        <f t="array" ref="R109">ROUND(IFERROR(INDEX(SPI!N:N,MATCH(1,IF(SPI!A:A='state(northeast)data'!$A109,IF(SPI!B:B='state(northeast)data'!$B109,1)),0))," "),2)</f>
        <v>22.69</v>
      </c>
      <c r="S109" s="64">
        <v>6.0</v>
      </c>
      <c r="T109" s="64">
        <v>92.0</v>
      </c>
      <c r="U109" s="65">
        <v>1470000.0</v>
      </c>
      <c r="V109" s="65">
        <v>0.152</v>
      </c>
    </row>
    <row r="110" ht="12.75" customHeight="1">
      <c r="A110" s="62" t="s">
        <v>28</v>
      </c>
      <c r="B110" s="55">
        <v>2010.0</v>
      </c>
      <c r="C110" s="34">
        <v>36.0</v>
      </c>
      <c r="D110" s="54">
        <v>312000.0</v>
      </c>
      <c r="E110" s="54">
        <v>1.2293E7</v>
      </c>
      <c r="F110" s="43">
        <v>47.2</v>
      </c>
      <c r="G110" s="57">
        <v>37.0</v>
      </c>
      <c r="H110" s="43">
        <v>43.92</v>
      </c>
      <c r="I110" s="57">
        <v>17.74</v>
      </c>
      <c r="J110" s="61">
        <v>88.23538461538463</v>
      </c>
      <c r="K110" s="61">
        <v>10.90673076923077</v>
      </c>
      <c r="L110" s="61">
        <v>0.8578846153846152</v>
      </c>
      <c r="M110" s="61">
        <v>0.0</v>
      </c>
      <c r="N110" s="61">
        <v>0.0</v>
      </c>
      <c r="O110" s="61">
        <v>0.0</v>
      </c>
      <c r="P110" s="43">
        <f t="shared" si="2"/>
        <v>12.6225</v>
      </c>
      <c r="Q110" s="22">
        <f t="array" ref="Q110">ROUND(IFERROR(INDEX(SPI!M:M,MATCH(1,IF(SPI!A:A='state(northeast)data'!$A110,IF(SPI!B:B='state(northeast)data'!$B110,1)),0))," "),2)</f>
        <v>6.27</v>
      </c>
      <c r="R110" s="22">
        <f t="array" ref="R110">ROUND(IFERROR(INDEX(SPI!N:N,MATCH(1,IF(SPI!A:A='state(northeast)data'!$A110,IF(SPI!B:B='state(northeast)data'!$B110,1)),0))," "),2)</f>
        <v>16.64</v>
      </c>
      <c r="S110" s="64">
        <v>13.0</v>
      </c>
      <c r="T110" s="64">
        <v>103.0</v>
      </c>
      <c r="U110" s="65">
        <v>1480000.0</v>
      </c>
      <c r="V110" s="65">
        <v>0.218</v>
      </c>
    </row>
    <row r="111" ht="12.75" customHeight="1">
      <c r="A111" s="62" t="s">
        <v>28</v>
      </c>
      <c r="B111" s="55">
        <v>2011.0</v>
      </c>
      <c r="C111" s="34">
        <v>36.0</v>
      </c>
      <c r="D111" s="54">
        <v>564000.0</v>
      </c>
      <c r="E111" s="54">
        <v>2.2052E7</v>
      </c>
      <c r="F111" s="43">
        <v>47.1</v>
      </c>
      <c r="G111" s="57">
        <v>35.9</v>
      </c>
      <c r="H111" s="43">
        <v>55.71</v>
      </c>
      <c r="I111" s="57">
        <v>21.91</v>
      </c>
      <c r="J111" s="61">
        <v>92.54211538461541</v>
      </c>
      <c r="K111" s="61">
        <v>5.800192307692308</v>
      </c>
      <c r="L111" s="61">
        <v>1.6576923076923078</v>
      </c>
      <c r="M111" s="61">
        <v>0.0</v>
      </c>
      <c r="N111" s="61">
        <v>0.0</v>
      </c>
      <c r="O111" s="61">
        <v>0.0</v>
      </c>
      <c r="P111" s="43">
        <f t="shared" si="2"/>
        <v>9.115576923</v>
      </c>
      <c r="Q111" s="22">
        <f t="array" ref="Q111">ROUND(IFERROR(INDEX(SPI!M:M,MATCH(1,IF(SPI!A:A='state(northeast)data'!$A111,IF(SPI!B:B='state(northeast)data'!$B111,1)),0))," "),2)</f>
        <v>0.44</v>
      </c>
      <c r="R111" s="22">
        <f t="array" ref="R111">ROUND(IFERROR(INDEX(SPI!N:N,MATCH(1,IF(SPI!A:A='state(northeast)data'!$A111,IF(SPI!B:B='state(northeast)data'!$B111,1)),0))," "),2)</f>
        <v>75.26</v>
      </c>
      <c r="S111" s="64">
        <v>6.0</v>
      </c>
      <c r="T111" s="64">
        <v>104.0</v>
      </c>
      <c r="U111" s="65">
        <v>1830000.0</v>
      </c>
      <c r="V111" s="65">
        <v>0.24</v>
      </c>
    </row>
    <row r="112" ht="12.75" customHeight="1">
      <c r="A112" s="62" t="s">
        <v>28</v>
      </c>
      <c r="B112" s="55">
        <v>2012.0</v>
      </c>
      <c r="C112" s="34">
        <v>36.0</v>
      </c>
      <c r="D112" s="54">
        <v>360000.0</v>
      </c>
      <c r="E112" s="54">
        <v>1.566E7</v>
      </c>
      <c r="F112" s="43">
        <v>48.8</v>
      </c>
      <c r="G112" s="57">
        <v>41.6</v>
      </c>
      <c r="H112" s="43">
        <v>39.56</v>
      </c>
      <c r="I112" s="57">
        <v>22.71</v>
      </c>
      <c r="J112" s="61">
        <v>63.68807692307692</v>
      </c>
      <c r="K112" s="61">
        <v>27.79923076923077</v>
      </c>
      <c r="L112" s="61">
        <v>8.297115384615385</v>
      </c>
      <c r="M112" s="61">
        <v>0.21596153846153848</v>
      </c>
      <c r="N112" s="61">
        <v>0.0</v>
      </c>
      <c r="O112" s="61">
        <v>0.0</v>
      </c>
      <c r="P112" s="43">
        <f t="shared" si="2"/>
        <v>45.04134615</v>
      </c>
      <c r="Q112" s="22">
        <f t="array" ref="Q112">ROUND(IFERROR(INDEX(SPI!M:M,MATCH(1,IF(SPI!A:A='state(northeast)data'!$A112,IF(SPI!B:B='state(northeast)data'!$B112,1)),0))," "),2)</f>
        <v>8.2</v>
      </c>
      <c r="R112" s="22">
        <f t="array" ref="R112">ROUND(IFERROR(INDEX(SPI!N:N,MATCH(1,IF(SPI!A:A='state(northeast)data'!$A112,IF(SPI!B:B='state(northeast)data'!$B112,1)),0))," "),2)</f>
        <v>21.4</v>
      </c>
      <c r="S112" s="64">
        <v>13.0</v>
      </c>
      <c r="T112" s="64">
        <v>100.0</v>
      </c>
      <c r="U112" s="65">
        <v>1903000.0</v>
      </c>
      <c r="V112" s="65">
        <v>0.164</v>
      </c>
    </row>
    <row r="113" ht="12.75" customHeight="1">
      <c r="A113" s="62" t="s">
        <v>28</v>
      </c>
      <c r="B113" s="55">
        <v>2013.0</v>
      </c>
      <c r="C113" s="34">
        <v>36.0</v>
      </c>
      <c r="D113" s="54">
        <v>574000.0</v>
      </c>
      <c r="E113" s="54">
        <v>2.5026E7</v>
      </c>
      <c r="F113" s="43">
        <v>45.7</v>
      </c>
      <c r="G113" s="57">
        <v>38.9</v>
      </c>
      <c r="H113" s="43">
        <v>43.99</v>
      </c>
      <c r="I113" s="57">
        <v>20.84</v>
      </c>
      <c r="J113" s="61">
        <v>83.74056603773585</v>
      </c>
      <c r="K113" s="61">
        <v>15.228867924528306</v>
      </c>
      <c r="L113" s="61">
        <v>1.0311320754716982</v>
      </c>
      <c r="M113" s="61">
        <v>0.0</v>
      </c>
      <c r="N113" s="61">
        <v>0.0</v>
      </c>
      <c r="O113" s="61">
        <v>0.0</v>
      </c>
      <c r="P113" s="43">
        <f t="shared" si="2"/>
        <v>17.29113208</v>
      </c>
      <c r="Q113" s="22">
        <f t="array" ref="Q113">ROUND(IFERROR(INDEX(SPI!M:M,MATCH(1,IF(SPI!A:A='state(northeast)data'!$A113,IF(SPI!B:B='state(northeast)data'!$B113,1)),0))," "),2)</f>
        <v>2.02</v>
      </c>
      <c r="R113" s="22">
        <f t="array" ref="R113">ROUND(IFERROR(INDEX(SPI!N:N,MATCH(1,IF(SPI!A:A='state(northeast)data'!$A113,IF(SPI!B:B='state(northeast)data'!$B113,1)),0))," "),2)</f>
        <v>21.53</v>
      </c>
      <c r="S113" s="64">
        <v>11.0</v>
      </c>
      <c r="T113" s="64">
        <v>98.0</v>
      </c>
      <c r="U113" s="65">
        <v>2011000.0</v>
      </c>
      <c r="V113" s="65">
        <v>0.28</v>
      </c>
    </row>
    <row r="114" ht="12.75" customHeight="1">
      <c r="A114" s="62" t="s">
        <v>28</v>
      </c>
      <c r="B114" s="55">
        <v>2014.0</v>
      </c>
      <c r="C114" s="34">
        <v>36.0</v>
      </c>
      <c r="D114" s="54">
        <v>546000.0</v>
      </c>
      <c r="E114" s="54">
        <v>2.1676E7</v>
      </c>
      <c r="F114" s="43">
        <v>44.5</v>
      </c>
      <c r="G114" s="57">
        <v>34.7</v>
      </c>
      <c r="H114" s="43">
        <v>43.22</v>
      </c>
      <c r="I114" s="57">
        <v>19.87</v>
      </c>
      <c r="J114" s="61">
        <v>90.29576923076921</v>
      </c>
      <c r="K114" s="61">
        <v>8.680192307692307</v>
      </c>
      <c r="L114" s="61">
        <v>1.0251923076923075</v>
      </c>
      <c r="M114" s="61">
        <v>0.0</v>
      </c>
      <c r="N114" s="61">
        <v>0.0</v>
      </c>
      <c r="O114" s="61">
        <v>0.0</v>
      </c>
      <c r="P114" s="43">
        <f t="shared" si="2"/>
        <v>10.73057692</v>
      </c>
      <c r="Q114" s="22">
        <f t="array" ref="Q114">ROUND(IFERROR(INDEX(SPI!M:M,MATCH(1,IF(SPI!A:A='state(northeast)data'!$A114,IF(SPI!B:B='state(northeast)data'!$B114,1)),0))," "),2)</f>
        <v>1.2</v>
      </c>
      <c r="R114" s="22">
        <f t="array" ref="R114">ROUND(IFERROR(INDEX(SPI!N:N,MATCH(1,IF(SPI!A:A='state(northeast)data'!$A114,IF(SPI!B:B='state(northeast)data'!$B114,1)),0))," "),2)</f>
        <v>31.05</v>
      </c>
      <c r="S114" s="64">
        <v>4.0</v>
      </c>
      <c r="T114" s="64">
        <v>92.0</v>
      </c>
      <c r="U114" s="65">
        <v>2070000.0</v>
      </c>
      <c r="V114" s="65">
        <v>0.174</v>
      </c>
    </row>
    <row r="115" ht="12.75" customHeight="1">
      <c r="A115" s="62" t="s">
        <v>28</v>
      </c>
      <c r="B115" s="55">
        <v>2015.0</v>
      </c>
      <c r="C115" s="34">
        <v>36.0</v>
      </c>
      <c r="D115" s="54">
        <v>601000.0</v>
      </c>
      <c r="E115" s="54">
        <v>2.5242E7</v>
      </c>
      <c r="F115" s="43">
        <v>45.7</v>
      </c>
      <c r="G115" s="57">
        <v>34.2</v>
      </c>
      <c r="H115" s="43">
        <v>40.64</v>
      </c>
      <c r="I115" s="57">
        <v>16.65</v>
      </c>
      <c r="J115" s="61">
        <v>61.953076923076914</v>
      </c>
      <c r="K115" s="61">
        <v>33.275192307692315</v>
      </c>
      <c r="L115" s="61">
        <v>4.771153846153846</v>
      </c>
      <c r="M115" s="61">
        <v>0.0</v>
      </c>
      <c r="N115" s="61">
        <v>0.0</v>
      </c>
      <c r="O115" s="61">
        <v>0.0</v>
      </c>
      <c r="P115" s="43">
        <f t="shared" si="2"/>
        <v>42.8175</v>
      </c>
      <c r="Q115" s="22">
        <f t="array" ref="Q115">ROUND(IFERROR(INDEX(SPI!M:M,MATCH(1,IF(SPI!A:A='state(northeast)data'!$A115,IF(SPI!B:B='state(northeast)data'!$B115,1)),0))," "),2)</f>
        <v>11.9</v>
      </c>
      <c r="R115" s="22">
        <f t="array" ref="R115">ROUND(IFERROR(INDEX(SPI!N:N,MATCH(1,IF(SPI!A:A='state(northeast)data'!$A115,IF(SPI!B:B='state(northeast)data'!$B115,1)),0))," "),2)</f>
        <v>8.33</v>
      </c>
      <c r="S115" s="64">
        <v>2.0</v>
      </c>
      <c r="T115" s="64">
        <v>97.0</v>
      </c>
      <c r="U115" s="65">
        <v>2200000.0</v>
      </c>
      <c r="V115" s="65">
        <v>0.261</v>
      </c>
    </row>
    <row r="116" ht="12.75" customHeight="1">
      <c r="A116" s="62" t="s">
        <v>28</v>
      </c>
      <c r="B116" s="55">
        <v>2016.0</v>
      </c>
      <c r="C116" s="34">
        <v>36.0</v>
      </c>
      <c r="D116" s="54">
        <v>707000.0</v>
      </c>
      <c r="E116" s="54">
        <v>3.132E7</v>
      </c>
      <c r="F116" s="43">
        <v>47.6</v>
      </c>
      <c r="G116" s="57">
        <v>41.9</v>
      </c>
      <c r="H116" s="43">
        <v>38.17</v>
      </c>
      <c r="I116" s="57">
        <v>20.65</v>
      </c>
      <c r="J116" s="61">
        <v>37.93057692307693</v>
      </c>
      <c r="K116" s="61">
        <v>31.130192307692308</v>
      </c>
      <c r="L116" s="61">
        <v>19.146923076923066</v>
      </c>
      <c r="M116" s="61">
        <v>10.093461538461538</v>
      </c>
      <c r="N116" s="61">
        <v>1.6975</v>
      </c>
      <c r="O116" s="61">
        <v>0.0</v>
      </c>
      <c r="P116" s="43">
        <f t="shared" si="2"/>
        <v>106.4944231</v>
      </c>
      <c r="Q116" s="22">
        <f t="array" ref="Q116">ROUND(IFERROR(INDEX(SPI!M:M,MATCH(1,IF(SPI!A:A='state(northeast)data'!$A116,IF(SPI!B:B='state(northeast)data'!$B116,1)),0))," "),2)</f>
        <v>15.02</v>
      </c>
      <c r="R116" s="22">
        <f t="array" ref="R116">ROUND(IFERROR(INDEX(SPI!N:N,MATCH(1,IF(SPI!A:A='state(northeast)data'!$A116,IF(SPI!B:B='state(northeast)data'!$B116,1)),0))," "),2)</f>
        <v>6.35</v>
      </c>
      <c r="S116" s="64">
        <v>-1.0</v>
      </c>
      <c r="T116" s="64">
        <v>96.0</v>
      </c>
      <c r="U116" s="65">
        <v>2200000.0</v>
      </c>
      <c r="V116" s="65">
        <v>0.248</v>
      </c>
    </row>
    <row r="117" ht="12.75" customHeight="1">
      <c r="A117" s="62" t="s">
        <v>28</v>
      </c>
      <c r="B117" s="55">
        <v>2017.0</v>
      </c>
      <c r="C117" s="34">
        <v>36.0</v>
      </c>
      <c r="D117" s="54">
        <v>760000.0</v>
      </c>
      <c r="E117" s="54">
        <v>2.964E7</v>
      </c>
      <c r="F117" s="43">
        <v>46.9</v>
      </c>
      <c r="G117" s="57">
        <v>41.8</v>
      </c>
      <c r="H117" s="43">
        <v>47.38</v>
      </c>
      <c r="I117" s="57">
        <v>20.45</v>
      </c>
      <c r="J117" s="61">
        <v>81.52692307692308</v>
      </c>
      <c r="K117" s="61">
        <v>12.485384615384616</v>
      </c>
      <c r="L117" s="61">
        <v>4.739999999999999</v>
      </c>
      <c r="M117" s="61">
        <v>1.234230769230769</v>
      </c>
      <c r="N117" s="61">
        <v>0.013461538461538462</v>
      </c>
      <c r="O117" s="61">
        <v>0.0</v>
      </c>
      <c r="P117" s="43">
        <f t="shared" si="2"/>
        <v>25.72192308</v>
      </c>
      <c r="Q117" s="22">
        <f t="array" ref="Q117">ROUND(IFERROR(INDEX(SPI!M:M,MATCH(1,IF(SPI!A:A='state(northeast)data'!$A117,IF(SPI!B:B='state(northeast)data'!$B117,1)),0))," "),2)</f>
        <v>2</v>
      </c>
      <c r="R117" s="22">
        <f t="array" ref="R117">ROUND(IFERROR(INDEX(SPI!N:N,MATCH(1,IF(SPI!A:A='state(northeast)data'!$A117,IF(SPI!B:B='state(northeast)data'!$B117,1)),0))," "),2)</f>
        <v>47.78</v>
      </c>
      <c r="S117" s="64">
        <v>9.0</v>
      </c>
      <c r="T117" s="64">
        <v>94.0</v>
      </c>
      <c r="U117" s="65">
        <v>2310000.0</v>
      </c>
      <c r="V117" s="65">
        <v>0.26</v>
      </c>
    </row>
    <row r="118" ht="12.75" customHeight="1">
      <c r="A118" s="62" t="s">
        <v>28</v>
      </c>
      <c r="B118" s="55">
        <v>2018.0</v>
      </c>
      <c r="C118" s="34">
        <v>36.0</v>
      </c>
      <c r="D118" s="54">
        <v>806000.0</v>
      </c>
      <c r="E118" s="54">
        <v>2.6114E7</v>
      </c>
      <c r="F118" s="43">
        <v>46.2</v>
      </c>
      <c r="G118" s="57">
        <v>38.6</v>
      </c>
      <c r="H118" s="43">
        <v>48.58</v>
      </c>
      <c r="I118" s="57">
        <v>19.92</v>
      </c>
      <c r="J118" s="61">
        <v>80.70788461538463</v>
      </c>
      <c r="K118" s="61">
        <v>14.94634615384615</v>
      </c>
      <c r="L118" s="61">
        <v>4.072115384615386</v>
      </c>
      <c r="M118" s="61">
        <v>0.27307692307692305</v>
      </c>
      <c r="N118" s="61">
        <v>0.0</v>
      </c>
      <c r="O118" s="61">
        <v>0.0</v>
      </c>
      <c r="P118" s="43">
        <f t="shared" si="2"/>
        <v>23.90980769</v>
      </c>
      <c r="Q118" s="22">
        <f t="array" ref="Q118">ROUND(IFERROR(INDEX(SPI!M:M,MATCH(1,IF(SPI!A:A='state(northeast)data'!$A118,IF(SPI!B:B='state(northeast)data'!$B118,1)),0))," "),2)</f>
        <v>2.27</v>
      </c>
      <c r="R118" s="22">
        <f t="array" ref="R118">ROUND(IFERROR(INDEX(SPI!N:N,MATCH(1,IF(SPI!A:A='state(northeast)data'!$A118,IF(SPI!B:B='state(northeast)data'!$B118,1)),0))," "),2)</f>
        <v>28.32</v>
      </c>
      <c r="S118" s="64">
        <v>5.0</v>
      </c>
      <c r="T118" s="64">
        <v>96.0</v>
      </c>
      <c r="U118" s="65">
        <v>2515000.0</v>
      </c>
      <c r="V118" s="65">
        <v>0.281</v>
      </c>
    </row>
    <row r="119" ht="12.75" customHeight="1">
      <c r="A119" s="62" t="s">
        <v>28</v>
      </c>
      <c r="B119" s="55">
        <v>2019.0</v>
      </c>
      <c r="C119" s="34">
        <v>36.0</v>
      </c>
      <c r="D119" s="54">
        <v>820000.0</v>
      </c>
      <c r="E119" s="54">
        <v>2.6404E7</v>
      </c>
      <c r="F119" s="43">
        <v>45.2</v>
      </c>
      <c r="G119" s="57">
        <v>38.6</v>
      </c>
      <c r="H119" s="43">
        <v>48.22</v>
      </c>
      <c r="I119" s="57">
        <v>26.22</v>
      </c>
      <c r="J119" s="61">
        <v>96.1811320754717</v>
      </c>
      <c r="K119" s="61">
        <v>3.818867924528301</v>
      </c>
      <c r="L119" s="61">
        <v>0.0</v>
      </c>
      <c r="M119" s="61">
        <v>0.0</v>
      </c>
      <c r="N119" s="61">
        <v>0.0</v>
      </c>
      <c r="O119" s="61">
        <v>0.0</v>
      </c>
      <c r="P119" s="43">
        <f t="shared" si="2"/>
        <v>3.818867925</v>
      </c>
      <c r="Q119" s="22">
        <f t="array" ref="Q119">ROUND(IFERROR(INDEX(SPI!M:M,MATCH(1,IF(SPI!A:A='state(northeast)data'!$A119,IF(SPI!B:B='state(northeast)data'!$B119,1)),0))," "),2)</f>
        <v>0.08</v>
      </c>
      <c r="R119" s="22">
        <f t="array" ref="R119">ROUND(IFERROR(INDEX(SPI!N:N,MATCH(1,IF(SPI!A:A='state(northeast)data'!$A119,IF(SPI!B:B='state(northeast)data'!$B119,1)),0))," "),2)</f>
        <v>57.69</v>
      </c>
      <c r="S119" s="64">
        <v>2.0</v>
      </c>
      <c r="T119" s="64">
        <v>95.0</v>
      </c>
      <c r="U119" s="65">
        <v>2650000.0</v>
      </c>
      <c r="V119" s="65">
        <v>0.287</v>
      </c>
    </row>
    <row r="120" ht="12.75" customHeight="1">
      <c r="A120" s="62" t="s">
        <v>28</v>
      </c>
      <c r="B120" s="55">
        <v>2020.0</v>
      </c>
      <c r="C120" s="34">
        <v>36.0</v>
      </c>
      <c r="D120" s="54">
        <v>804000.0</v>
      </c>
      <c r="E120" s="59">
        <v>2.7658E7</v>
      </c>
      <c r="F120" s="43">
        <v>47.8</v>
      </c>
      <c r="G120" s="57">
        <v>40.3</v>
      </c>
      <c r="H120" s="43">
        <v>39.28</v>
      </c>
      <c r="I120" s="57">
        <v>22.66</v>
      </c>
      <c r="J120" s="61">
        <v>63.855000000000004</v>
      </c>
      <c r="K120" s="61">
        <v>23.83403846153846</v>
      </c>
      <c r="L120" s="61">
        <v>11.392115384615387</v>
      </c>
      <c r="M120" s="61">
        <v>0.9194230769230767</v>
      </c>
      <c r="N120" s="61">
        <v>3.846153846153846E-4</v>
      </c>
      <c r="O120" s="61">
        <v>0.0</v>
      </c>
      <c r="P120" s="43">
        <f t="shared" si="2"/>
        <v>49.37807692</v>
      </c>
      <c r="Q120" s="22">
        <f t="array" ref="Q120">ROUND(IFERROR(INDEX(SPI!M:M,MATCH(1,IF(SPI!A:A='state(northeast)data'!$A120,IF(SPI!B:B='state(northeast)data'!$B120,1)),0))," "),2)</f>
        <v>6.1</v>
      </c>
      <c r="R120" s="22">
        <f t="array" ref="R120">ROUND(IFERROR(INDEX(SPI!N:N,MATCH(1,IF(SPI!A:A='state(northeast)data'!$A120,IF(SPI!B:B='state(northeast)data'!$B120,1)),0))," "),2)</f>
        <v>17.5</v>
      </c>
      <c r="S120" s="64">
        <v>14.0</v>
      </c>
      <c r="T120" s="64">
        <v>96.0</v>
      </c>
      <c r="U120" s="65">
        <v>2730000.0</v>
      </c>
      <c r="V120" s="65">
        <v>0.212</v>
      </c>
    </row>
    <row r="121" ht="12.75" customHeight="1">
      <c r="A121" s="62" t="s">
        <v>28</v>
      </c>
      <c r="B121" s="55">
        <v>2021.0</v>
      </c>
      <c r="C121" s="34">
        <v>36.0</v>
      </c>
      <c r="D121" s="54">
        <v>647000.0</v>
      </c>
      <c r="E121" s="66">
        <f>AVERAGE(E116:E120)</f>
        <v>28227200</v>
      </c>
      <c r="F121" s="43">
        <v>47.8</v>
      </c>
      <c r="G121" s="57">
        <v>39.4</v>
      </c>
      <c r="H121" s="43">
        <v>46.31</v>
      </c>
      <c r="I121" s="57">
        <v>17.73</v>
      </c>
      <c r="J121" s="61">
        <v>70.54519230769228</v>
      </c>
      <c r="K121" s="61">
        <v>23.98384615384616</v>
      </c>
      <c r="L121" s="61">
        <v>5.470961538461541</v>
      </c>
      <c r="M121" s="61">
        <v>0.0</v>
      </c>
      <c r="N121" s="61">
        <v>0.0</v>
      </c>
      <c r="O121" s="61">
        <v>0.0</v>
      </c>
      <c r="P121" s="43">
        <f t="shared" si="2"/>
        <v>34.92576923</v>
      </c>
      <c r="Q121" s="22">
        <f t="array" ref="Q121">ROUND(IFERROR(INDEX(SPI!M:M,MATCH(1,IF(SPI!A:A='state(northeast)data'!$A121,IF(SPI!B:B='state(northeast)data'!$B121,1)),0))," "),2)</f>
        <v>10.1</v>
      </c>
      <c r="R121" s="22">
        <f t="array" ref="R121">ROUND(IFERROR(INDEX(SPI!N:N,MATCH(1,IF(SPI!A:A='state(northeast)data'!$A121,IF(SPI!B:B='state(northeast)data'!$B121,1)),0))," "),2)</f>
        <v>22.75</v>
      </c>
      <c r="S121" s="64">
        <v>14.0</v>
      </c>
      <c r="T121" s="64">
        <v>98.0</v>
      </c>
      <c r="U121" s="65">
        <v>2800000.0</v>
      </c>
      <c r="V121" s="65">
        <v>0.293</v>
      </c>
    </row>
    <row r="122" ht="12.75" customHeight="1">
      <c r="A122" s="62" t="s">
        <v>29</v>
      </c>
      <c r="B122" s="55">
        <v>1992.0</v>
      </c>
      <c r="C122" s="34">
        <v>42.0</v>
      </c>
      <c r="D122" s="54">
        <v>95000.0</v>
      </c>
      <c r="E122" s="54">
        <v>2337000.0</v>
      </c>
      <c r="F122" s="43">
        <v>47.6</v>
      </c>
      <c r="G122" s="57">
        <v>37.2</v>
      </c>
      <c r="H122" s="43">
        <v>41.61</v>
      </c>
      <c r="I122" s="57">
        <v>15.32</v>
      </c>
      <c r="J122" s="56">
        <v>57.63395</v>
      </c>
      <c r="K122" s="56">
        <v>22.7783</v>
      </c>
      <c r="L122" s="56">
        <v>9.638337</v>
      </c>
      <c r="M122" s="56">
        <v>8.806264</v>
      </c>
      <c r="N122" s="43">
        <f t="shared" ref="N122:N129" si="6">100-sum(J122:M122)</f>
        <v>1.143149</v>
      </c>
      <c r="O122" s="58">
        <v>0.0</v>
      </c>
      <c r="P122" s="43">
        <f t="shared" si="2"/>
        <v>73.046362</v>
      </c>
      <c r="Q122" s="22">
        <f t="array" ref="Q122">ROUND(IFERROR(INDEX(SPI!M:M,MATCH(1,IF(SPI!A:A='state(northeast)data'!$A122,IF(SPI!B:B='state(northeast)data'!$B122,1)),0))," "),2)</f>
        <v>29.95</v>
      </c>
      <c r="R122" s="22">
        <f t="array" ref="R122">ROUND(IFERROR(INDEX(SPI!N:N,MATCH(1,IF(SPI!A:A='state(northeast)data'!$A122,IF(SPI!B:B='state(northeast)data'!$B122,1)),0))," "),2)</f>
        <v>3.83</v>
      </c>
      <c r="S122" s="64">
        <v>6.0</v>
      </c>
      <c r="T122" s="64">
        <v>93.0</v>
      </c>
      <c r="U122" s="65">
        <v>2800000.0</v>
      </c>
      <c r="V122" s="65">
        <v>0.287</v>
      </c>
    </row>
    <row r="123" ht="12.75" customHeight="1">
      <c r="A123" s="62" t="s">
        <v>29</v>
      </c>
      <c r="B123" s="55">
        <v>1993.0</v>
      </c>
      <c r="C123" s="34">
        <v>42.0</v>
      </c>
      <c r="D123" s="54">
        <v>40000.0</v>
      </c>
      <c r="E123" s="54">
        <v>964000.0</v>
      </c>
      <c r="F123" s="43">
        <v>48.2</v>
      </c>
      <c r="G123" s="57">
        <v>34.8</v>
      </c>
      <c r="H123" s="43">
        <v>45.8</v>
      </c>
      <c r="I123" s="57">
        <v>19.25</v>
      </c>
      <c r="J123" s="56">
        <v>97.83217</v>
      </c>
      <c r="K123" s="56">
        <v>8.047982</v>
      </c>
      <c r="L123" s="56">
        <v>-2.58591</v>
      </c>
      <c r="M123" s="56">
        <v>-2.4145</v>
      </c>
      <c r="N123" s="43">
        <f t="shared" si="6"/>
        <v>-0.879742</v>
      </c>
      <c r="O123" s="58">
        <v>0.0</v>
      </c>
      <c r="P123" s="43">
        <f t="shared" si="2"/>
        <v>-7.886306</v>
      </c>
      <c r="Q123" s="22">
        <f t="array" ref="Q123">ROUND(IFERROR(INDEX(SPI!M:M,MATCH(1,IF(SPI!A:A='state(northeast)data'!$A123,IF(SPI!B:B='state(northeast)data'!$B123,1)),0))," "),2)</f>
        <v>1.11</v>
      </c>
      <c r="R123" s="22">
        <f t="array" ref="R123">ROUND(IFERROR(INDEX(SPI!N:N,MATCH(1,IF(SPI!A:A='state(northeast)data'!$A123,IF(SPI!B:B='state(northeast)data'!$B123,1)),0))," "),2)</f>
        <v>20.77</v>
      </c>
      <c r="S123" s="64">
        <v>3.0</v>
      </c>
      <c r="T123" s="64">
        <v>95.0</v>
      </c>
      <c r="U123" s="65">
        <v>2900000.0</v>
      </c>
      <c r="V123" s="65">
        <v>0.223</v>
      </c>
    </row>
    <row r="124" ht="12.75" customHeight="1">
      <c r="A124" s="62" t="s">
        <v>29</v>
      </c>
      <c r="B124" s="55">
        <v>1994.0</v>
      </c>
      <c r="C124" s="34">
        <v>42.0</v>
      </c>
      <c r="D124" s="54">
        <v>59000.0</v>
      </c>
      <c r="E124" s="54">
        <v>1528000.0</v>
      </c>
      <c r="F124" s="43">
        <v>48.0</v>
      </c>
      <c r="G124" s="57">
        <v>32.8</v>
      </c>
      <c r="H124" s="43">
        <v>48.19</v>
      </c>
      <c r="I124" s="57">
        <v>24.68</v>
      </c>
      <c r="J124" s="56">
        <v>109.9704</v>
      </c>
      <c r="K124" s="56">
        <v>-0.09205</v>
      </c>
      <c r="L124" s="56">
        <v>-6.26074</v>
      </c>
      <c r="M124" s="56">
        <v>-2.92515</v>
      </c>
      <c r="N124" s="43">
        <f t="shared" si="6"/>
        <v>-0.69246</v>
      </c>
      <c r="O124" s="58">
        <v>0.0</v>
      </c>
      <c r="P124" s="43">
        <f t="shared" si="2"/>
        <v>-24.15882</v>
      </c>
      <c r="Q124" s="22">
        <f t="array" ref="Q124">ROUND(IFERROR(INDEX(SPI!M:M,MATCH(1,IF(SPI!A:A='state(northeast)data'!$A124,IF(SPI!B:B='state(northeast)data'!$B124,1)),0))," "),2)</f>
        <v>0.12</v>
      </c>
      <c r="R124" s="22">
        <f t="array" ref="R124">ROUND(IFERROR(INDEX(SPI!N:N,MATCH(1,IF(SPI!A:A='state(northeast)data'!$A124,IF(SPI!B:B='state(northeast)data'!$B124,1)),0))," "),2)</f>
        <v>42.75</v>
      </c>
      <c r="S124" s="64">
        <v>-15.0</v>
      </c>
      <c r="T124" s="64">
        <v>96.0</v>
      </c>
    </row>
    <row r="125" ht="12.75" customHeight="1">
      <c r="A125" s="62" t="s">
        <v>29</v>
      </c>
      <c r="B125" s="55">
        <v>1995.0</v>
      </c>
      <c r="C125" s="34">
        <v>42.0</v>
      </c>
      <c r="D125" s="54">
        <v>43000.0</v>
      </c>
      <c r="E125" s="54">
        <v>1079000.0</v>
      </c>
      <c r="F125" s="43">
        <v>48.5</v>
      </c>
      <c r="G125" s="57">
        <v>37.5</v>
      </c>
      <c r="H125" s="43">
        <v>37.51</v>
      </c>
      <c r="I125" s="57">
        <v>16.84</v>
      </c>
      <c r="J125" s="56">
        <v>49.72498</v>
      </c>
      <c r="K125" s="56">
        <v>27.05235</v>
      </c>
      <c r="L125" s="56">
        <v>12.36351</v>
      </c>
      <c r="M125" s="56">
        <v>9.375055</v>
      </c>
      <c r="N125" s="43">
        <f t="shared" si="6"/>
        <v>1.484105</v>
      </c>
      <c r="O125" s="58">
        <v>0.0</v>
      </c>
      <c r="P125" s="43">
        <f t="shared" si="2"/>
        <v>85.840955</v>
      </c>
      <c r="Q125" s="22">
        <f t="array" ref="Q125">ROUND(IFERROR(INDEX(SPI!M:M,MATCH(1,IF(SPI!A:A='state(northeast)data'!$A125,IF(SPI!B:B='state(northeast)data'!$B125,1)),0))," "),2)</f>
        <v>28.66</v>
      </c>
      <c r="R125" s="22">
        <f t="array" ref="R125">ROUND(IFERROR(INDEX(SPI!N:N,MATCH(1,IF(SPI!A:A='state(northeast)data'!$A125,IF(SPI!B:B='state(northeast)data'!$B125,1)),0))," "),2)</f>
        <v>3.1</v>
      </c>
      <c r="S125" s="64">
        <v>4.0</v>
      </c>
      <c r="T125" s="64">
        <v>98.0</v>
      </c>
    </row>
    <row r="126" ht="12.75" customHeight="1">
      <c r="A126" s="62" t="s">
        <v>29</v>
      </c>
      <c r="B126" s="55">
        <v>1996.0</v>
      </c>
      <c r="C126" s="34">
        <v>42.0</v>
      </c>
      <c r="D126" s="54">
        <v>71000.0</v>
      </c>
      <c r="E126" s="54">
        <v>1747000.0</v>
      </c>
      <c r="F126" s="43">
        <v>47.6</v>
      </c>
      <c r="G126" s="57">
        <v>34.2</v>
      </c>
      <c r="H126" s="43">
        <v>56.31</v>
      </c>
      <c r="I126" s="57">
        <v>23.56</v>
      </c>
      <c r="J126" s="56">
        <v>111.7795</v>
      </c>
      <c r="K126" s="56">
        <v>-0.09167</v>
      </c>
      <c r="L126" s="56">
        <v>-7.7419</v>
      </c>
      <c r="M126" s="56">
        <v>-3.00272</v>
      </c>
      <c r="N126" s="43">
        <f t="shared" si="6"/>
        <v>-0.94321</v>
      </c>
      <c r="O126" s="58">
        <v>0.0</v>
      </c>
      <c r="P126" s="43">
        <f t="shared" si="2"/>
        <v>-28.35647</v>
      </c>
      <c r="Q126" s="22">
        <f t="array" ref="Q126">ROUND(IFERROR(INDEX(SPI!M:M,MATCH(1,IF(SPI!A:A='state(northeast)data'!$A126,IF(SPI!B:B='state(northeast)data'!$B126,1)),0))," "),2)</f>
        <v>0.4</v>
      </c>
      <c r="R126" s="22">
        <f t="array" ref="R126">ROUND(IFERROR(INDEX(SPI!N:N,MATCH(1,IF(SPI!A:A='state(northeast)data'!$A126,IF(SPI!B:B='state(northeast)data'!$B126,1)),0))," "),2)</f>
        <v>49.52</v>
      </c>
      <c r="S126" s="64">
        <v>-8.0</v>
      </c>
      <c r="T126" s="64">
        <v>92.0</v>
      </c>
    </row>
    <row r="127" ht="12.75" customHeight="1">
      <c r="A127" s="62" t="s">
        <v>29</v>
      </c>
      <c r="B127" s="55">
        <v>1997.0</v>
      </c>
      <c r="C127" s="34">
        <v>42.0</v>
      </c>
      <c r="D127" s="54">
        <v>63000.0</v>
      </c>
      <c r="E127" s="54">
        <v>1638000.0</v>
      </c>
      <c r="F127" s="43">
        <v>48.0</v>
      </c>
      <c r="G127" s="57">
        <v>37.0</v>
      </c>
      <c r="H127" s="43">
        <v>38.8</v>
      </c>
      <c r="I127" s="57">
        <v>25.45</v>
      </c>
      <c r="J127" s="56">
        <v>87.44733</v>
      </c>
      <c r="K127" s="56">
        <v>11.55574</v>
      </c>
      <c r="L127" s="56">
        <v>3.142501</v>
      </c>
      <c r="M127" s="56">
        <v>-2.33529</v>
      </c>
      <c r="N127" s="43">
        <f t="shared" si="6"/>
        <v>0.189719</v>
      </c>
      <c r="O127" s="58">
        <v>0.0</v>
      </c>
      <c r="P127" s="43">
        <f t="shared" si="2"/>
        <v>11.593748</v>
      </c>
      <c r="Q127" s="22">
        <f t="array" ref="Q127">ROUND(IFERROR(INDEX(SPI!M:M,MATCH(1,IF(SPI!A:A='state(northeast)data'!$A127,IF(SPI!B:B='state(northeast)data'!$B127,1)),0))," "),2)</f>
        <v>9.34</v>
      </c>
      <c r="R127" s="22">
        <f t="array" ref="R127">ROUND(IFERROR(INDEX(SPI!N:N,MATCH(1,IF(SPI!A:A='state(northeast)data'!$A127,IF(SPI!B:B='state(northeast)data'!$B127,1)),0))," "),2)</f>
        <v>25.66</v>
      </c>
      <c r="S127" s="64">
        <v>1.0</v>
      </c>
      <c r="T127" s="64">
        <v>95.0</v>
      </c>
    </row>
    <row r="128" ht="12.75" customHeight="1">
      <c r="A128" s="62" t="s">
        <v>29</v>
      </c>
      <c r="B128" s="55">
        <v>1998.0</v>
      </c>
      <c r="C128" s="34">
        <v>42.0</v>
      </c>
      <c r="D128" s="54">
        <v>72000.0</v>
      </c>
      <c r="E128" s="54">
        <v>1872000.0</v>
      </c>
      <c r="F128" s="43">
        <v>51.8</v>
      </c>
      <c r="G128" s="57">
        <v>38.6</v>
      </c>
      <c r="H128" s="43">
        <v>40.41</v>
      </c>
      <c r="I128" s="57">
        <v>21.49</v>
      </c>
      <c r="J128" s="56">
        <v>78.95746</v>
      </c>
      <c r="K128" s="56">
        <v>16.72938</v>
      </c>
      <c r="L128" s="56">
        <v>4.580899</v>
      </c>
      <c r="M128" s="56">
        <v>-0.11512</v>
      </c>
      <c r="N128" s="43">
        <f t="shared" si="6"/>
        <v>-0.152619</v>
      </c>
      <c r="O128" s="58">
        <v>0.0</v>
      </c>
      <c r="P128" s="43">
        <f t="shared" si="2"/>
        <v>24.935342</v>
      </c>
      <c r="Q128" s="22">
        <f t="array" ref="Q128">ROUND(IFERROR(INDEX(SPI!M:M,MATCH(1,IF(SPI!A:A='state(northeast)data'!$A128,IF(SPI!B:B='state(northeast)data'!$B128,1)),0))," "),2)</f>
        <v>5.47</v>
      </c>
      <c r="R128" s="22">
        <f t="array" ref="R128">ROUND(IFERROR(INDEX(SPI!N:N,MATCH(1,IF(SPI!A:A='state(northeast)data'!$A128,IF(SPI!B:B='state(northeast)data'!$B128,1)),0))," "),2)</f>
        <v>24.13</v>
      </c>
      <c r="S128" s="64">
        <v>9.0</v>
      </c>
      <c r="T128" s="64">
        <v>91.0</v>
      </c>
    </row>
    <row r="129" ht="12.75" customHeight="1">
      <c r="A129" s="62" t="s">
        <v>29</v>
      </c>
      <c r="B129" s="55">
        <v>1999.0</v>
      </c>
      <c r="C129" s="34">
        <v>42.0</v>
      </c>
      <c r="D129" s="54">
        <v>67000.0</v>
      </c>
      <c r="E129" s="54">
        <v>1742000.0</v>
      </c>
      <c r="F129" s="43">
        <v>50.0</v>
      </c>
      <c r="G129" s="57">
        <v>38.8</v>
      </c>
      <c r="H129" s="43">
        <v>41.12</v>
      </c>
      <c r="I129" s="57">
        <v>15.6</v>
      </c>
      <c r="J129" s="56">
        <v>50.77002</v>
      </c>
      <c r="K129" s="56">
        <v>28.68157</v>
      </c>
      <c r="L129" s="56">
        <v>17.73806</v>
      </c>
      <c r="M129" s="56">
        <v>1.299401</v>
      </c>
      <c r="N129" s="43">
        <f t="shared" si="6"/>
        <v>1.510949</v>
      </c>
      <c r="O129" s="58">
        <v>0.0</v>
      </c>
      <c r="P129" s="43">
        <f t="shared" si="2"/>
        <v>74.099689</v>
      </c>
      <c r="Q129" s="22">
        <f t="array" ref="Q129">ROUND(IFERROR(INDEX(SPI!M:M,MATCH(1,IF(SPI!A:A='state(northeast)data'!$A129,IF(SPI!B:B='state(northeast)data'!$B129,1)),0))," "),2)</f>
        <v>27.99</v>
      </c>
      <c r="R129" s="22">
        <f t="array" ref="R129">ROUND(IFERROR(INDEX(SPI!N:N,MATCH(1,IF(SPI!A:A='state(northeast)data'!$A129,IF(SPI!B:B='state(northeast)data'!$B129,1)),0))," "),2)</f>
        <v>0.57</v>
      </c>
      <c r="S129" s="64">
        <v>7.0</v>
      </c>
      <c r="T129" s="64">
        <v>100.0</v>
      </c>
    </row>
    <row r="130" ht="12.75" customHeight="1">
      <c r="A130" s="62" t="s">
        <v>29</v>
      </c>
      <c r="B130" s="55">
        <v>2000.0</v>
      </c>
      <c r="C130" s="34">
        <v>42.0</v>
      </c>
      <c r="D130" s="54">
        <v>47000.0</v>
      </c>
      <c r="E130" s="54">
        <v>1335000.0</v>
      </c>
      <c r="F130" s="43">
        <v>48.5</v>
      </c>
      <c r="G130" s="57">
        <v>37.6</v>
      </c>
      <c r="H130" s="43">
        <v>41.38</v>
      </c>
      <c r="I130" s="57">
        <v>19.92</v>
      </c>
      <c r="J130" s="61">
        <v>93.97211538461536</v>
      </c>
      <c r="K130" s="61">
        <v>6.027884615384616</v>
      </c>
      <c r="L130" s="61">
        <v>0.0</v>
      </c>
      <c r="M130" s="61">
        <v>0.0</v>
      </c>
      <c r="N130" s="61">
        <v>0.0</v>
      </c>
      <c r="O130" s="61">
        <v>0.0</v>
      </c>
      <c r="P130" s="43">
        <f t="shared" si="2"/>
        <v>6.027884615</v>
      </c>
      <c r="Q130" s="22">
        <f t="array" ref="Q130">ROUND(IFERROR(INDEX(SPI!M:M,MATCH(1,IF(SPI!A:A='state(northeast)data'!$A130,IF(SPI!B:B='state(northeast)data'!$B130,1)),0))," "),2)</f>
        <v>5.56</v>
      </c>
      <c r="R130" s="22">
        <f t="array" ref="R130">ROUND(IFERROR(INDEX(SPI!N:N,MATCH(1,IF(SPI!A:A='state(northeast)data'!$A130,IF(SPI!B:B='state(northeast)data'!$B130,1)),0))," "),2)</f>
        <v>7.39</v>
      </c>
      <c r="S130" s="64">
        <v>2.0</v>
      </c>
      <c r="T130" s="64">
        <v>92.0</v>
      </c>
    </row>
    <row r="131" ht="12.75" customHeight="1">
      <c r="A131" s="62" t="s">
        <v>29</v>
      </c>
      <c r="B131" s="55">
        <v>2001.0</v>
      </c>
      <c r="C131" s="34">
        <v>42.0</v>
      </c>
      <c r="D131" s="54">
        <v>69000.0</v>
      </c>
      <c r="E131" s="54">
        <v>1746000.0</v>
      </c>
      <c r="F131" s="43">
        <v>49.9</v>
      </c>
      <c r="G131" s="57">
        <v>35.4</v>
      </c>
      <c r="H131" s="43">
        <v>34.36</v>
      </c>
      <c r="I131" s="57">
        <v>14.8</v>
      </c>
      <c r="J131" s="61">
        <v>46.83096153846154</v>
      </c>
      <c r="K131" s="61">
        <v>38.43038461538461</v>
      </c>
      <c r="L131" s="61">
        <v>13.526153846153846</v>
      </c>
      <c r="M131" s="61">
        <v>1.2132692307692308</v>
      </c>
      <c r="N131" s="61">
        <v>0.0</v>
      </c>
      <c r="O131" s="61">
        <v>0.0</v>
      </c>
      <c r="P131" s="43">
        <f t="shared" si="2"/>
        <v>69.1225</v>
      </c>
      <c r="Q131" s="22">
        <f t="array" ref="Q131">ROUND(IFERROR(INDEX(SPI!M:M,MATCH(1,IF(SPI!A:A='state(northeast)data'!$A131,IF(SPI!B:B='state(northeast)data'!$B131,1)),0))," "),2)</f>
        <v>40.5</v>
      </c>
      <c r="R131" s="22">
        <f t="array" ref="R131">ROUND(IFERROR(INDEX(SPI!N:N,MATCH(1,IF(SPI!A:A='state(northeast)data'!$A131,IF(SPI!B:B='state(northeast)data'!$B131,1)),0))," "),2)</f>
        <v>0.11</v>
      </c>
      <c r="S131" s="64">
        <v>3.0</v>
      </c>
      <c r="T131" s="64">
        <v>98.0</v>
      </c>
    </row>
    <row r="132" ht="12.75" customHeight="1">
      <c r="A132" s="62" t="s">
        <v>29</v>
      </c>
      <c r="B132" s="55">
        <v>2002.0</v>
      </c>
      <c r="C132" s="34">
        <v>42.0</v>
      </c>
      <c r="D132" s="54">
        <v>60000.0</v>
      </c>
      <c r="E132" s="54">
        <v>1602000.0</v>
      </c>
      <c r="F132" s="43">
        <v>50.3</v>
      </c>
      <c r="G132" s="57">
        <v>40.6</v>
      </c>
      <c r="H132" s="43">
        <v>43.55</v>
      </c>
      <c r="I132" s="57">
        <v>14.44</v>
      </c>
      <c r="J132" s="61">
        <v>46.551132075471706</v>
      </c>
      <c r="K132" s="61">
        <v>29.096226415094325</v>
      </c>
      <c r="L132" s="61">
        <v>13.819056603773584</v>
      </c>
      <c r="M132" s="61">
        <v>7.375094339622643</v>
      </c>
      <c r="N132" s="61">
        <v>3.156603773584906</v>
      </c>
      <c r="O132" s="61">
        <v>0.0011320754716981133</v>
      </c>
      <c r="P132" s="43">
        <f t="shared" si="2"/>
        <v>91.49169811</v>
      </c>
      <c r="Q132" s="22">
        <f t="array" ref="Q132">ROUND(IFERROR(INDEX(SPI!M:M,MATCH(1,IF(SPI!A:A='state(northeast)data'!$A132,IF(SPI!B:B='state(northeast)data'!$B132,1)),0))," "),2)</f>
        <v>22.36</v>
      </c>
      <c r="R132" s="22">
        <f t="array" ref="R132">ROUND(IFERROR(INDEX(SPI!N:N,MATCH(1,IF(SPI!A:A='state(northeast)data'!$A132,IF(SPI!B:B='state(northeast)data'!$B132,1)),0))," "),2)</f>
        <v>5.67</v>
      </c>
      <c r="S132" s="64">
        <v>5.0</v>
      </c>
      <c r="T132" s="64">
        <v>99.0</v>
      </c>
    </row>
    <row r="133" ht="12.75" customHeight="1">
      <c r="A133" s="62" t="s">
        <v>29</v>
      </c>
      <c r="B133" s="55">
        <v>2003.0</v>
      </c>
      <c r="C133" s="34">
        <v>42.0</v>
      </c>
      <c r="D133" s="54">
        <v>52000.0</v>
      </c>
      <c r="E133" s="54">
        <v>1425000.0</v>
      </c>
      <c r="F133" s="43">
        <v>48.0</v>
      </c>
      <c r="G133" s="57">
        <v>34.1</v>
      </c>
      <c r="H133" s="43">
        <v>53.57</v>
      </c>
      <c r="I133" s="57">
        <v>22.48</v>
      </c>
      <c r="J133" s="61">
        <v>95.72000000000003</v>
      </c>
      <c r="K133" s="61">
        <v>4.215192307692307</v>
      </c>
      <c r="L133" s="61">
        <v>0.06461538461538462</v>
      </c>
      <c r="M133" s="61">
        <v>0.0</v>
      </c>
      <c r="N133" s="61">
        <v>0.0</v>
      </c>
      <c r="O133" s="61">
        <v>0.0</v>
      </c>
      <c r="P133" s="43">
        <f t="shared" si="2"/>
        <v>4.344423077</v>
      </c>
      <c r="Q133" s="22">
        <f t="array" ref="Q133">ROUND(IFERROR(INDEX(SPI!M:M,MATCH(1,IF(SPI!A:A='state(northeast)data'!$A133,IF(SPI!B:B='state(northeast)data'!$B133,1)),0))," "),2)</f>
        <v>1.91</v>
      </c>
      <c r="R133" s="22">
        <f t="array" ref="R133">ROUND(IFERROR(INDEX(SPI!N:N,MATCH(1,IF(SPI!A:A='state(northeast)data'!$A133,IF(SPI!B:B='state(northeast)data'!$B133,1)),0))," "),2)</f>
        <v>40.45</v>
      </c>
      <c r="S133" s="64">
        <v>1.0</v>
      </c>
      <c r="T133" s="64">
        <v>93.0</v>
      </c>
      <c r="U133" s="65">
        <v>383000.0</v>
      </c>
      <c r="V133" s="65">
        <v>0.136</v>
      </c>
    </row>
    <row r="134" ht="12.75" customHeight="1">
      <c r="A134" s="62" t="s">
        <v>29</v>
      </c>
      <c r="B134" s="55">
        <v>2004.0</v>
      </c>
      <c r="C134" s="34">
        <v>42.0</v>
      </c>
      <c r="D134" s="54">
        <v>60000.0</v>
      </c>
      <c r="E134" s="54">
        <v>1740000.0</v>
      </c>
      <c r="F134" s="43">
        <v>49.1</v>
      </c>
      <c r="G134" s="57">
        <v>35.2</v>
      </c>
      <c r="H134" s="43">
        <v>53.9</v>
      </c>
      <c r="I134" s="57">
        <v>25.34</v>
      </c>
      <c r="J134" s="61">
        <v>99.94673076923075</v>
      </c>
      <c r="K134" s="61">
        <v>0.05326923076923077</v>
      </c>
      <c r="L134" s="61">
        <v>0.0</v>
      </c>
      <c r="M134" s="61">
        <v>0.0</v>
      </c>
      <c r="N134" s="61">
        <v>0.0</v>
      </c>
      <c r="O134" s="61">
        <v>0.0</v>
      </c>
      <c r="P134" s="43">
        <f t="shared" si="2"/>
        <v>0.05326923077</v>
      </c>
      <c r="Q134" s="22">
        <f t="array" ref="Q134">ROUND(IFERROR(INDEX(SPI!M:M,MATCH(1,IF(SPI!A:A='state(northeast)data'!$A134,IF(SPI!B:B='state(northeast)data'!$B134,1)),0))," "),2)</f>
        <v>0</v>
      </c>
      <c r="R134" s="22">
        <f t="array" ref="R134">ROUND(IFERROR(INDEX(SPI!N:N,MATCH(1,IF(SPI!A:A='state(northeast)data'!$A134,IF(SPI!B:B='state(northeast)data'!$B134,1)),0))," "),2)</f>
        <v>77.37</v>
      </c>
      <c r="S134" s="64">
        <v>0.0</v>
      </c>
      <c r="T134" s="64">
        <v>91.0</v>
      </c>
      <c r="U134" s="65">
        <v>404000.0</v>
      </c>
      <c r="V134" s="65">
        <v>0.149</v>
      </c>
    </row>
    <row r="135" ht="12.75" customHeight="1">
      <c r="A135" s="62" t="s">
        <v>29</v>
      </c>
      <c r="B135" s="55">
        <v>2005.0</v>
      </c>
      <c r="C135" s="34">
        <v>42.0</v>
      </c>
      <c r="D135" s="54">
        <v>61000.0</v>
      </c>
      <c r="E135" s="54">
        <v>1922000.0</v>
      </c>
      <c r="F135" s="43">
        <v>49.5</v>
      </c>
      <c r="G135" s="57">
        <v>37.5</v>
      </c>
      <c r="H135" s="43">
        <v>42.97</v>
      </c>
      <c r="I135" s="57">
        <v>26.33</v>
      </c>
      <c r="J135" s="61">
        <v>77.75769230769231</v>
      </c>
      <c r="K135" s="61">
        <v>18.38653846153846</v>
      </c>
      <c r="L135" s="61">
        <v>3.8561538461538456</v>
      </c>
      <c r="M135" s="61">
        <v>0.0</v>
      </c>
      <c r="N135" s="61">
        <v>0.0</v>
      </c>
      <c r="O135" s="61">
        <v>0.0</v>
      </c>
      <c r="P135" s="43">
        <f t="shared" si="2"/>
        <v>26.09884615</v>
      </c>
      <c r="Q135" s="22">
        <f t="array" ref="Q135">ROUND(IFERROR(INDEX(SPI!M:M,MATCH(1,IF(SPI!A:A='state(northeast)data'!$A135,IF(SPI!B:B='state(northeast)data'!$B135,1)),0))," "),2)</f>
        <v>6.88</v>
      </c>
      <c r="R135" s="22">
        <f t="array" ref="R135">ROUND(IFERROR(INDEX(SPI!N:N,MATCH(1,IF(SPI!A:A='state(northeast)data'!$A135,IF(SPI!B:B='state(northeast)data'!$B135,1)),0))," "),2)</f>
        <v>35.15</v>
      </c>
      <c r="S135" s="64">
        <v>-2.0</v>
      </c>
      <c r="T135" s="64">
        <v>97.0</v>
      </c>
      <c r="U135" s="65">
        <v>428000.0</v>
      </c>
      <c r="V135" s="65">
        <v>0.143</v>
      </c>
    </row>
    <row r="136" ht="12.75" customHeight="1">
      <c r="A136" s="62" t="s">
        <v>29</v>
      </c>
      <c r="B136" s="55">
        <v>2006.0</v>
      </c>
      <c r="C136" s="34">
        <v>42.0</v>
      </c>
      <c r="D136" s="54">
        <v>66000.0</v>
      </c>
      <c r="E136" s="54">
        <v>2145000.0</v>
      </c>
      <c r="F136" s="43">
        <v>50.8</v>
      </c>
      <c r="G136" s="57">
        <v>39.0</v>
      </c>
      <c r="H136" s="43">
        <v>47.57</v>
      </c>
      <c r="I136" s="57">
        <v>21.11</v>
      </c>
      <c r="J136" s="61">
        <v>85.57076923076923</v>
      </c>
      <c r="K136" s="61">
        <v>14.195961538461539</v>
      </c>
      <c r="L136" s="61">
        <v>0.23326923076923076</v>
      </c>
      <c r="M136" s="61">
        <v>0.0</v>
      </c>
      <c r="N136" s="61">
        <v>0.0</v>
      </c>
      <c r="O136" s="61">
        <v>0.0</v>
      </c>
      <c r="P136" s="43">
        <f t="shared" si="2"/>
        <v>14.6625</v>
      </c>
      <c r="Q136" s="22">
        <f t="array" ref="Q136">ROUND(IFERROR(INDEX(SPI!M:M,MATCH(1,IF(SPI!A:A='state(northeast)data'!$A136,IF(SPI!B:B='state(northeast)data'!$B136,1)),0))," "),2)</f>
        <v>3.24</v>
      </c>
      <c r="R136" s="22">
        <f t="array" ref="R136">ROUND(IFERROR(INDEX(SPI!N:N,MATCH(1,IF(SPI!A:A='state(northeast)data'!$A136,IF(SPI!B:B='state(northeast)data'!$B136,1)),0))," "),2)</f>
        <v>22.13</v>
      </c>
      <c r="S136" s="64">
        <v>6.0</v>
      </c>
      <c r="T136" s="64">
        <v>96.0</v>
      </c>
      <c r="U136" s="65">
        <v>449000.0</v>
      </c>
      <c r="V136" s="65">
        <v>0.147</v>
      </c>
    </row>
    <row r="137" ht="12.75" customHeight="1">
      <c r="A137" s="62" t="s">
        <v>29</v>
      </c>
      <c r="B137" s="55">
        <v>2007.0</v>
      </c>
      <c r="C137" s="34">
        <v>42.0</v>
      </c>
      <c r="D137" s="54">
        <v>55000.0</v>
      </c>
      <c r="E137" s="54">
        <v>1738000.0</v>
      </c>
      <c r="F137" s="43">
        <v>49.5</v>
      </c>
      <c r="G137" s="57">
        <v>37.3</v>
      </c>
      <c r="H137" s="43">
        <v>44.12</v>
      </c>
      <c r="I137" s="57">
        <v>22.59</v>
      </c>
      <c r="J137" s="61">
        <v>79.36423076923076</v>
      </c>
      <c r="K137" s="61">
        <v>15.706730769230766</v>
      </c>
      <c r="L137" s="61">
        <v>4.929423076923078</v>
      </c>
      <c r="M137" s="61">
        <v>0.0</v>
      </c>
      <c r="N137" s="61">
        <v>0.0</v>
      </c>
      <c r="O137" s="61">
        <v>0.0</v>
      </c>
      <c r="P137" s="43">
        <f t="shared" si="2"/>
        <v>25.56557692</v>
      </c>
      <c r="Q137" s="22">
        <f t="array" ref="Q137">ROUND(IFERROR(INDEX(SPI!M:M,MATCH(1,IF(SPI!A:A='state(northeast)data'!$A137,IF(SPI!B:B='state(northeast)data'!$B137,1)),0))," "),2)</f>
        <v>4.69</v>
      </c>
      <c r="R137" s="22">
        <f t="array" ref="R137">ROUND(IFERROR(INDEX(SPI!N:N,MATCH(1,IF(SPI!A:A='state(northeast)data'!$A137,IF(SPI!B:B='state(northeast)data'!$B137,1)),0))," "),2)</f>
        <v>21.94</v>
      </c>
      <c r="S137" s="64">
        <v>5.0</v>
      </c>
      <c r="T137" s="64">
        <v>95.0</v>
      </c>
      <c r="U137" s="65">
        <v>445000.0</v>
      </c>
      <c r="V137" s="65">
        <v>0.115</v>
      </c>
    </row>
    <row r="138" ht="12.75" customHeight="1">
      <c r="A138" s="62" t="s">
        <v>29</v>
      </c>
      <c r="B138" s="55">
        <v>2008.0</v>
      </c>
      <c r="C138" s="34">
        <v>42.0</v>
      </c>
      <c r="D138" s="54">
        <v>100000.0</v>
      </c>
      <c r="E138" s="54">
        <v>3830000.0</v>
      </c>
      <c r="F138" s="43">
        <v>48.8</v>
      </c>
      <c r="G138" s="57">
        <v>38.6</v>
      </c>
      <c r="H138" s="43">
        <v>45.82</v>
      </c>
      <c r="I138" s="57">
        <v>22.16</v>
      </c>
      <c r="J138" s="61">
        <v>86.82169811320753</v>
      </c>
      <c r="K138" s="61">
        <v>12.4588679245283</v>
      </c>
      <c r="L138" s="61">
        <v>0.7196226415094339</v>
      </c>
      <c r="M138" s="61">
        <v>0.0</v>
      </c>
      <c r="N138" s="61">
        <v>0.0</v>
      </c>
      <c r="O138" s="61">
        <v>0.0</v>
      </c>
      <c r="P138" s="43">
        <f t="shared" si="2"/>
        <v>13.89811321</v>
      </c>
      <c r="Q138" s="22">
        <f t="array" ref="Q138">ROUND(IFERROR(INDEX(SPI!M:M,MATCH(1,IF(SPI!A:A='state(northeast)data'!$A138,IF(SPI!B:B='state(northeast)data'!$B138,1)),0))," "),2)</f>
        <v>1.27</v>
      </c>
      <c r="R138" s="22">
        <f t="array" ref="R138">ROUND(IFERROR(INDEX(SPI!N:N,MATCH(1,IF(SPI!A:A='state(northeast)data'!$A138,IF(SPI!B:B='state(northeast)data'!$B138,1)),0))," "),2)</f>
        <v>31.33</v>
      </c>
      <c r="S138" s="64">
        <v>8.0</v>
      </c>
      <c r="T138" s="64">
        <v>96.0</v>
      </c>
      <c r="U138" s="65">
        <v>475000.0</v>
      </c>
      <c r="V138" s="65">
        <v>0.211</v>
      </c>
    </row>
    <row r="139" ht="12.75" customHeight="1">
      <c r="A139" s="62" t="s">
        <v>29</v>
      </c>
      <c r="B139" s="55">
        <v>2009.0</v>
      </c>
      <c r="C139" s="34">
        <v>42.0</v>
      </c>
      <c r="D139" s="54">
        <v>92000.0</v>
      </c>
      <c r="E139" s="54">
        <v>3505000.0</v>
      </c>
      <c r="F139" s="43">
        <v>48.4</v>
      </c>
      <c r="G139" s="57">
        <v>35.3</v>
      </c>
      <c r="H139" s="43">
        <v>42.77</v>
      </c>
      <c r="I139" s="57">
        <v>18.72</v>
      </c>
      <c r="J139" s="61">
        <v>81.69288461538461</v>
      </c>
      <c r="K139" s="61">
        <v>17.76423076923077</v>
      </c>
      <c r="L139" s="61">
        <v>0.5426923076923077</v>
      </c>
      <c r="M139" s="61">
        <v>0.0</v>
      </c>
      <c r="N139" s="61">
        <v>0.0</v>
      </c>
      <c r="O139" s="61">
        <v>0.0</v>
      </c>
      <c r="P139" s="43">
        <f t="shared" si="2"/>
        <v>18.84961538</v>
      </c>
      <c r="Q139" s="22">
        <f t="array" ref="Q139">ROUND(IFERROR(INDEX(SPI!M:M,MATCH(1,IF(SPI!A:A='state(northeast)data'!$A139,IF(SPI!B:B='state(northeast)data'!$B139,1)),0))," "),2)</f>
        <v>6.13</v>
      </c>
      <c r="R139" s="22">
        <f t="array" ref="R139">ROUND(IFERROR(INDEX(SPI!N:N,MATCH(1,IF(SPI!A:A='state(northeast)data'!$A139,IF(SPI!B:B='state(northeast)data'!$B139,1)),0))," "),2)</f>
        <v>6.93</v>
      </c>
      <c r="S139" s="64">
        <v>-2.0</v>
      </c>
      <c r="T139" s="64">
        <v>91.0</v>
      </c>
      <c r="U139" s="65">
        <v>464000.0</v>
      </c>
      <c r="V139" s="65">
        <v>0.198</v>
      </c>
    </row>
    <row r="140" ht="12.75" customHeight="1">
      <c r="A140" s="62" t="s">
        <v>29</v>
      </c>
      <c r="B140" s="55">
        <v>2010.0</v>
      </c>
      <c r="C140" s="34">
        <v>42.0</v>
      </c>
      <c r="D140" s="54">
        <v>54000.0</v>
      </c>
      <c r="E140" s="54">
        <v>2268000.0</v>
      </c>
      <c r="F140" s="43">
        <v>50.1</v>
      </c>
      <c r="G140" s="57">
        <v>36.4</v>
      </c>
      <c r="H140" s="43">
        <v>42.31</v>
      </c>
      <c r="I140" s="57">
        <v>19.29</v>
      </c>
      <c r="J140" s="61">
        <v>75.44365384615384</v>
      </c>
      <c r="K140" s="61">
        <v>21.782692307692308</v>
      </c>
      <c r="L140" s="61">
        <v>2.5719230769230776</v>
      </c>
      <c r="M140" s="61">
        <v>0.2013461538461539</v>
      </c>
      <c r="N140" s="61">
        <v>0.0</v>
      </c>
      <c r="O140" s="61">
        <v>0.0</v>
      </c>
      <c r="P140" s="43">
        <f t="shared" si="2"/>
        <v>27.53057692</v>
      </c>
      <c r="Q140" s="22">
        <f t="array" ref="Q140">ROUND(IFERROR(INDEX(SPI!M:M,MATCH(1,IF(SPI!A:A='state(northeast)data'!$A140,IF(SPI!B:B='state(northeast)data'!$B140,1)),0))," "),2)</f>
        <v>6.28</v>
      </c>
      <c r="R140" s="22">
        <f t="array" ref="R140">ROUND(IFERROR(INDEX(SPI!N:N,MATCH(1,IF(SPI!A:A='state(northeast)data'!$A140,IF(SPI!B:B='state(northeast)data'!$B140,1)),0))," "),2)</f>
        <v>8.56</v>
      </c>
      <c r="S140" s="64">
        <v>8.0</v>
      </c>
      <c r="T140" s="64">
        <v>101.0</v>
      </c>
      <c r="U140" s="65">
        <v>465000.0</v>
      </c>
      <c r="V140" s="65">
        <v>0.116</v>
      </c>
    </row>
    <row r="141" ht="12.75" customHeight="1">
      <c r="A141" s="62" t="s">
        <v>29</v>
      </c>
      <c r="B141" s="55">
        <v>2011.0</v>
      </c>
      <c r="C141" s="34">
        <v>42.0</v>
      </c>
      <c r="D141" s="54">
        <v>128000.0</v>
      </c>
      <c r="E141" s="54">
        <v>5120000.0</v>
      </c>
      <c r="F141" s="43">
        <v>50.4</v>
      </c>
      <c r="G141" s="57">
        <v>35.4</v>
      </c>
      <c r="H141" s="43">
        <v>61.0</v>
      </c>
      <c r="I141" s="57">
        <v>20.92</v>
      </c>
      <c r="J141" s="61">
        <v>89.05673076923075</v>
      </c>
      <c r="K141" s="61">
        <v>8.703653846153848</v>
      </c>
      <c r="L141" s="61">
        <v>2.2398076923076924</v>
      </c>
      <c r="M141" s="61">
        <v>0.0</v>
      </c>
      <c r="N141" s="61">
        <v>0.0</v>
      </c>
      <c r="O141" s="61">
        <v>0.0</v>
      </c>
      <c r="P141" s="43">
        <f t="shared" si="2"/>
        <v>13.18326923</v>
      </c>
      <c r="Q141" s="22">
        <f t="array" ref="Q141">ROUND(IFERROR(INDEX(SPI!M:M,MATCH(1,IF(SPI!A:A='state(northeast)data'!$A141,IF(SPI!B:B='state(northeast)data'!$B141,1)),0))," "),2)</f>
        <v>0.32</v>
      </c>
      <c r="R141" s="22">
        <f t="array" ref="R141">ROUND(IFERROR(INDEX(SPI!N:N,MATCH(1,IF(SPI!A:A='state(northeast)data'!$A141,IF(SPI!B:B='state(northeast)data'!$B141,1)),0))," "),2)</f>
        <v>66.27</v>
      </c>
      <c r="S141" s="64">
        <v>-4.0</v>
      </c>
      <c r="T141" s="64">
        <v>104.0</v>
      </c>
      <c r="U141" s="65">
        <v>503000.0</v>
      </c>
      <c r="V141" s="65">
        <v>0.254</v>
      </c>
    </row>
    <row r="142" ht="12.75" customHeight="1">
      <c r="A142" s="62" t="s">
        <v>29</v>
      </c>
      <c r="B142" s="55">
        <v>2012.0</v>
      </c>
      <c r="C142" s="34">
        <v>42.0</v>
      </c>
      <c r="D142" s="54">
        <v>96000.0</v>
      </c>
      <c r="E142" s="54">
        <v>3782000.0</v>
      </c>
      <c r="F142" s="43">
        <v>51.8</v>
      </c>
      <c r="G142" s="57">
        <v>40.5</v>
      </c>
      <c r="H142" s="43">
        <v>43.49</v>
      </c>
      <c r="I142" s="57">
        <v>27.64</v>
      </c>
      <c r="J142" s="61">
        <v>80.5673076923077</v>
      </c>
      <c r="K142" s="61">
        <v>17.121923076923075</v>
      </c>
      <c r="L142" s="61">
        <v>2.3103846153846157</v>
      </c>
      <c r="M142" s="61">
        <v>0.0</v>
      </c>
      <c r="N142" s="61">
        <v>0.0</v>
      </c>
      <c r="O142" s="61">
        <v>0.0</v>
      </c>
      <c r="P142" s="43">
        <f t="shared" si="2"/>
        <v>21.74269231</v>
      </c>
      <c r="Q142" s="22">
        <f t="array" ref="Q142">ROUND(IFERROR(INDEX(SPI!M:M,MATCH(1,IF(SPI!A:A='state(northeast)data'!$A142,IF(SPI!B:B='state(northeast)data'!$B142,1)),0))," "),2)</f>
        <v>2.4</v>
      </c>
      <c r="R142" s="22">
        <f t="array" ref="R142">ROUND(IFERROR(INDEX(SPI!N:N,MATCH(1,IF(SPI!A:A='state(northeast)data'!$A142,IF(SPI!B:B='state(northeast)data'!$B142,1)),0))," "),2)</f>
        <v>34.18</v>
      </c>
      <c r="S142" s="64">
        <v>8.0</v>
      </c>
      <c r="T142" s="64">
        <v>99.0</v>
      </c>
      <c r="U142" s="65">
        <v>501000.0</v>
      </c>
      <c r="V142" s="65">
        <v>0.192</v>
      </c>
    </row>
    <row r="143" ht="12.75" customHeight="1">
      <c r="A143" s="62" t="s">
        <v>29</v>
      </c>
      <c r="B143" s="55">
        <v>2013.0</v>
      </c>
      <c r="C143" s="34">
        <v>42.0</v>
      </c>
      <c r="D143" s="54">
        <v>134000.0</v>
      </c>
      <c r="E143" s="54">
        <v>4770000.0</v>
      </c>
      <c r="F143" s="43">
        <v>49.0</v>
      </c>
      <c r="G143" s="57">
        <v>38.0</v>
      </c>
      <c r="H143" s="43">
        <v>41.82</v>
      </c>
      <c r="I143" s="57">
        <v>21.89</v>
      </c>
      <c r="J143" s="61">
        <v>81.59811320754719</v>
      </c>
      <c r="K143" s="61">
        <v>17.402830188679253</v>
      </c>
      <c r="L143" s="61">
        <v>0.9990566037735847</v>
      </c>
      <c r="M143" s="61">
        <v>0.0</v>
      </c>
      <c r="N143" s="61">
        <v>0.0</v>
      </c>
      <c r="O143" s="61">
        <v>0.0</v>
      </c>
      <c r="P143" s="43">
        <f t="shared" si="2"/>
        <v>19.4009434</v>
      </c>
      <c r="Q143" s="22">
        <f t="array" ref="Q143">ROUND(IFERROR(INDEX(SPI!M:M,MATCH(1,IF(SPI!A:A='state(northeast)data'!$A143,IF(SPI!B:B='state(northeast)data'!$B143,1)),0))," "),2)</f>
        <v>4.8</v>
      </c>
      <c r="R143" s="22">
        <f t="array" ref="R143">ROUND(IFERROR(INDEX(SPI!N:N,MATCH(1,IF(SPI!A:A='state(northeast)data'!$A143,IF(SPI!B:B='state(northeast)data'!$B143,1)),0))," "),2)</f>
        <v>11.15</v>
      </c>
      <c r="S143" s="64">
        <v>6.0</v>
      </c>
      <c r="T143" s="64">
        <v>98.0</v>
      </c>
      <c r="U143" s="65">
        <v>583000.0</v>
      </c>
      <c r="V143" s="65">
        <v>0.23</v>
      </c>
    </row>
    <row r="144" ht="12.75" customHeight="1">
      <c r="A144" s="62" t="s">
        <v>29</v>
      </c>
      <c r="B144" s="55">
        <v>2014.0</v>
      </c>
      <c r="C144" s="34">
        <v>42.0</v>
      </c>
      <c r="D144" s="54">
        <v>156000.0</v>
      </c>
      <c r="E144" s="54">
        <v>5476000.0</v>
      </c>
      <c r="F144" s="43">
        <v>47.4</v>
      </c>
      <c r="G144" s="57">
        <v>34.4</v>
      </c>
      <c r="H144" s="43">
        <v>42.43</v>
      </c>
      <c r="I144" s="57">
        <v>18.99</v>
      </c>
      <c r="J144" s="61">
        <v>90.4194230769231</v>
      </c>
      <c r="K144" s="61">
        <v>9.519615384615387</v>
      </c>
      <c r="L144" s="61">
        <v>0.06096153846153846</v>
      </c>
      <c r="M144" s="61">
        <v>0.0</v>
      </c>
      <c r="N144" s="61">
        <v>0.0</v>
      </c>
      <c r="O144" s="61">
        <v>0.0</v>
      </c>
      <c r="P144" s="43">
        <f t="shared" si="2"/>
        <v>9.641538462</v>
      </c>
      <c r="Q144" s="22">
        <f t="array" ref="Q144">ROUND(IFERROR(INDEX(SPI!M:M,MATCH(1,IF(SPI!A:A='state(northeast)data'!$A144,IF(SPI!B:B='state(northeast)data'!$B144,1)),0))," "),2)</f>
        <v>2.92</v>
      </c>
      <c r="R144" s="22">
        <f t="array" ref="R144">ROUND(IFERROR(INDEX(SPI!N:N,MATCH(1,IF(SPI!A:A='state(northeast)data'!$A144,IF(SPI!B:B='state(northeast)data'!$B144,1)),0))," "),2)</f>
        <v>15.71</v>
      </c>
      <c r="S144" s="64">
        <v>-4.0</v>
      </c>
      <c r="T144" s="64">
        <v>94.0</v>
      </c>
      <c r="U144" s="65">
        <v>588000.0</v>
      </c>
      <c r="V144" s="65">
        <v>0.248</v>
      </c>
    </row>
    <row r="145" ht="12.75" customHeight="1">
      <c r="A145" s="62" t="s">
        <v>29</v>
      </c>
      <c r="B145" s="55">
        <v>2015.0</v>
      </c>
      <c r="C145" s="34">
        <v>42.0</v>
      </c>
      <c r="D145" s="54">
        <v>186000.0</v>
      </c>
      <c r="E145" s="54">
        <v>5933000.0</v>
      </c>
      <c r="F145" s="43">
        <v>49.5</v>
      </c>
      <c r="G145" s="57">
        <v>34.0</v>
      </c>
      <c r="H145" s="43">
        <v>43.1</v>
      </c>
      <c r="I145" s="57">
        <v>14.97</v>
      </c>
      <c r="J145" s="61">
        <v>70.46269230769232</v>
      </c>
      <c r="K145" s="61">
        <v>29.148846153846133</v>
      </c>
      <c r="L145" s="61">
        <v>0.3886538461538462</v>
      </c>
      <c r="M145" s="61">
        <v>0.0</v>
      </c>
      <c r="N145" s="61">
        <v>0.0</v>
      </c>
      <c r="O145" s="61">
        <v>0.0</v>
      </c>
      <c r="P145" s="43">
        <f t="shared" si="2"/>
        <v>29.92615385</v>
      </c>
      <c r="Q145" s="22">
        <f t="array" ref="Q145">ROUND(IFERROR(INDEX(SPI!M:M,MATCH(1,IF(SPI!A:A='state(northeast)data'!$A145,IF(SPI!B:B='state(northeast)data'!$B145,1)),0))," "),2)</f>
        <v>10.28</v>
      </c>
      <c r="R145" s="22">
        <f t="array" ref="R145">ROUND(IFERROR(INDEX(SPI!N:N,MATCH(1,IF(SPI!A:A='state(northeast)data'!$A145,IF(SPI!B:B='state(northeast)data'!$B145,1)),0))," "),2)</f>
        <v>8.17</v>
      </c>
      <c r="S145" s="64">
        <v>-8.0</v>
      </c>
      <c r="T145" s="64">
        <v>95.0</v>
      </c>
      <c r="U145" s="65">
        <v>620000.0</v>
      </c>
      <c r="V145" s="65">
        <v>0.266</v>
      </c>
    </row>
    <row r="146" ht="12.75" customHeight="1">
      <c r="A146" s="62" t="s">
        <v>29</v>
      </c>
      <c r="B146" s="55">
        <v>2016.0</v>
      </c>
      <c r="C146" s="34">
        <v>42.0</v>
      </c>
      <c r="D146" s="54">
        <v>163000.0</v>
      </c>
      <c r="E146" s="54">
        <v>5118000.0</v>
      </c>
      <c r="F146" s="43">
        <v>50.9</v>
      </c>
      <c r="G146" s="57">
        <v>40.9</v>
      </c>
      <c r="H146" s="43">
        <v>39.0</v>
      </c>
      <c r="I146" s="57">
        <v>20.59</v>
      </c>
      <c r="J146" s="61">
        <v>54.233461538461555</v>
      </c>
      <c r="K146" s="61">
        <v>34.20076923076923</v>
      </c>
      <c r="L146" s="61">
        <v>9.515769230769227</v>
      </c>
      <c r="M146" s="61">
        <v>2.0490384615384616</v>
      </c>
      <c r="N146" s="61">
        <v>0.0013461538461538463</v>
      </c>
      <c r="O146" s="61">
        <v>0.0</v>
      </c>
      <c r="P146" s="43">
        <f t="shared" si="2"/>
        <v>59.38480769</v>
      </c>
      <c r="Q146" s="22">
        <f t="array" ref="Q146">ROUND(IFERROR(INDEX(SPI!M:M,MATCH(1,IF(SPI!A:A='state(northeast)data'!$A146,IF(SPI!B:B='state(northeast)data'!$B146,1)),0))," "),2)</f>
        <v>13.82</v>
      </c>
      <c r="R146" s="22">
        <f t="array" ref="R146">ROUND(IFERROR(INDEX(SPI!N:N,MATCH(1,IF(SPI!A:A='state(northeast)data'!$A146,IF(SPI!B:B='state(northeast)data'!$B146,1)),0))," "),2)</f>
        <v>5.66</v>
      </c>
      <c r="S146" s="64">
        <v>2.0</v>
      </c>
      <c r="T146" s="64">
        <v>96.0</v>
      </c>
      <c r="U146" s="65">
        <v>660000.0</v>
      </c>
      <c r="V146" s="65">
        <v>0.217</v>
      </c>
    </row>
    <row r="147" ht="12.75" customHeight="1">
      <c r="A147" s="62" t="s">
        <v>29</v>
      </c>
      <c r="B147" s="55">
        <v>2017.0</v>
      </c>
      <c r="C147" s="34">
        <v>42.0</v>
      </c>
      <c r="D147" s="54">
        <v>165000.0</v>
      </c>
      <c r="E147" s="54">
        <v>5660000.0</v>
      </c>
      <c r="F147" s="43">
        <v>50.6</v>
      </c>
      <c r="G147" s="57">
        <v>40.6</v>
      </c>
      <c r="H147" s="43">
        <v>46.61</v>
      </c>
      <c r="I147" s="57">
        <v>18.99</v>
      </c>
      <c r="J147" s="61">
        <v>80.42346153846152</v>
      </c>
      <c r="K147" s="61">
        <v>12.106923076923078</v>
      </c>
      <c r="L147" s="61">
        <v>7.21326923076923</v>
      </c>
      <c r="M147" s="61">
        <v>0.255</v>
      </c>
      <c r="N147" s="61">
        <v>0.0</v>
      </c>
      <c r="O147" s="61">
        <v>0.0</v>
      </c>
      <c r="P147" s="43">
        <f t="shared" si="2"/>
        <v>27.29846154</v>
      </c>
      <c r="Q147" s="22">
        <f t="array" ref="Q147">ROUND(IFERROR(INDEX(SPI!M:M,MATCH(1,IF(SPI!A:A='state(northeast)data'!$A147,IF(SPI!B:B='state(northeast)data'!$B147,1)),0))," "),2)</f>
        <v>5.29</v>
      </c>
      <c r="R147" s="22">
        <f t="array" ref="R147">ROUND(IFERROR(INDEX(SPI!N:N,MATCH(1,IF(SPI!A:A='state(northeast)data'!$A147,IF(SPI!B:B='state(northeast)data'!$B147,1)),0))," "),2)</f>
        <v>32.82</v>
      </c>
      <c r="S147" s="64">
        <v>6.0</v>
      </c>
      <c r="T147" s="64">
        <v>95.0</v>
      </c>
      <c r="U147" s="65">
        <v>660000.0</v>
      </c>
      <c r="V147" s="65">
        <v>0.211</v>
      </c>
    </row>
    <row r="148" ht="12.75" customHeight="1">
      <c r="A148" s="62" t="s">
        <v>29</v>
      </c>
      <c r="B148" s="55">
        <v>2018.0</v>
      </c>
      <c r="C148" s="34">
        <v>42.0</v>
      </c>
      <c r="D148" s="54">
        <v>142000.0</v>
      </c>
      <c r="E148" s="54">
        <v>5538000.0</v>
      </c>
      <c r="F148" s="43">
        <v>49.8</v>
      </c>
      <c r="G148" s="57">
        <v>37.6</v>
      </c>
      <c r="H148" s="43">
        <v>64.04</v>
      </c>
      <c r="I148" s="57">
        <v>20.42</v>
      </c>
      <c r="J148" s="61">
        <v>95.0294230769231</v>
      </c>
      <c r="K148" s="61">
        <v>3.3796153846153847</v>
      </c>
      <c r="L148" s="61">
        <v>1.5911538461538457</v>
      </c>
      <c r="M148" s="61">
        <v>0.0</v>
      </c>
      <c r="N148" s="61">
        <v>0.0</v>
      </c>
      <c r="O148" s="61">
        <v>0.0</v>
      </c>
      <c r="P148" s="43">
        <f t="shared" si="2"/>
        <v>6.561923077</v>
      </c>
      <c r="Q148" s="22">
        <f t="array" ref="Q148">ROUND(IFERROR(INDEX(SPI!M:M,MATCH(1,IF(SPI!A:A='state(northeast)data'!$A148,IF(SPI!B:B='state(northeast)data'!$B148,1)),0))," "),2)</f>
        <v>0.26</v>
      </c>
      <c r="R148" s="22">
        <f t="array" ref="R148">ROUND(IFERROR(INDEX(SPI!N:N,MATCH(1,IF(SPI!A:A='state(northeast)data'!$A148,IF(SPI!B:B='state(northeast)data'!$B148,1)),0))," "),2)</f>
        <v>58.47</v>
      </c>
      <c r="S148" s="64">
        <v>0.0</v>
      </c>
      <c r="T148" s="64">
        <v>98.0</v>
      </c>
      <c r="U148" s="65">
        <v>670000.0</v>
      </c>
      <c r="V148" s="65">
        <v>0.212</v>
      </c>
    </row>
    <row r="149" ht="12.75" customHeight="1">
      <c r="A149" s="62" t="s">
        <v>29</v>
      </c>
      <c r="B149" s="55">
        <v>2019.0</v>
      </c>
      <c r="C149" s="34">
        <v>42.0</v>
      </c>
      <c r="D149" s="54">
        <v>157000.0</v>
      </c>
      <c r="E149" s="54">
        <v>5495000.0</v>
      </c>
      <c r="F149" s="43">
        <v>49.9</v>
      </c>
      <c r="G149" s="57">
        <v>37.5</v>
      </c>
      <c r="H149" s="43">
        <v>50.78</v>
      </c>
      <c r="I149" s="57">
        <v>31.2</v>
      </c>
      <c r="J149" s="61">
        <v>94.02150943396227</v>
      </c>
      <c r="K149" s="61">
        <v>5.730188679245283</v>
      </c>
      <c r="L149" s="61">
        <v>0.24830188679245283</v>
      </c>
      <c r="M149" s="61">
        <v>0.0</v>
      </c>
      <c r="N149" s="61">
        <v>0.0</v>
      </c>
      <c r="O149" s="61">
        <v>0.0</v>
      </c>
      <c r="P149" s="43">
        <f t="shared" si="2"/>
        <v>6.226792453</v>
      </c>
      <c r="Q149" s="22">
        <f t="array" ref="Q149">ROUND(IFERROR(INDEX(SPI!M:M,MATCH(1,IF(SPI!A:A='state(northeast)data'!$A149,IF(SPI!B:B='state(northeast)data'!$B149,1)),0))," "),2)</f>
        <v>0</v>
      </c>
      <c r="R149" s="22">
        <f t="array" ref="R149">ROUND(IFERROR(INDEX(SPI!N:N,MATCH(1,IF(SPI!A:A='state(northeast)data'!$A149,IF(SPI!B:B='state(northeast)data'!$B149,1)),0))," "),2)</f>
        <v>78.72</v>
      </c>
      <c r="S149" s="64">
        <v>-4.0</v>
      </c>
      <c r="T149" s="64">
        <v>96.0</v>
      </c>
      <c r="U149" s="65">
        <v>680000.0</v>
      </c>
      <c r="V149" s="65">
        <v>0.231</v>
      </c>
    </row>
    <row r="150" ht="12.75" customHeight="1">
      <c r="A150" s="62" t="s">
        <v>29</v>
      </c>
      <c r="B150" s="55">
        <v>2020.0</v>
      </c>
      <c r="C150" s="34">
        <v>42.0</v>
      </c>
      <c r="D150" s="54">
        <v>178000.0</v>
      </c>
      <c r="E150" s="59">
        <v>6835000.0</v>
      </c>
      <c r="F150" s="43">
        <v>51.2</v>
      </c>
      <c r="G150" s="57">
        <v>38.6</v>
      </c>
      <c r="H150" s="43">
        <v>43.26</v>
      </c>
      <c r="I150" s="57">
        <v>20.29</v>
      </c>
      <c r="J150" s="61">
        <v>67.7125</v>
      </c>
      <c r="K150" s="61">
        <v>20.31442307692308</v>
      </c>
      <c r="L150" s="61">
        <v>10.43326923076923</v>
      </c>
      <c r="M150" s="61">
        <v>1.5396153846153846</v>
      </c>
      <c r="N150" s="61">
        <v>0.0</v>
      </c>
      <c r="O150" s="61">
        <v>0.0</v>
      </c>
      <c r="P150" s="43">
        <f t="shared" si="2"/>
        <v>45.79980769</v>
      </c>
      <c r="Q150" s="22">
        <f t="array" ref="Q150">ROUND(IFERROR(INDEX(SPI!M:M,MATCH(1,IF(SPI!A:A='state(northeast)data'!$A150,IF(SPI!B:B='state(northeast)data'!$B150,1)),0))," "),2)</f>
        <v>2.66</v>
      </c>
      <c r="R150" s="22">
        <f t="array" ref="R150">ROUND(IFERROR(INDEX(SPI!N:N,MATCH(1,IF(SPI!A:A='state(northeast)data'!$A150,IF(SPI!B:B='state(northeast)data'!$B150,1)),0))," "),2)</f>
        <v>18.94</v>
      </c>
      <c r="S150" s="64">
        <v>5.0</v>
      </c>
      <c r="T150" s="64">
        <v>96.0</v>
      </c>
      <c r="U150" s="65">
        <v>740000.0</v>
      </c>
      <c r="V150" s="65">
        <v>0.241</v>
      </c>
    </row>
    <row r="151" ht="12.75" customHeight="1">
      <c r="A151" s="62" t="s">
        <v>29</v>
      </c>
      <c r="B151" s="55">
        <v>2021.0</v>
      </c>
      <c r="C151" s="34">
        <v>42.0</v>
      </c>
      <c r="D151" s="54">
        <v>165000.0</v>
      </c>
      <c r="E151" s="66">
        <f>AVERAGE(E146:E150)</f>
        <v>5729200</v>
      </c>
      <c r="F151" s="43">
        <v>51.1</v>
      </c>
      <c r="G151" s="57">
        <v>38.2</v>
      </c>
      <c r="H151" s="43">
        <v>46.09</v>
      </c>
      <c r="I151" s="57">
        <v>18.32</v>
      </c>
      <c r="J151" s="61">
        <v>89.6723076923077</v>
      </c>
      <c r="K151" s="61">
        <v>9.337884615384617</v>
      </c>
      <c r="L151" s="61">
        <v>0.9900000000000001</v>
      </c>
      <c r="M151" s="61">
        <v>0.0</v>
      </c>
      <c r="N151" s="61">
        <v>0.0</v>
      </c>
      <c r="O151" s="61">
        <v>0.0</v>
      </c>
      <c r="P151" s="43">
        <f t="shared" si="2"/>
        <v>11.31788462</v>
      </c>
      <c r="Q151" s="22">
        <f t="array" ref="Q151">ROUND(IFERROR(INDEX(SPI!M:M,MATCH(1,IF(SPI!A:A='state(northeast)data'!$A151,IF(SPI!B:B='state(northeast)data'!$B151,1)),0))," "),2)</f>
        <v>8.39</v>
      </c>
      <c r="R151" s="22">
        <f t="array" ref="R151">ROUND(IFERROR(INDEX(SPI!N:N,MATCH(1,IF(SPI!A:A='state(northeast)data'!$A151,IF(SPI!B:B='state(northeast)data'!$B151,1)),0))," "),2)</f>
        <v>17.91</v>
      </c>
      <c r="S151" s="64">
        <v>8.0</v>
      </c>
      <c r="T151" s="64">
        <v>96.0</v>
      </c>
      <c r="U151" s="65">
        <v>715000.0</v>
      </c>
      <c r="V151" s="65">
        <v>0.231</v>
      </c>
    </row>
    <row r="152" ht="12.75" customHeight="1">
      <c r="A152" s="68" t="s">
        <v>16</v>
      </c>
      <c r="B152" s="69">
        <v>1992.0</v>
      </c>
      <c r="C152" s="34">
        <v>9.0</v>
      </c>
      <c r="D152" s="70">
        <v>12000.0</v>
      </c>
      <c r="E152" s="70">
        <v>504000.0</v>
      </c>
      <c r="F152" s="71">
        <v>47.7</v>
      </c>
      <c r="G152" s="72">
        <v>41.2</v>
      </c>
      <c r="H152" s="71">
        <v>48.79</v>
      </c>
      <c r="I152" s="72">
        <v>21.53</v>
      </c>
      <c r="J152" s="73">
        <v>91.65094</v>
      </c>
      <c r="K152" s="73">
        <v>8.288048</v>
      </c>
      <c r="L152" s="73">
        <v>5.170473</v>
      </c>
      <c r="M152" s="73">
        <v>-4.37692</v>
      </c>
      <c r="N152" s="71">
        <f t="shared" ref="N152:N159" si="7">100-sum(J152:M152)</f>
        <v>-0.732541</v>
      </c>
      <c r="O152" s="74">
        <v>0.0</v>
      </c>
      <c r="P152" s="71">
        <f t="shared" si="2"/>
        <v>2.56807</v>
      </c>
      <c r="Q152" s="75">
        <f t="array" ref="Q152">ROUND(IFERROR(INDEX(SPI!M:M,MATCH(1,IF(SPI!A:A='state(northeast)data'!$A152,IF(SPI!B:B='state(northeast)data'!$B152,1)),0))," "),2)</f>
        <v>4.67</v>
      </c>
      <c r="R152" s="75">
        <f t="array" ref="R152">ROUND(IFERROR(INDEX(SPI!N:N,MATCH(1,IF(SPI!A:A='state(northeast)data'!$A152,IF(SPI!B:B='state(northeast)data'!$B152,1)),0))," "),2)</f>
        <v>4.33</v>
      </c>
      <c r="S152" s="76">
        <v>2.0</v>
      </c>
      <c r="T152" s="76">
        <v>95.0</v>
      </c>
    </row>
    <row r="153" ht="12.75" customHeight="1">
      <c r="A153" s="68" t="s">
        <v>16</v>
      </c>
      <c r="B153" s="69">
        <v>1993.0</v>
      </c>
      <c r="C153" s="34">
        <v>9.0</v>
      </c>
      <c r="D153" s="70">
        <v>10000.0</v>
      </c>
      <c r="E153" s="70">
        <v>432000.0</v>
      </c>
      <c r="F153" s="71">
        <v>48.6</v>
      </c>
      <c r="G153" s="72">
        <v>38.5</v>
      </c>
      <c r="H153" s="71">
        <v>45.75</v>
      </c>
      <c r="I153" s="72">
        <v>23.2</v>
      </c>
      <c r="J153" s="73">
        <v>90.85483</v>
      </c>
      <c r="K153" s="73">
        <v>10.26396</v>
      </c>
      <c r="L153" s="73">
        <v>2.437661</v>
      </c>
      <c r="M153" s="73">
        <v>-2.62468</v>
      </c>
      <c r="N153" s="71">
        <f t="shared" si="7"/>
        <v>-0.931771</v>
      </c>
      <c r="O153" s="74">
        <v>0.0</v>
      </c>
      <c r="P153" s="71">
        <f t="shared" si="2"/>
        <v>3.538158</v>
      </c>
      <c r="Q153" s="75">
        <f t="array" ref="Q153">ROUND(IFERROR(INDEX(SPI!M:M,MATCH(1,IF(SPI!A:A='state(northeast)data'!$A153,IF(SPI!B:B='state(northeast)data'!$B153,1)),0))," "),2)</f>
        <v>3.01</v>
      </c>
      <c r="R153" s="75">
        <f t="array" ref="R153">ROUND(IFERROR(INDEX(SPI!N:N,MATCH(1,IF(SPI!A:A='state(northeast)data'!$A153,IF(SPI!B:B='state(northeast)data'!$B153,1)),0))," "),2)</f>
        <v>10.31</v>
      </c>
      <c r="S153" s="76">
        <v>-3.0</v>
      </c>
      <c r="T153" s="76">
        <v>99.0</v>
      </c>
    </row>
    <row r="154" ht="12.75" customHeight="1">
      <c r="A154" s="68" t="s">
        <v>16</v>
      </c>
      <c r="B154" s="69">
        <v>1994.0</v>
      </c>
      <c r="C154" s="34">
        <v>9.0</v>
      </c>
      <c r="D154" s="70">
        <v>11000.0</v>
      </c>
      <c r="E154" s="70">
        <v>471000.0</v>
      </c>
      <c r="F154" s="71">
        <v>48.9</v>
      </c>
      <c r="G154" s="72">
        <v>37.2</v>
      </c>
      <c r="H154" s="71">
        <v>50.41</v>
      </c>
      <c r="I154" s="72">
        <v>27.79</v>
      </c>
      <c r="J154" s="73">
        <v>96.11796</v>
      </c>
      <c r="K154" s="73">
        <v>5.108591</v>
      </c>
      <c r="L154" s="73">
        <v>0.442963</v>
      </c>
      <c r="M154" s="73">
        <v>-0.96307</v>
      </c>
      <c r="N154" s="71">
        <f t="shared" si="7"/>
        <v>-0.706444</v>
      </c>
      <c r="O154" s="74">
        <v>0.0</v>
      </c>
      <c r="P154" s="71">
        <f t="shared" si="2"/>
        <v>0.279531</v>
      </c>
      <c r="Q154" s="75">
        <f t="array" ref="Q154">ROUND(IFERROR(INDEX(SPI!M:M,MATCH(1,IF(SPI!A:A='state(northeast)data'!$A154,IF(SPI!B:B='state(northeast)data'!$B154,1)),0))," "),2)</f>
        <v>1.37</v>
      </c>
      <c r="R154" s="75">
        <f t="array" ref="R154">ROUND(IFERROR(INDEX(SPI!N:N,MATCH(1,IF(SPI!A:A='state(northeast)data'!$A154,IF(SPI!B:B='state(northeast)data'!$B154,1)),0))," "),2)</f>
        <v>15.72</v>
      </c>
      <c r="S154" s="76">
        <v>-10.0</v>
      </c>
      <c r="T154" s="76">
        <v>97.0</v>
      </c>
    </row>
    <row r="155" ht="12.75" customHeight="1">
      <c r="A155" s="68" t="s">
        <v>16</v>
      </c>
      <c r="B155" s="69">
        <v>1995.0</v>
      </c>
      <c r="C155" s="34">
        <v>9.0</v>
      </c>
      <c r="D155" s="70">
        <v>7000.0</v>
      </c>
      <c r="E155" s="70">
        <v>281000.0</v>
      </c>
      <c r="F155" s="71">
        <v>49.0</v>
      </c>
      <c r="G155" s="72">
        <v>42.0</v>
      </c>
      <c r="H155" s="71">
        <v>42.29</v>
      </c>
      <c r="I155" s="72">
        <v>21.89</v>
      </c>
      <c r="J155" s="73">
        <v>58.94552</v>
      </c>
      <c r="K155" s="73">
        <v>17.02766</v>
      </c>
      <c r="L155" s="73">
        <v>13.36687</v>
      </c>
      <c r="M155" s="73">
        <v>8.357508</v>
      </c>
      <c r="N155" s="71">
        <f t="shared" si="7"/>
        <v>2.302442</v>
      </c>
      <c r="O155" s="74">
        <v>0.0</v>
      </c>
      <c r="P155" s="71">
        <f t="shared" si="2"/>
        <v>78.043692</v>
      </c>
      <c r="Q155" s="75">
        <f t="array" ref="Q155">ROUND(IFERROR(INDEX(SPI!M:M,MATCH(1,IF(SPI!A:A='state(northeast)data'!$A155,IF(SPI!B:B='state(northeast)data'!$B155,1)),0))," "),2)</f>
        <v>26.54</v>
      </c>
      <c r="R155" s="75">
        <f t="array" ref="R155">ROUND(IFERROR(INDEX(SPI!N:N,MATCH(1,IF(SPI!A:A='state(northeast)data'!$A155,IF(SPI!B:B='state(northeast)data'!$B155,1)),0))," "),2)</f>
        <v>1.99</v>
      </c>
      <c r="S155" s="76">
        <v>-9.0</v>
      </c>
      <c r="T155" s="76">
        <v>100.0</v>
      </c>
    </row>
    <row r="156" ht="12.75" customHeight="1">
      <c r="A156" s="68" t="s">
        <v>16</v>
      </c>
      <c r="B156" s="69">
        <v>1996.0</v>
      </c>
      <c r="C156" s="34">
        <v>9.0</v>
      </c>
      <c r="D156" s="70">
        <v>10000.0</v>
      </c>
      <c r="E156" s="70">
        <v>427000.0</v>
      </c>
      <c r="F156" s="71">
        <v>48.4</v>
      </c>
      <c r="G156" s="72">
        <v>38.5</v>
      </c>
      <c r="H156" s="71">
        <v>60.3</v>
      </c>
      <c r="I156" s="72">
        <v>29.38</v>
      </c>
      <c r="J156" s="73">
        <v>109.3316</v>
      </c>
      <c r="K156" s="73">
        <v>-1.06231</v>
      </c>
      <c r="L156" s="73">
        <v>-4.74515</v>
      </c>
      <c r="M156" s="73">
        <v>-2.55328</v>
      </c>
      <c r="N156" s="71">
        <f t="shared" si="7"/>
        <v>-0.97086</v>
      </c>
      <c r="O156" s="74">
        <v>0.0</v>
      </c>
      <c r="P156" s="71">
        <f t="shared" si="2"/>
        <v>-22.09589</v>
      </c>
      <c r="Q156" s="75">
        <f t="array" ref="Q156">ROUND(IFERROR(INDEX(SPI!M:M,MATCH(1,IF(SPI!A:A='state(northeast)data'!$A156,IF(SPI!B:B='state(northeast)data'!$B156,1)),0))," "),2)</f>
        <v>0.06</v>
      </c>
      <c r="R156" s="75">
        <f t="array" ref="R156">ROUND(IFERROR(INDEX(SPI!N:N,MATCH(1,IF(SPI!A:A='state(northeast)data'!$A156,IF(SPI!B:B='state(northeast)data'!$B156,1)),0))," "),2)</f>
        <v>35.63</v>
      </c>
      <c r="S156" s="76">
        <v>-13.0</v>
      </c>
      <c r="T156" s="76">
        <v>99.0</v>
      </c>
    </row>
    <row r="157" ht="12.75" customHeight="1">
      <c r="A157" s="68" t="s">
        <v>16</v>
      </c>
      <c r="B157" s="69">
        <v>1997.0</v>
      </c>
      <c r="C157" s="34">
        <v>9.0</v>
      </c>
      <c r="D157" s="70">
        <v>9000.0</v>
      </c>
      <c r="E157" s="70">
        <v>375000.0</v>
      </c>
      <c r="F157" s="71">
        <v>48.6</v>
      </c>
      <c r="G157" s="72">
        <v>41.0</v>
      </c>
      <c r="H157" s="71">
        <v>42.68</v>
      </c>
      <c r="I157" s="72">
        <v>30.99</v>
      </c>
      <c r="J157" s="73">
        <v>94.0156</v>
      </c>
      <c r="K157" s="73">
        <v>5.152002</v>
      </c>
      <c r="L157" s="73">
        <v>5.103391</v>
      </c>
      <c r="M157" s="73">
        <v>-4.32128</v>
      </c>
      <c r="N157" s="71">
        <f t="shared" si="7"/>
        <v>0.050287</v>
      </c>
      <c r="O157" s="74">
        <v>0.0</v>
      </c>
      <c r="P157" s="71">
        <f t="shared" si="2"/>
        <v>2.596092</v>
      </c>
      <c r="Q157" s="75">
        <f t="array" ref="Q157">ROUND(IFERROR(INDEX(SPI!M:M,MATCH(1,IF(SPI!A:A='state(northeast)data'!$A157,IF(SPI!B:B='state(northeast)data'!$B157,1)),0))," "),2)</f>
        <v>7.87</v>
      </c>
      <c r="R157" s="75">
        <f t="array" ref="R157">ROUND(IFERROR(INDEX(SPI!N:N,MATCH(1,IF(SPI!A:A='state(northeast)data'!$A157,IF(SPI!B:B='state(northeast)data'!$B157,1)),0))," "),2)</f>
        <v>24.49</v>
      </c>
      <c r="S157" s="76">
        <v>-1.0</v>
      </c>
      <c r="T157" s="76">
        <v>94.0</v>
      </c>
    </row>
    <row r="158" ht="12.75" customHeight="1">
      <c r="A158" s="68" t="s">
        <v>16</v>
      </c>
      <c r="B158" s="69">
        <v>1998.0</v>
      </c>
      <c r="C158" s="34">
        <v>9.0</v>
      </c>
      <c r="D158" s="70">
        <v>9000.0</v>
      </c>
      <c r="E158" s="70">
        <v>370000.0</v>
      </c>
      <c r="F158" s="71">
        <v>51.6</v>
      </c>
      <c r="G158" s="72">
        <v>41.7</v>
      </c>
      <c r="H158" s="71">
        <v>50.08</v>
      </c>
      <c r="I158" s="72">
        <v>21.58</v>
      </c>
      <c r="J158" s="73">
        <v>91.05318</v>
      </c>
      <c r="K158" s="73">
        <v>6.316226</v>
      </c>
      <c r="L158" s="73">
        <v>2.112592</v>
      </c>
      <c r="M158" s="73">
        <v>0.886356</v>
      </c>
      <c r="N158" s="71">
        <f t="shared" si="7"/>
        <v>-0.368354</v>
      </c>
      <c r="O158" s="74">
        <v>0.0</v>
      </c>
      <c r="P158" s="71">
        <f t="shared" si="2"/>
        <v>11.727062</v>
      </c>
      <c r="Q158" s="75">
        <f t="array" ref="Q158">ROUND(IFERROR(INDEX(SPI!M:M,MATCH(1,IF(SPI!A:A='state(northeast)data'!$A158,IF(SPI!B:B='state(northeast)data'!$B158,1)),0))," "),2)</f>
        <v>1.42</v>
      </c>
      <c r="R158" s="75">
        <f t="array" ref="R158">ROUND(IFERROR(INDEX(SPI!N:N,MATCH(1,IF(SPI!A:A='state(northeast)data'!$A158,IF(SPI!B:B='state(northeast)data'!$B158,1)),0))," "),2)</f>
        <v>27.25</v>
      </c>
      <c r="S158" s="76">
        <v>5.0</v>
      </c>
      <c r="T158" s="76">
        <v>93.0</v>
      </c>
    </row>
    <row r="159" ht="12.75" customHeight="1">
      <c r="A159" s="68" t="s">
        <v>16</v>
      </c>
      <c r="B159" s="69">
        <v>1999.0</v>
      </c>
      <c r="C159" s="34">
        <v>9.0</v>
      </c>
      <c r="D159" s="70">
        <v>14000.0</v>
      </c>
      <c r="E159" s="70">
        <v>599000.0</v>
      </c>
      <c r="F159" s="71">
        <v>50.8</v>
      </c>
      <c r="G159" s="72">
        <v>42.2</v>
      </c>
      <c r="H159" s="71">
        <v>49.15</v>
      </c>
      <c r="I159" s="72">
        <v>22.52</v>
      </c>
      <c r="J159" s="73">
        <v>70.54286</v>
      </c>
      <c r="K159" s="73">
        <v>19.11529</v>
      </c>
      <c r="L159" s="73">
        <v>9.229774</v>
      </c>
      <c r="M159" s="73">
        <v>1.091819</v>
      </c>
      <c r="N159" s="71">
        <f t="shared" si="7"/>
        <v>0.020257</v>
      </c>
      <c r="O159" s="74">
        <v>0.0</v>
      </c>
      <c r="P159" s="71">
        <f t="shared" si="2"/>
        <v>40.931323</v>
      </c>
      <c r="Q159" s="75">
        <f t="array" ref="Q159">ROUND(IFERROR(INDEX(SPI!M:M,MATCH(1,IF(SPI!A:A='state(northeast)data'!$A159,IF(SPI!B:B='state(northeast)data'!$B159,1)),0))," "),2)</f>
        <v>11.73</v>
      </c>
      <c r="R159" s="75">
        <f t="array" ref="R159">ROUND(IFERROR(INDEX(SPI!N:N,MATCH(1,IF(SPI!A:A='state(northeast)data'!$A159,IF(SPI!B:B='state(northeast)data'!$B159,1)),0))," "),2)</f>
        <v>3.87</v>
      </c>
      <c r="S159" s="76">
        <v>0.0</v>
      </c>
      <c r="T159" s="76">
        <v>99.0</v>
      </c>
    </row>
    <row r="160" ht="12.75" customHeight="1">
      <c r="A160" s="68" t="s">
        <v>16</v>
      </c>
      <c r="B160" s="69">
        <v>2000.0</v>
      </c>
      <c r="C160" s="34">
        <v>9.0</v>
      </c>
      <c r="D160" s="70">
        <v>7000.0</v>
      </c>
      <c r="E160" s="70">
        <v>307000.0</v>
      </c>
      <c r="F160" s="71">
        <v>48.5</v>
      </c>
      <c r="G160" s="72">
        <v>41.7</v>
      </c>
      <c r="H160" s="71">
        <v>48.74</v>
      </c>
      <c r="I160" s="72">
        <v>26.89</v>
      </c>
      <c r="J160" s="77">
        <v>98.85576923076923</v>
      </c>
      <c r="K160" s="77">
        <v>1.1442307692307692</v>
      </c>
      <c r="L160" s="77">
        <v>0.0</v>
      </c>
      <c r="M160" s="77">
        <v>0.0</v>
      </c>
      <c r="N160" s="77">
        <v>0.0</v>
      </c>
      <c r="O160" s="77">
        <v>0.0</v>
      </c>
      <c r="P160" s="71">
        <f t="shared" si="2"/>
        <v>1.144230769</v>
      </c>
      <c r="Q160" s="75">
        <f t="array" ref="Q160">ROUND(IFERROR(INDEX(SPI!M:M,MATCH(1,IF(SPI!A:A='state(northeast)data'!$A160,IF(SPI!B:B='state(northeast)data'!$B160,1)),0))," "),2)</f>
        <v>0.38</v>
      </c>
      <c r="R160" s="75">
        <f t="array" ref="R160">ROUND(IFERROR(INDEX(SPI!N:N,MATCH(1,IF(SPI!A:A='state(northeast)data'!$A160,IF(SPI!B:B='state(northeast)data'!$B160,1)),0))," "),2)</f>
        <v>11.64</v>
      </c>
      <c r="S160" s="76">
        <v>-4.0</v>
      </c>
      <c r="T160" s="76">
        <v>94.0</v>
      </c>
      <c r="U160" s="78">
        <v>57000.0</v>
      </c>
      <c r="V160" s="78">
        <v>0.123</v>
      </c>
    </row>
    <row r="161" ht="12.75" customHeight="1">
      <c r="A161" s="68" t="s">
        <v>16</v>
      </c>
      <c r="B161" s="69">
        <v>2001.0</v>
      </c>
      <c r="C161" s="34">
        <v>9.0</v>
      </c>
      <c r="D161" s="70">
        <v>10000.0</v>
      </c>
      <c r="E161" s="70">
        <v>457000.0</v>
      </c>
      <c r="F161" s="71">
        <v>50.2</v>
      </c>
      <c r="G161" s="72">
        <v>39.1</v>
      </c>
      <c r="H161" s="71">
        <v>39.54</v>
      </c>
      <c r="I161" s="72">
        <v>18.22</v>
      </c>
      <c r="J161" s="77">
        <v>61.42788461538461</v>
      </c>
      <c r="K161" s="77">
        <v>23.253461538461544</v>
      </c>
      <c r="L161" s="77">
        <v>12.600961538461538</v>
      </c>
      <c r="M161" s="77">
        <v>2.717884615384615</v>
      </c>
      <c r="N161" s="77">
        <v>0.0</v>
      </c>
      <c r="O161" s="77">
        <v>0.0</v>
      </c>
      <c r="P161" s="71">
        <f t="shared" si="2"/>
        <v>56.60903846</v>
      </c>
      <c r="Q161" s="75">
        <f t="array" ref="Q161">ROUND(IFERROR(INDEX(SPI!M:M,MATCH(1,IF(SPI!A:A='state(northeast)data'!$A161,IF(SPI!B:B='state(northeast)data'!$B161,1)),0))," "),2)</f>
        <v>12.23</v>
      </c>
      <c r="R161" s="75">
        <f t="array" ref="R161">ROUND(IFERROR(INDEX(SPI!N:N,MATCH(1,IF(SPI!A:A='state(northeast)data'!$A161,IF(SPI!B:B='state(northeast)data'!$B161,1)),0))," "),2)</f>
        <v>1.56</v>
      </c>
      <c r="S161" s="76">
        <v>-3.0</v>
      </c>
      <c r="T161" s="76">
        <v>102.0</v>
      </c>
      <c r="U161" s="78">
        <v>57000.0</v>
      </c>
      <c r="V161" s="78">
        <v>0.175</v>
      </c>
    </row>
    <row r="162" ht="12.75" customHeight="1">
      <c r="A162" s="68" t="s">
        <v>16</v>
      </c>
      <c r="B162" s="69">
        <v>2002.0</v>
      </c>
      <c r="C162" s="34">
        <v>9.0</v>
      </c>
      <c r="D162" s="70">
        <v>10000.0</v>
      </c>
      <c r="E162" s="70">
        <v>472000.0</v>
      </c>
      <c r="F162" s="71">
        <v>50.5</v>
      </c>
      <c r="G162" s="72">
        <v>44.2</v>
      </c>
      <c r="H162" s="71">
        <v>47.42</v>
      </c>
      <c r="I162" s="72">
        <v>12.33</v>
      </c>
      <c r="J162" s="77">
        <v>19.578113207547172</v>
      </c>
      <c r="K162" s="77">
        <v>33.08264150943396</v>
      </c>
      <c r="L162" s="77">
        <v>11.61358490566038</v>
      </c>
      <c r="M162" s="77">
        <v>34.807169811320755</v>
      </c>
      <c r="N162" s="77">
        <v>0.9184905660377358</v>
      </c>
      <c r="O162" s="77">
        <v>0.0</v>
      </c>
      <c r="P162" s="71">
        <f t="shared" si="2"/>
        <v>164.405283</v>
      </c>
      <c r="Q162" s="75">
        <f t="array" ref="Q162">ROUND(IFERROR(INDEX(SPI!M:M,MATCH(1,IF(SPI!A:A='state(northeast)data'!$A162,IF(SPI!B:B='state(northeast)data'!$B162,1)),0))," "),2)</f>
        <v>47.06</v>
      </c>
      <c r="R162" s="75">
        <f t="array" ref="R162">ROUND(IFERROR(INDEX(SPI!N:N,MATCH(1,IF(SPI!A:A='state(northeast)data'!$A162,IF(SPI!B:B='state(northeast)data'!$B162,1)),0))," "),2)</f>
        <v>2.29</v>
      </c>
      <c r="S162" s="76">
        <v>8.0</v>
      </c>
      <c r="T162" s="76">
        <v>99.0</v>
      </c>
      <c r="U162" s="78">
        <v>62000.0</v>
      </c>
      <c r="V162" s="78">
        <v>0.161</v>
      </c>
    </row>
    <row r="163" ht="12.75" customHeight="1">
      <c r="A163" s="68" t="s">
        <v>16</v>
      </c>
      <c r="B163" s="69">
        <v>2003.0</v>
      </c>
      <c r="C163" s="34">
        <v>9.0</v>
      </c>
      <c r="D163" s="70">
        <v>10000.0</v>
      </c>
      <c r="E163" s="70">
        <v>486000.0</v>
      </c>
      <c r="F163" s="71">
        <v>48.2</v>
      </c>
      <c r="G163" s="72">
        <v>38.2</v>
      </c>
      <c r="H163" s="71">
        <v>56.12</v>
      </c>
      <c r="I163" s="72">
        <v>25.96</v>
      </c>
      <c r="J163" s="77">
        <v>100.0</v>
      </c>
      <c r="K163" s="77">
        <v>0.0</v>
      </c>
      <c r="L163" s="77">
        <v>0.0</v>
      </c>
      <c r="M163" s="77">
        <v>0.0</v>
      </c>
      <c r="N163" s="77">
        <v>0.0</v>
      </c>
      <c r="O163" s="77">
        <v>0.0</v>
      </c>
      <c r="P163" s="71">
        <f t="shared" si="2"/>
        <v>0</v>
      </c>
      <c r="Q163" s="75">
        <f t="array" ref="Q163">ROUND(IFERROR(INDEX(SPI!M:M,MATCH(1,IF(SPI!A:A='state(northeast)data'!$A163,IF(SPI!B:B='state(northeast)data'!$B163,1)),0))," "),2)</f>
        <v>0.01</v>
      </c>
      <c r="R163" s="75">
        <f t="array" ref="R163">ROUND(IFERROR(INDEX(SPI!N:N,MATCH(1,IF(SPI!A:A='state(northeast)data'!$A163,IF(SPI!B:B='state(northeast)data'!$B163,1)),0))," "),2)</f>
        <v>29.1</v>
      </c>
      <c r="S163" s="76">
        <v>-6.0</v>
      </c>
      <c r="T163" s="76">
        <v>94.0</v>
      </c>
      <c r="U163" s="78">
        <v>62000.0</v>
      </c>
      <c r="V163" s="78">
        <v>0.161</v>
      </c>
    </row>
    <row r="164" ht="12.75" customHeight="1">
      <c r="A164" s="68" t="s">
        <v>16</v>
      </c>
      <c r="B164" s="69">
        <v>2004.0</v>
      </c>
      <c r="C164" s="34">
        <v>9.0</v>
      </c>
      <c r="D164" s="70">
        <v>11000.0</v>
      </c>
      <c r="E164" s="70">
        <v>569000.0</v>
      </c>
      <c r="F164" s="71">
        <v>48.8</v>
      </c>
      <c r="G164" s="72">
        <v>39.4</v>
      </c>
      <c r="H164" s="71">
        <v>48.61</v>
      </c>
      <c r="I164" s="72">
        <v>26.18</v>
      </c>
      <c r="J164" s="77">
        <v>99.27711538461539</v>
      </c>
      <c r="K164" s="77">
        <v>0.7228846153846155</v>
      </c>
      <c r="L164" s="77">
        <v>0.0</v>
      </c>
      <c r="M164" s="77">
        <v>0.0</v>
      </c>
      <c r="N164" s="77">
        <v>0.0</v>
      </c>
      <c r="O164" s="77">
        <v>0.0</v>
      </c>
      <c r="P164" s="71">
        <f t="shared" si="2"/>
        <v>0.7228846154</v>
      </c>
      <c r="Q164" s="75">
        <f t="array" ref="Q164">ROUND(IFERROR(INDEX(SPI!M:M,MATCH(1,IF(SPI!A:A='state(northeast)data'!$A164,IF(SPI!B:B='state(northeast)data'!$B164,1)),0))," "),2)</f>
        <v>0.87</v>
      </c>
      <c r="R164" s="75">
        <f t="array" ref="R164">ROUND(IFERROR(INDEX(SPI!N:N,MATCH(1,IF(SPI!A:A='state(northeast)data'!$A164,IF(SPI!B:B='state(northeast)data'!$B164,1)),0))," "),2)</f>
        <v>20.26</v>
      </c>
      <c r="S164" s="76">
        <v>-7.0</v>
      </c>
      <c r="T164" s="76">
        <v>94.0</v>
      </c>
      <c r="U164" s="78">
        <v>65000.0</v>
      </c>
      <c r="V164" s="78">
        <v>0.169</v>
      </c>
    </row>
    <row r="165" ht="12.75" customHeight="1">
      <c r="A165" s="68" t="s">
        <v>16</v>
      </c>
      <c r="B165" s="69">
        <v>2005.0</v>
      </c>
      <c r="C165" s="34">
        <v>9.0</v>
      </c>
      <c r="D165" s="70">
        <v>11000.0</v>
      </c>
      <c r="E165" s="70">
        <v>550000.0</v>
      </c>
      <c r="F165" s="71">
        <v>49.5</v>
      </c>
      <c r="G165" s="72">
        <v>40.2</v>
      </c>
      <c r="H165" s="71">
        <v>54.68</v>
      </c>
      <c r="I165" s="72">
        <v>26.26</v>
      </c>
      <c r="J165" s="77">
        <v>75.74865384615384</v>
      </c>
      <c r="K165" s="77">
        <v>20.621153846153845</v>
      </c>
      <c r="L165" s="77">
        <v>3.6303846153846155</v>
      </c>
      <c r="M165" s="77">
        <v>0.0</v>
      </c>
      <c r="N165" s="77">
        <v>0.0</v>
      </c>
      <c r="O165" s="77">
        <v>0.0</v>
      </c>
      <c r="P165" s="71">
        <f t="shared" si="2"/>
        <v>27.88192308</v>
      </c>
      <c r="Q165" s="75">
        <f t="array" ref="Q165">ROUND(IFERROR(INDEX(SPI!M:M,MATCH(1,IF(SPI!A:A='state(northeast)data'!$A165,IF(SPI!B:B='state(northeast)data'!$B165,1)),0))," "),2)</f>
        <v>5.52</v>
      </c>
      <c r="R165" s="75">
        <f t="array" ref="R165">ROUND(IFERROR(INDEX(SPI!N:N,MATCH(1,IF(SPI!A:A='state(northeast)data'!$A165,IF(SPI!B:B='state(northeast)data'!$B165,1)),0))," "),2)</f>
        <v>19.58</v>
      </c>
      <c r="S165" s="76">
        <v>-8.0</v>
      </c>
      <c r="T165" s="76">
        <v>97.0</v>
      </c>
      <c r="U165" s="78">
        <v>68000.0</v>
      </c>
      <c r="V165" s="78">
        <v>0.162</v>
      </c>
    </row>
    <row r="166" ht="12.75" customHeight="1">
      <c r="A166" s="68" t="s">
        <v>16</v>
      </c>
      <c r="B166" s="69">
        <v>2006.0</v>
      </c>
      <c r="C166" s="34">
        <v>9.0</v>
      </c>
      <c r="D166" s="70">
        <v>11000.0</v>
      </c>
      <c r="E166" s="70">
        <v>640000.0</v>
      </c>
      <c r="F166" s="71">
        <v>51.1</v>
      </c>
      <c r="G166" s="72">
        <v>42.2</v>
      </c>
      <c r="H166" s="71">
        <v>57.01</v>
      </c>
      <c r="I166" s="72">
        <v>35.57</v>
      </c>
      <c r="J166" s="77">
        <v>89.21000000000001</v>
      </c>
      <c r="K166" s="77">
        <v>10.79</v>
      </c>
      <c r="L166" s="77">
        <v>0.0</v>
      </c>
      <c r="M166" s="77">
        <v>0.0</v>
      </c>
      <c r="N166" s="77">
        <v>0.0</v>
      </c>
      <c r="O166" s="77">
        <v>0.0</v>
      </c>
      <c r="P166" s="71">
        <f t="shared" si="2"/>
        <v>10.79</v>
      </c>
      <c r="Q166" s="75">
        <f t="array" ref="Q166">ROUND(IFERROR(INDEX(SPI!M:M,MATCH(1,IF(SPI!A:A='state(northeast)data'!$A166,IF(SPI!B:B='state(northeast)data'!$B166,1)),0))," "),2)</f>
        <v>0</v>
      </c>
      <c r="R166" s="75">
        <f t="array" ref="R166">ROUND(IFERROR(INDEX(SPI!N:N,MATCH(1,IF(SPI!A:A='state(northeast)data'!$A166,IF(SPI!B:B='state(northeast)data'!$B166,1)),0))," "),2)</f>
        <v>60.46</v>
      </c>
      <c r="S166" s="76">
        <v>4.0</v>
      </c>
      <c r="T166" s="76">
        <v>100.0</v>
      </c>
      <c r="U166" s="78">
        <v>72000.0</v>
      </c>
      <c r="V166" s="78">
        <v>0.153</v>
      </c>
    </row>
    <row r="167" ht="12.75" customHeight="1">
      <c r="A167" s="68" t="s">
        <v>16</v>
      </c>
      <c r="B167" s="69">
        <v>2007.0</v>
      </c>
      <c r="C167" s="34">
        <v>9.0</v>
      </c>
      <c r="D167" s="70">
        <v>11000.0</v>
      </c>
      <c r="E167" s="70">
        <v>593000.0</v>
      </c>
      <c r="F167" s="71">
        <v>49.5</v>
      </c>
      <c r="G167" s="72">
        <v>42.0</v>
      </c>
      <c r="H167" s="71">
        <v>45.54</v>
      </c>
      <c r="I167" s="72">
        <v>23.71</v>
      </c>
      <c r="J167" s="77">
        <v>74.63576923076923</v>
      </c>
      <c r="K167" s="77">
        <v>11.56423076923077</v>
      </c>
      <c r="L167" s="77">
        <v>13.8</v>
      </c>
      <c r="M167" s="77">
        <v>0.0</v>
      </c>
      <c r="N167" s="77">
        <v>0.0</v>
      </c>
      <c r="O167" s="77">
        <v>0.0</v>
      </c>
      <c r="P167" s="71">
        <f t="shared" si="2"/>
        <v>39.16423077</v>
      </c>
      <c r="Q167" s="75">
        <f t="array" ref="Q167">ROUND(IFERROR(INDEX(SPI!M:M,MATCH(1,IF(SPI!A:A='state(northeast)data'!$A167,IF(SPI!B:B='state(northeast)data'!$B167,1)),0))," "),2)</f>
        <v>1.55</v>
      </c>
      <c r="R167" s="75">
        <f t="array" ref="R167">ROUND(IFERROR(INDEX(SPI!N:N,MATCH(1,IF(SPI!A:A='state(northeast)data'!$A167,IF(SPI!B:B='state(northeast)data'!$B167,1)),0))," "),2)</f>
        <v>20.28</v>
      </c>
      <c r="S167" s="76">
        <v>1.0</v>
      </c>
      <c r="T167" s="76">
        <v>97.0</v>
      </c>
      <c r="U167" s="78">
        <v>75000.0</v>
      </c>
      <c r="V167" s="78">
        <v>0.151</v>
      </c>
    </row>
    <row r="168" ht="12.75" customHeight="1">
      <c r="A168" s="68" t="s">
        <v>16</v>
      </c>
      <c r="B168" s="69">
        <v>2008.0</v>
      </c>
      <c r="C168" s="34">
        <v>9.0</v>
      </c>
      <c r="D168" s="70">
        <v>19000.0</v>
      </c>
      <c r="E168" s="70">
        <v>1184000.0</v>
      </c>
      <c r="F168" s="71">
        <v>49.7</v>
      </c>
      <c r="G168" s="72">
        <v>42.1</v>
      </c>
      <c r="H168" s="71">
        <v>59.53</v>
      </c>
      <c r="I168" s="72">
        <v>24.47</v>
      </c>
      <c r="J168" s="77">
        <v>94.21150943396225</v>
      </c>
      <c r="K168" s="77">
        <v>5.788490566037736</v>
      </c>
      <c r="L168" s="77">
        <v>0.0</v>
      </c>
      <c r="M168" s="77">
        <v>0.0</v>
      </c>
      <c r="N168" s="77">
        <v>0.0</v>
      </c>
      <c r="O168" s="77">
        <v>0.0</v>
      </c>
      <c r="P168" s="71">
        <f t="shared" si="2"/>
        <v>5.788490566</v>
      </c>
      <c r="Q168" s="75">
        <f t="array" ref="Q168">ROUND(IFERROR(INDEX(SPI!M:M,MATCH(1,IF(SPI!A:A='state(northeast)data'!$A168,IF(SPI!B:B='state(northeast)data'!$B168,1)),0))," "),2)</f>
        <v>3.77</v>
      </c>
      <c r="R168" s="75">
        <f t="array" ref="R168">ROUND(IFERROR(INDEX(SPI!N:N,MATCH(1,IF(SPI!A:A='state(northeast)data'!$A168,IF(SPI!B:B='state(northeast)data'!$B168,1)),0))," "),2)</f>
        <v>29.75</v>
      </c>
      <c r="S168" s="76">
        <v>-3.0</v>
      </c>
      <c r="T168" s="76">
        <v>98.0</v>
      </c>
      <c r="U168" s="78">
        <v>71000.0</v>
      </c>
      <c r="V168" s="78">
        <v>0.253</v>
      </c>
    </row>
    <row r="169" ht="12.75" customHeight="1">
      <c r="A169" s="68" t="s">
        <v>16</v>
      </c>
      <c r="B169" s="69">
        <v>2009.0</v>
      </c>
      <c r="C169" s="34">
        <v>9.0</v>
      </c>
      <c r="D169" s="70">
        <v>13000.0</v>
      </c>
      <c r="E169" s="70">
        <v>832000.0</v>
      </c>
      <c r="F169" s="71">
        <v>48.8</v>
      </c>
      <c r="G169" s="72">
        <v>39.6</v>
      </c>
      <c r="H169" s="71">
        <v>50.5</v>
      </c>
      <c r="I169" s="72">
        <v>27.17</v>
      </c>
      <c r="J169" s="77">
        <v>91.80192307692306</v>
      </c>
      <c r="K169" s="77">
        <v>8.198076923076922</v>
      </c>
      <c r="L169" s="77">
        <v>0.0</v>
      </c>
      <c r="M169" s="77">
        <v>0.0</v>
      </c>
      <c r="N169" s="77">
        <v>0.0</v>
      </c>
      <c r="O169" s="77">
        <v>0.0</v>
      </c>
      <c r="P169" s="71">
        <f t="shared" si="2"/>
        <v>8.198076923</v>
      </c>
      <c r="Q169" s="75">
        <f t="array" ref="Q169">ROUND(IFERROR(INDEX(SPI!M:M,MATCH(1,IF(SPI!A:A='state(northeast)data'!$A169,IF(SPI!B:B='state(northeast)data'!$B169,1)),0))," "),2)</f>
        <v>0.52</v>
      </c>
      <c r="R169" s="75">
        <f t="array" ref="R169">ROUND(IFERROR(INDEX(SPI!N:N,MATCH(1,IF(SPI!A:A='state(northeast)data'!$A169,IF(SPI!B:B='state(northeast)data'!$B169,1)),0))," "),2)</f>
        <v>26.87</v>
      </c>
      <c r="S169" s="76">
        <v>-3.0</v>
      </c>
      <c r="T169" s="76">
        <v>94.0</v>
      </c>
      <c r="U169" s="78">
        <v>71000.0</v>
      </c>
      <c r="V169" s="78">
        <v>0.183</v>
      </c>
    </row>
    <row r="170" ht="12.75" customHeight="1">
      <c r="A170" s="68" t="s">
        <v>16</v>
      </c>
      <c r="B170" s="69">
        <v>2010.0</v>
      </c>
      <c r="C170" s="34">
        <v>9.0</v>
      </c>
      <c r="D170" s="70">
        <v>9000.0</v>
      </c>
      <c r="E170" s="70">
        <v>630000.0</v>
      </c>
      <c r="F170" s="71">
        <v>51.4</v>
      </c>
      <c r="G170" s="72">
        <v>40.8</v>
      </c>
      <c r="H170" s="71">
        <v>48.54</v>
      </c>
      <c r="I170" s="72">
        <v>23.74</v>
      </c>
      <c r="J170" s="77">
        <v>74.6923076923077</v>
      </c>
      <c r="K170" s="77">
        <v>20.999038461538458</v>
      </c>
      <c r="L170" s="77">
        <v>4.308653846153845</v>
      </c>
      <c r="M170" s="77">
        <v>0.0</v>
      </c>
      <c r="N170" s="77">
        <v>0.0</v>
      </c>
      <c r="O170" s="77">
        <v>0.0</v>
      </c>
      <c r="P170" s="71">
        <f t="shared" si="2"/>
        <v>29.61634615</v>
      </c>
      <c r="Q170" s="75">
        <f t="array" ref="Q170">ROUND(IFERROR(INDEX(SPI!M:M,MATCH(1,IF(SPI!A:A='state(northeast)data'!$A170,IF(SPI!B:B='state(northeast)data'!$B170,1)),0))," "),2)</f>
        <v>3.18</v>
      </c>
      <c r="R170" s="75">
        <f t="array" ref="R170">ROUND(IFERROR(INDEX(SPI!N:N,MATCH(1,IF(SPI!A:A='state(northeast)data'!$A170,IF(SPI!B:B='state(northeast)data'!$B170,1)),0))," "),2)</f>
        <v>25.04</v>
      </c>
      <c r="S170" s="76">
        <v>1.0</v>
      </c>
      <c r="T170" s="76">
        <v>102.0</v>
      </c>
      <c r="U170" s="78">
        <v>75000.0</v>
      </c>
      <c r="V170" s="78">
        <v>0.12</v>
      </c>
    </row>
    <row r="171" ht="12.75" customHeight="1">
      <c r="A171" s="68" t="s">
        <v>16</v>
      </c>
      <c r="B171" s="69">
        <v>2011.0</v>
      </c>
      <c r="C171" s="34">
        <v>9.0</v>
      </c>
      <c r="D171" s="70">
        <v>17000.0</v>
      </c>
      <c r="E171" s="70">
        <v>1241000.0</v>
      </c>
      <c r="F171" s="71">
        <v>50.9</v>
      </c>
      <c r="G171" s="72">
        <v>39.9</v>
      </c>
      <c r="H171" s="71">
        <v>63.69</v>
      </c>
      <c r="I171" s="72">
        <v>23.23</v>
      </c>
      <c r="J171" s="77">
        <v>100.0</v>
      </c>
      <c r="K171" s="77">
        <v>0.0</v>
      </c>
      <c r="L171" s="77">
        <v>0.0</v>
      </c>
      <c r="M171" s="77">
        <v>0.0</v>
      </c>
      <c r="N171" s="77">
        <v>0.0</v>
      </c>
      <c r="O171" s="77">
        <v>0.0</v>
      </c>
      <c r="P171" s="71">
        <f t="shared" si="2"/>
        <v>0</v>
      </c>
      <c r="Q171" s="75">
        <f t="array" ref="Q171">ROUND(IFERROR(INDEX(SPI!M:M,MATCH(1,IF(SPI!A:A='state(northeast)data'!$A171,IF(SPI!B:B='state(northeast)data'!$B171,1)),0))," "),2)</f>
        <v>2.54</v>
      </c>
      <c r="R171" s="75">
        <f t="array" ref="R171">ROUND(IFERROR(INDEX(SPI!N:N,MATCH(1,IF(SPI!A:A='state(northeast)data'!$A171,IF(SPI!B:B='state(northeast)data'!$B171,1)),0))," "),2)</f>
        <v>46.87</v>
      </c>
      <c r="S171" s="76">
        <v>-7.0</v>
      </c>
      <c r="T171" s="76">
        <v>103.0</v>
      </c>
      <c r="U171" s="78">
        <v>71000.0</v>
      </c>
      <c r="V171" s="78">
        <v>0.239</v>
      </c>
    </row>
    <row r="172" ht="12.75" customHeight="1">
      <c r="A172" s="68" t="s">
        <v>16</v>
      </c>
      <c r="B172" s="69">
        <v>2012.0</v>
      </c>
      <c r="C172" s="34">
        <v>9.0</v>
      </c>
      <c r="D172" s="70">
        <v>10000.0</v>
      </c>
      <c r="E172" s="70">
        <v>634000.0</v>
      </c>
      <c r="F172" s="71">
        <v>52.5</v>
      </c>
      <c r="G172" s="72">
        <v>44.8</v>
      </c>
      <c r="H172" s="71">
        <v>39.39</v>
      </c>
      <c r="I172" s="72">
        <v>25.43</v>
      </c>
      <c r="J172" s="77">
        <v>54.94461538461538</v>
      </c>
      <c r="K172" s="77">
        <v>27.04576923076924</v>
      </c>
      <c r="L172" s="77">
        <v>11.955576923076922</v>
      </c>
      <c r="M172" s="77">
        <v>6.053461538461539</v>
      </c>
      <c r="N172" s="77">
        <v>0.0</v>
      </c>
      <c r="O172" s="77">
        <v>0.0</v>
      </c>
      <c r="P172" s="71">
        <f t="shared" si="2"/>
        <v>69.11730769</v>
      </c>
      <c r="Q172" s="75">
        <f t="array" ref="Q172">ROUND(IFERROR(INDEX(SPI!M:M,MATCH(1,IF(SPI!A:A='state(northeast)data'!$A172,IF(SPI!B:B='state(northeast)data'!$B172,1)),0))," "),2)</f>
        <v>19.85</v>
      </c>
      <c r="R172" s="75">
        <f t="array" ref="R172">ROUND(IFERROR(INDEX(SPI!N:N,MATCH(1,IF(SPI!A:A='state(northeast)data'!$A172,IF(SPI!B:B='state(northeast)data'!$B172,1)),0))," "),2)</f>
        <v>18.39</v>
      </c>
      <c r="S172" s="76">
        <v>4.0</v>
      </c>
      <c r="T172" s="76">
        <v>100.0</v>
      </c>
      <c r="U172" s="78">
        <v>70000.0</v>
      </c>
      <c r="V172" s="78">
        <v>0.157</v>
      </c>
    </row>
    <row r="173" ht="12.75" customHeight="1">
      <c r="A173" s="68" t="s">
        <v>16</v>
      </c>
      <c r="B173" s="69">
        <v>2013.0</v>
      </c>
      <c r="C173" s="34">
        <v>9.0</v>
      </c>
      <c r="D173" s="70">
        <v>18000.0</v>
      </c>
      <c r="E173" s="70">
        <v>1278000.0</v>
      </c>
      <c r="F173" s="71">
        <v>49.8</v>
      </c>
      <c r="G173" s="72">
        <v>41.7</v>
      </c>
      <c r="H173" s="71">
        <v>43.39</v>
      </c>
      <c r="I173" s="72">
        <v>20.61</v>
      </c>
      <c r="J173" s="77">
        <v>65.45886792452829</v>
      </c>
      <c r="K173" s="77">
        <v>24.911509433962262</v>
      </c>
      <c r="L173" s="77">
        <v>9.629622641509433</v>
      </c>
      <c r="M173" s="77">
        <v>0.0</v>
      </c>
      <c r="N173" s="77">
        <v>0.0</v>
      </c>
      <c r="O173" s="77">
        <v>0.0</v>
      </c>
      <c r="P173" s="71">
        <f t="shared" si="2"/>
        <v>44.17075472</v>
      </c>
      <c r="Q173" s="75">
        <f t="array" ref="Q173">ROUND(IFERROR(INDEX(SPI!M:M,MATCH(1,IF(SPI!A:A='state(northeast)data'!$A173,IF(SPI!B:B='state(northeast)data'!$B173,1)),0))," "),2)</f>
        <v>18.64</v>
      </c>
      <c r="R173" s="75">
        <f t="array" ref="R173">ROUND(IFERROR(INDEX(SPI!N:N,MATCH(1,IF(SPI!A:A='state(northeast)data'!$A173,IF(SPI!B:B='state(northeast)data'!$B173,1)),0))," "),2)</f>
        <v>4.31</v>
      </c>
      <c r="S173" s="76">
        <v>-4.0</v>
      </c>
      <c r="T173" s="76">
        <v>97.0</v>
      </c>
      <c r="U173" s="78">
        <v>78000.0</v>
      </c>
      <c r="V173" s="78">
        <v>0.256</v>
      </c>
    </row>
    <row r="174" ht="12.75" customHeight="1">
      <c r="A174" s="68" t="s">
        <v>16</v>
      </c>
      <c r="B174" s="69">
        <v>2014.0</v>
      </c>
      <c r="C174" s="34">
        <v>9.0</v>
      </c>
      <c r="D174" s="70">
        <v>16000.0</v>
      </c>
      <c r="E174" s="70">
        <v>1134000.0</v>
      </c>
      <c r="F174" s="71">
        <v>48.7</v>
      </c>
      <c r="G174" s="72">
        <v>38.8</v>
      </c>
      <c r="H174" s="71">
        <v>45.01</v>
      </c>
      <c r="I174" s="72">
        <v>17.77</v>
      </c>
      <c r="J174" s="77">
        <v>56.70403846153845</v>
      </c>
      <c r="K174" s="77">
        <v>34.89288461538461</v>
      </c>
      <c r="L174" s="77">
        <v>8.402115384615383</v>
      </c>
      <c r="M174" s="77">
        <v>0.0</v>
      </c>
      <c r="N174" s="77">
        <v>0.0</v>
      </c>
      <c r="O174" s="77">
        <v>0.0</v>
      </c>
      <c r="P174" s="71">
        <f t="shared" si="2"/>
        <v>51.69711538</v>
      </c>
      <c r="Q174" s="75">
        <f t="array" ref="Q174">ROUND(IFERROR(INDEX(SPI!M:M,MATCH(1,IF(SPI!A:A='state(northeast)data'!$A174,IF(SPI!B:B='state(northeast)data'!$B174,1)),0))," "),2)</f>
        <v>16.8</v>
      </c>
      <c r="R174" s="75">
        <f t="array" ref="R174">ROUND(IFERROR(INDEX(SPI!N:N,MATCH(1,IF(SPI!A:A='state(northeast)data'!$A174,IF(SPI!B:B='state(northeast)data'!$B174,1)),0))," "),2)</f>
        <v>2.66</v>
      </c>
      <c r="S174" s="76">
        <v>-9.0</v>
      </c>
      <c r="T174" s="76">
        <v>95.0</v>
      </c>
      <c r="U174" s="78">
        <v>83000.0</v>
      </c>
      <c r="V174" s="78">
        <v>0.193</v>
      </c>
    </row>
    <row r="175" ht="12.75" customHeight="1">
      <c r="A175" s="68" t="s">
        <v>16</v>
      </c>
      <c r="B175" s="69">
        <v>2015.0</v>
      </c>
      <c r="C175" s="34">
        <v>9.0</v>
      </c>
      <c r="D175" s="70">
        <v>17000.0</v>
      </c>
      <c r="E175" s="70">
        <v>1482000.0</v>
      </c>
      <c r="F175" s="71">
        <v>49.8</v>
      </c>
      <c r="G175" s="72">
        <v>38.4</v>
      </c>
      <c r="H175" s="71">
        <v>37.08</v>
      </c>
      <c r="I175" s="72">
        <v>20.58</v>
      </c>
      <c r="J175" s="77">
        <v>36.2575</v>
      </c>
      <c r="K175" s="77">
        <v>25.375384615384615</v>
      </c>
      <c r="L175" s="77">
        <v>38.367692307692316</v>
      </c>
      <c r="M175" s="77">
        <v>0.0</v>
      </c>
      <c r="N175" s="77">
        <v>0.0</v>
      </c>
      <c r="O175" s="77">
        <v>0.0</v>
      </c>
      <c r="P175" s="71">
        <f t="shared" si="2"/>
        <v>102.1107692</v>
      </c>
      <c r="Q175" s="75">
        <f t="array" ref="Q175">ROUND(IFERROR(INDEX(SPI!M:M,MATCH(1,IF(SPI!A:A='state(northeast)data'!$A175,IF(SPI!B:B='state(northeast)data'!$B175,1)),0))," "),2)</f>
        <v>38.5</v>
      </c>
      <c r="R175" s="75">
        <f t="array" ref="R175">ROUND(IFERROR(INDEX(SPI!N:N,MATCH(1,IF(SPI!A:A='state(northeast)data'!$A175,IF(SPI!B:B='state(northeast)data'!$B175,1)),0))," "),2)</f>
        <v>0.05</v>
      </c>
      <c r="S175" s="76">
        <v>-9.0</v>
      </c>
      <c r="T175" s="76">
        <v>96.0</v>
      </c>
      <c r="U175" s="78">
        <v>85000.0</v>
      </c>
      <c r="V175" s="78">
        <v>0.224</v>
      </c>
    </row>
    <row r="176" ht="12.75" customHeight="1">
      <c r="A176" s="68" t="s">
        <v>16</v>
      </c>
      <c r="B176" s="69">
        <v>2016.0</v>
      </c>
      <c r="C176" s="34">
        <v>9.0</v>
      </c>
      <c r="D176" s="70">
        <v>16000.0</v>
      </c>
      <c r="E176" s="70">
        <v>1112000.0</v>
      </c>
      <c r="F176" s="71">
        <v>51.8</v>
      </c>
      <c r="G176" s="72">
        <v>44.8</v>
      </c>
      <c r="H176" s="71">
        <v>36.73</v>
      </c>
      <c r="I176" s="72">
        <v>20.38</v>
      </c>
      <c r="J176" s="77">
        <v>16.638461538461538</v>
      </c>
      <c r="K176" s="77">
        <v>26.898846153846144</v>
      </c>
      <c r="L176" s="77">
        <v>31.721923076923073</v>
      </c>
      <c r="M176" s="77">
        <v>18.85038461538462</v>
      </c>
      <c r="N176" s="77">
        <v>5.89</v>
      </c>
      <c r="O176" s="77">
        <v>0.0</v>
      </c>
      <c r="P176" s="71">
        <f t="shared" si="2"/>
        <v>170.4538462</v>
      </c>
      <c r="Q176" s="75">
        <f t="array" ref="Q176">ROUND(IFERROR(INDEX(SPI!M:M,MATCH(1,IF(SPI!A:A='state(northeast)data'!$A176,IF(SPI!B:B='state(northeast)data'!$B176,1)),0))," "),2)</f>
        <v>55.46</v>
      </c>
      <c r="R176" s="75">
        <f t="array" ref="R176">ROUND(IFERROR(INDEX(SPI!N:N,MATCH(1,IF(SPI!A:A='state(northeast)data'!$A176,IF(SPI!B:B='state(northeast)data'!$B176,1)),0))," "),2)</f>
        <v>0</v>
      </c>
      <c r="S176" s="76">
        <v>-12.0</v>
      </c>
      <c r="T176" s="76">
        <v>99.0</v>
      </c>
      <c r="U176" s="78">
        <v>86000.0</v>
      </c>
      <c r="V176" s="78">
        <v>0.221</v>
      </c>
    </row>
    <row r="177" ht="12.75" customHeight="1">
      <c r="A177" s="68" t="s">
        <v>16</v>
      </c>
      <c r="B177" s="69">
        <v>2017.0</v>
      </c>
      <c r="C177" s="34">
        <v>9.0</v>
      </c>
      <c r="D177" s="70">
        <v>18000.0</v>
      </c>
      <c r="E177" s="70">
        <v>1120000.0</v>
      </c>
      <c r="F177" s="71">
        <v>50.9</v>
      </c>
      <c r="G177" s="72">
        <v>43.5</v>
      </c>
      <c r="H177" s="71">
        <v>44.1</v>
      </c>
      <c r="I177" s="72">
        <v>18.2</v>
      </c>
      <c r="J177" s="77">
        <v>53.666923076923084</v>
      </c>
      <c r="K177" s="77">
        <v>14.711923076923075</v>
      </c>
      <c r="L177" s="77">
        <v>12.618653846153846</v>
      </c>
      <c r="M177" s="77">
        <v>12.925192307692312</v>
      </c>
      <c r="N177" s="77">
        <v>6.077307692307692</v>
      </c>
      <c r="O177" s="77">
        <v>0.0</v>
      </c>
      <c r="P177" s="71">
        <f t="shared" si="2"/>
        <v>103.0340385</v>
      </c>
      <c r="Q177" s="75">
        <f t="array" ref="Q177">ROUND(IFERROR(INDEX(SPI!M:M,MATCH(1,IF(SPI!A:A='state(northeast)data'!$A177,IF(SPI!B:B='state(northeast)data'!$B177,1)),0))," "),2)</f>
        <v>21.55</v>
      </c>
      <c r="R177" s="75">
        <f t="array" ref="R177">ROUND(IFERROR(INDEX(SPI!N:N,MATCH(1,IF(SPI!A:A='state(northeast)data'!$A177,IF(SPI!B:B='state(northeast)data'!$B177,1)),0))," "),2)</f>
        <v>1.67</v>
      </c>
      <c r="S177" s="76">
        <v>-3.0</v>
      </c>
      <c r="T177" s="76">
        <v>96.0</v>
      </c>
      <c r="U177" s="78">
        <v>86000.0</v>
      </c>
      <c r="V177" s="78">
        <v>0.233</v>
      </c>
    </row>
    <row r="178" ht="12.75" customHeight="1">
      <c r="A178" s="68" t="s">
        <v>16</v>
      </c>
      <c r="B178" s="69">
        <v>2018.0</v>
      </c>
      <c r="C178" s="34">
        <v>9.0</v>
      </c>
      <c r="D178" s="70">
        <v>18000.0</v>
      </c>
      <c r="E178" s="70">
        <v>1368000.0</v>
      </c>
      <c r="F178" s="71">
        <v>50.8</v>
      </c>
      <c r="G178" s="72">
        <v>42.3</v>
      </c>
      <c r="H178" s="71">
        <v>62.16</v>
      </c>
      <c r="I178" s="72">
        <v>23.61</v>
      </c>
      <c r="J178" s="77">
        <v>92.33423076923076</v>
      </c>
      <c r="K178" s="77">
        <v>7.6657692307692304</v>
      </c>
      <c r="L178" s="77">
        <v>0.0</v>
      </c>
      <c r="M178" s="77">
        <v>0.0</v>
      </c>
      <c r="N178" s="77">
        <v>0.0</v>
      </c>
      <c r="O178" s="77">
        <v>0.0</v>
      </c>
      <c r="P178" s="71">
        <f t="shared" si="2"/>
        <v>7.665769231</v>
      </c>
      <c r="Q178" s="75">
        <f t="array" ref="Q178">ROUND(IFERROR(INDEX(SPI!M:M,MATCH(1,IF(SPI!A:A='state(northeast)data'!$A178,IF(SPI!B:B='state(northeast)data'!$B178,1)),0))," "),2)</f>
        <v>1.67</v>
      </c>
      <c r="R178" s="75">
        <f t="array" ref="R178">ROUND(IFERROR(INDEX(SPI!N:N,MATCH(1,IF(SPI!A:A='state(northeast)data'!$A178,IF(SPI!B:B='state(northeast)data'!$B178,1)),0))," "),2)</f>
        <v>26.71</v>
      </c>
      <c r="S178" s="76">
        <v>-9.0</v>
      </c>
      <c r="T178" s="76">
        <v>98.0</v>
      </c>
      <c r="U178" s="78">
        <v>73000.0</v>
      </c>
      <c r="V178" s="78">
        <v>0.247</v>
      </c>
    </row>
    <row r="179" ht="12.75" customHeight="1">
      <c r="A179" s="68" t="s">
        <v>16</v>
      </c>
      <c r="B179" s="69">
        <v>2019.0</v>
      </c>
      <c r="C179" s="34">
        <v>9.0</v>
      </c>
      <c r="D179" s="79">
        <f t="shared" ref="D179:E179" si="8">AVERAGE(D174:D178)</f>
        <v>17000</v>
      </c>
      <c r="E179" s="79">
        <f t="shared" si="8"/>
        <v>1243200</v>
      </c>
      <c r="F179" s="71">
        <v>49.8</v>
      </c>
      <c r="G179" s="72">
        <v>41.1</v>
      </c>
      <c r="H179" s="71">
        <v>53.91</v>
      </c>
      <c r="I179" s="72">
        <v>35.61</v>
      </c>
      <c r="J179" s="77">
        <v>92.25132075471697</v>
      </c>
      <c r="K179" s="77">
        <v>7.748679245283018</v>
      </c>
      <c r="L179" s="77">
        <v>0.0</v>
      </c>
      <c r="M179" s="77">
        <v>0.0</v>
      </c>
      <c r="N179" s="77">
        <v>0.0</v>
      </c>
      <c r="O179" s="77">
        <v>0.0</v>
      </c>
      <c r="P179" s="71">
        <f t="shared" si="2"/>
        <v>7.748679245</v>
      </c>
      <c r="Q179" s="75">
        <f t="array" ref="Q179">ROUND(IFERROR(INDEX(SPI!M:M,MATCH(1,IF(SPI!A:A='state(northeast)data'!$A179,IF(SPI!B:B='state(northeast)data'!$B179,1)),0))," "),2)</f>
        <v>0.07</v>
      </c>
      <c r="R179" s="75">
        <f t="array" ref="R179">ROUND(IFERROR(INDEX(SPI!N:N,MATCH(1,IF(SPI!A:A='state(northeast)data'!$A179,IF(SPI!B:B='state(northeast)data'!$B179,1)),0))," "),2)</f>
        <v>61.88</v>
      </c>
      <c r="S179" s="76">
        <v>-7.0</v>
      </c>
      <c r="T179" s="76">
        <v>100.0</v>
      </c>
    </row>
    <row r="180" ht="12.75" customHeight="1">
      <c r="A180" s="68" t="s">
        <v>16</v>
      </c>
      <c r="B180" s="69">
        <v>2020.0</v>
      </c>
      <c r="C180" s="34">
        <v>9.0</v>
      </c>
      <c r="D180" s="79">
        <f t="shared" ref="D180:E180" si="9">AVERAGE(D175:D179)</f>
        <v>17200</v>
      </c>
      <c r="E180" s="79">
        <f t="shared" si="9"/>
        <v>1265040</v>
      </c>
      <c r="F180" s="71">
        <v>51.8</v>
      </c>
      <c r="G180" s="72">
        <v>42.0</v>
      </c>
      <c r="H180" s="71">
        <v>43.37</v>
      </c>
      <c r="I180" s="72">
        <v>23.81</v>
      </c>
      <c r="J180" s="77">
        <v>59.44596153846154</v>
      </c>
      <c r="K180" s="77">
        <v>20.21442307692308</v>
      </c>
      <c r="L180" s="77">
        <v>12.124230769230767</v>
      </c>
      <c r="M180" s="77">
        <v>5.951346153846154</v>
      </c>
      <c r="N180" s="77">
        <v>2.2628846153846154</v>
      </c>
      <c r="O180" s="77">
        <v>0.0</v>
      </c>
      <c r="P180" s="71">
        <f t="shared" si="2"/>
        <v>71.36846154</v>
      </c>
      <c r="Q180" s="75">
        <f t="array" ref="Q180">ROUND(IFERROR(INDEX(SPI!M:M,MATCH(1,IF(SPI!A:A='state(northeast)data'!$A180,IF(SPI!B:B='state(northeast)data'!$B180,1)),0))," "),2)</f>
        <v>12.99</v>
      </c>
      <c r="R180" s="75">
        <f t="array" ref="R180">ROUND(IFERROR(INDEX(SPI!N:N,MATCH(1,IF(SPI!A:A='state(northeast)data'!$A180,IF(SPI!B:B='state(northeast)data'!$B180,1)),0))," "),2)</f>
        <v>2.83</v>
      </c>
      <c r="S180" s="76">
        <v>1.0</v>
      </c>
      <c r="T180" s="76">
        <v>99.0</v>
      </c>
    </row>
    <row r="181" ht="12.75" customHeight="1">
      <c r="A181" s="68" t="s">
        <v>16</v>
      </c>
      <c r="B181" s="69">
        <v>2021.0</v>
      </c>
      <c r="C181" s="34">
        <v>9.0</v>
      </c>
      <c r="D181" s="79">
        <f t="shared" ref="D181:E181" si="10">AVERAGE(D176:D180)</f>
        <v>17240</v>
      </c>
      <c r="E181" s="79">
        <f t="shared" si="10"/>
        <v>1221648</v>
      </c>
      <c r="F181" s="71">
        <v>51.4</v>
      </c>
      <c r="G181" s="72">
        <v>42.2</v>
      </c>
      <c r="H181" s="71">
        <v>51.14</v>
      </c>
      <c r="I181" s="72">
        <v>23.52</v>
      </c>
      <c r="J181" s="77">
        <v>91.04442307692307</v>
      </c>
      <c r="K181" s="77">
        <v>8.955576923076922</v>
      </c>
      <c r="L181" s="77">
        <v>0.0</v>
      </c>
      <c r="M181" s="77">
        <v>0.0</v>
      </c>
      <c r="N181" s="77">
        <v>0.0</v>
      </c>
      <c r="O181" s="77">
        <v>0.0</v>
      </c>
      <c r="P181" s="71">
        <f t="shared" si="2"/>
        <v>8.955576923</v>
      </c>
      <c r="Q181" s="75">
        <f t="array" ref="Q181">ROUND(IFERROR(INDEX(SPI!M:M,MATCH(1,IF(SPI!A:A='state(northeast)data'!$A181,IF(SPI!B:B='state(northeast)data'!$B181,1)),0))," "),2)</f>
        <v>7.57</v>
      </c>
      <c r="R181" s="75">
        <f t="array" ref="R181">ROUND(IFERROR(INDEX(SPI!N:N,MATCH(1,IF(SPI!A:A='state(northeast)data'!$A181,IF(SPI!B:B='state(northeast)data'!$B181,1)),0))," "),2)</f>
        <v>21.06</v>
      </c>
      <c r="S181" s="76">
        <v>1.0</v>
      </c>
      <c r="T181" s="76">
        <v>99.0</v>
      </c>
    </row>
    <row r="182" ht="12.75" customHeight="1">
      <c r="A182" s="80" t="s">
        <v>25</v>
      </c>
      <c r="B182" s="69">
        <v>1992.0</v>
      </c>
      <c r="C182" s="34">
        <v>25.0</v>
      </c>
      <c r="D182" s="70">
        <v>50000.0</v>
      </c>
      <c r="E182" s="70">
        <v>1740000.0</v>
      </c>
      <c r="F182" s="71">
        <v>46.4</v>
      </c>
      <c r="G182" s="72">
        <v>38.6</v>
      </c>
      <c r="H182" s="71">
        <v>44.79</v>
      </c>
      <c r="I182" s="72">
        <v>23.49</v>
      </c>
      <c r="J182" s="73">
        <v>86.5743</v>
      </c>
      <c r="K182" s="73">
        <v>10.53137</v>
      </c>
      <c r="L182" s="73">
        <v>2.62788</v>
      </c>
      <c r="M182" s="73">
        <v>0.552002</v>
      </c>
      <c r="N182" s="71">
        <f t="shared" ref="N182:N189" si="11">100-sum(J182:M182)</f>
        <v>-0.285552</v>
      </c>
      <c r="O182" s="74">
        <v>0.0</v>
      </c>
      <c r="P182" s="71">
        <f t="shared" si="2"/>
        <v>16.300928</v>
      </c>
      <c r="Q182" s="75">
        <f t="array" ref="Q182">ROUND(IFERROR(INDEX(SPI!M:M,MATCH(1,IF(SPI!A:A='state(northeast)data'!$A182,IF(SPI!B:B='state(northeast)data'!$B182,1)),0))," "),2)</f>
        <v>4.25</v>
      </c>
      <c r="R182" s="75">
        <f t="array" ref="R182">ROUND(IFERROR(INDEX(SPI!N:N,MATCH(1,IF(SPI!A:A='state(northeast)data'!$A182,IF(SPI!B:B='state(northeast)data'!$B182,1)),0))," "),2)</f>
        <v>7.21</v>
      </c>
      <c r="S182" s="76">
        <v>3.0</v>
      </c>
      <c r="T182" s="76">
        <v>96.0</v>
      </c>
    </row>
    <row r="183" ht="12.75" customHeight="1">
      <c r="A183" s="80" t="s">
        <v>25</v>
      </c>
      <c r="B183" s="69">
        <v>1993.0</v>
      </c>
      <c r="C183" s="34">
        <v>25.0</v>
      </c>
      <c r="D183" s="70">
        <v>33000.0</v>
      </c>
      <c r="E183" s="70">
        <v>1112000.0</v>
      </c>
      <c r="F183" s="71">
        <v>47.3</v>
      </c>
      <c r="G183" s="72">
        <v>36.1</v>
      </c>
      <c r="H183" s="71">
        <v>44.45</v>
      </c>
      <c r="I183" s="72">
        <v>22.71</v>
      </c>
      <c r="J183" s="73">
        <v>85.13792</v>
      </c>
      <c r="K183" s="73">
        <v>10.66107</v>
      </c>
      <c r="L183" s="73">
        <v>4.283983</v>
      </c>
      <c r="M183" s="73">
        <v>0.095599</v>
      </c>
      <c r="N183" s="71">
        <f t="shared" si="11"/>
        <v>-0.178572</v>
      </c>
      <c r="O183" s="74">
        <v>0.0</v>
      </c>
      <c r="P183" s="71">
        <f t="shared" si="2"/>
        <v>18.801545</v>
      </c>
      <c r="Q183" s="75">
        <f t="array" ref="Q183">ROUND(IFERROR(INDEX(SPI!M:M,MATCH(1,IF(SPI!A:A='state(northeast)data'!$A183,IF(SPI!B:B='state(northeast)data'!$B183,1)),0))," "),2)</f>
        <v>2.44</v>
      </c>
      <c r="R183" s="75">
        <f t="array" ref="R183">ROUND(IFERROR(INDEX(SPI!N:N,MATCH(1,IF(SPI!A:A='state(northeast)data'!$A183,IF(SPI!B:B='state(northeast)data'!$B183,1)),0))," "),2)</f>
        <v>10.17</v>
      </c>
      <c r="S183" s="76">
        <v>-6.0</v>
      </c>
      <c r="T183" s="76">
        <v>100.0</v>
      </c>
    </row>
    <row r="184" ht="12.75" customHeight="1">
      <c r="A184" s="80" t="s">
        <v>25</v>
      </c>
      <c r="B184" s="69">
        <v>1994.0</v>
      </c>
      <c r="C184" s="34">
        <v>25.0</v>
      </c>
      <c r="D184" s="70">
        <v>40000.0</v>
      </c>
      <c r="E184" s="70">
        <v>1456000.0</v>
      </c>
      <c r="F184" s="71">
        <v>47.7</v>
      </c>
      <c r="G184" s="72">
        <v>35.1</v>
      </c>
      <c r="H184" s="71">
        <v>47.81</v>
      </c>
      <c r="I184" s="72">
        <v>26.33</v>
      </c>
      <c r="J184" s="73">
        <v>90.62332</v>
      </c>
      <c r="K184" s="73">
        <v>7.331394</v>
      </c>
      <c r="L184" s="73">
        <v>2.814058</v>
      </c>
      <c r="M184" s="73">
        <v>-0.61626</v>
      </c>
      <c r="N184" s="71">
        <f t="shared" si="11"/>
        <v>-0.152512</v>
      </c>
      <c r="O184" s="74">
        <v>0.0</v>
      </c>
      <c r="P184" s="71">
        <f t="shared" si="2"/>
        <v>10.500682</v>
      </c>
      <c r="Q184" s="75">
        <f t="array" ref="Q184">ROUND(IFERROR(INDEX(SPI!M:M,MATCH(1,IF(SPI!A:A='state(northeast)data'!$A184,IF(SPI!B:B='state(northeast)data'!$B184,1)),0))," "),2)</f>
        <v>0.51</v>
      </c>
      <c r="R184" s="75">
        <f t="array" ref="R184">ROUND(IFERROR(INDEX(SPI!N:N,MATCH(1,IF(SPI!A:A='state(northeast)data'!$A184,IF(SPI!B:B='state(northeast)data'!$B184,1)),0))," "),2)</f>
        <v>16.79</v>
      </c>
      <c r="S184" s="76">
        <v>-5.0</v>
      </c>
      <c r="T184" s="76">
        <v>94.0</v>
      </c>
    </row>
    <row r="185" ht="12.75" customHeight="1">
      <c r="A185" s="80" t="s">
        <v>25</v>
      </c>
      <c r="B185" s="69">
        <v>1995.0</v>
      </c>
      <c r="C185" s="34">
        <v>25.0</v>
      </c>
      <c r="D185" s="70">
        <v>29000.0</v>
      </c>
      <c r="E185" s="70">
        <v>1105000.0</v>
      </c>
      <c r="F185" s="71">
        <v>47.8</v>
      </c>
      <c r="G185" s="72">
        <v>39.6</v>
      </c>
      <c r="H185" s="71">
        <v>41.49</v>
      </c>
      <c r="I185" s="72">
        <v>21.16</v>
      </c>
      <c r="J185" s="73">
        <v>53.89347</v>
      </c>
      <c r="K185" s="73">
        <v>20.81634</v>
      </c>
      <c r="L185" s="73">
        <v>19.72148</v>
      </c>
      <c r="M185" s="73">
        <v>3.25839</v>
      </c>
      <c r="N185" s="71">
        <f t="shared" si="11"/>
        <v>2.31032</v>
      </c>
      <c r="O185" s="74">
        <v>0.0</v>
      </c>
      <c r="P185" s="71">
        <f t="shared" si="2"/>
        <v>79.27575</v>
      </c>
      <c r="Q185" s="75">
        <f t="array" ref="Q185">ROUND(IFERROR(INDEX(SPI!M:M,MATCH(1,IF(SPI!A:A='state(northeast)data'!$A185,IF(SPI!B:B='state(northeast)data'!$B185,1)),0))," "),2)</f>
        <v>25.23</v>
      </c>
      <c r="R185" s="75">
        <f t="array" ref="R185">ROUND(IFERROR(INDEX(SPI!N:N,MATCH(1,IF(SPI!A:A='state(northeast)data'!$A185,IF(SPI!B:B='state(northeast)data'!$B185,1)),0))," "),2)</f>
        <v>0.13</v>
      </c>
      <c r="S185" s="76">
        <v>0.0</v>
      </c>
      <c r="T185" s="76">
        <v>96.0</v>
      </c>
    </row>
    <row r="186" ht="12.75" customHeight="1">
      <c r="A186" s="80" t="s">
        <v>25</v>
      </c>
      <c r="B186" s="69">
        <v>1996.0</v>
      </c>
      <c r="C186" s="34">
        <v>25.0</v>
      </c>
      <c r="D186" s="70">
        <v>49000.0</v>
      </c>
      <c r="E186" s="70">
        <v>1906000.0</v>
      </c>
      <c r="F186" s="71">
        <v>47.3</v>
      </c>
      <c r="G186" s="72">
        <v>36.5</v>
      </c>
      <c r="H186" s="71">
        <v>60.61</v>
      </c>
      <c r="I186" s="72">
        <v>29.48</v>
      </c>
      <c r="J186" s="73">
        <v>106.9644</v>
      </c>
      <c r="K186" s="73">
        <v>-3.12022</v>
      </c>
      <c r="L186" s="73">
        <v>-4.12504</v>
      </c>
      <c r="M186" s="73">
        <v>0.444689</v>
      </c>
      <c r="N186" s="71">
        <f t="shared" si="11"/>
        <v>-0.163829</v>
      </c>
      <c r="O186" s="74">
        <v>0.0</v>
      </c>
      <c r="P186" s="71">
        <f t="shared" si="2"/>
        <v>-10.691549</v>
      </c>
      <c r="Q186" s="75">
        <f t="array" ref="Q186">ROUND(IFERROR(INDEX(SPI!M:M,MATCH(1,IF(SPI!A:A='state(northeast)data'!$A186,IF(SPI!B:B='state(northeast)data'!$B186,1)),0))," "),2)</f>
        <v>0</v>
      </c>
      <c r="R186" s="75">
        <f t="array" ref="R186">ROUND(IFERROR(INDEX(SPI!N:N,MATCH(1,IF(SPI!A:A='state(northeast)data'!$A186,IF(SPI!B:B='state(northeast)data'!$B186,1)),0))," "),2)</f>
        <v>52.57</v>
      </c>
      <c r="S186" s="76">
        <v>-12.0</v>
      </c>
      <c r="T186" s="76">
        <v>95.0</v>
      </c>
    </row>
    <row r="187" ht="12.75" customHeight="1">
      <c r="A187" s="80" t="s">
        <v>25</v>
      </c>
      <c r="B187" s="69">
        <v>1997.0</v>
      </c>
      <c r="C187" s="34">
        <v>25.0</v>
      </c>
      <c r="D187" s="70">
        <v>44000.0</v>
      </c>
      <c r="E187" s="70">
        <v>1637000.0</v>
      </c>
      <c r="F187" s="71">
        <v>47.4</v>
      </c>
      <c r="G187" s="72">
        <v>38.9</v>
      </c>
      <c r="H187" s="71">
        <v>41.12</v>
      </c>
      <c r="I187" s="72">
        <v>30.74</v>
      </c>
      <c r="J187" s="73">
        <v>87.34148</v>
      </c>
      <c r="K187" s="73">
        <v>6.462633</v>
      </c>
      <c r="L187" s="73">
        <v>5.124095</v>
      </c>
      <c r="M187" s="73">
        <v>0.308419</v>
      </c>
      <c r="N187" s="71">
        <f t="shared" si="11"/>
        <v>0.763373</v>
      </c>
      <c r="O187" s="74">
        <v>0.0</v>
      </c>
      <c r="P187" s="71">
        <f t="shared" si="2"/>
        <v>20.689572</v>
      </c>
      <c r="Q187" s="75">
        <f t="array" ref="Q187">ROUND(IFERROR(INDEX(SPI!M:M,MATCH(1,IF(SPI!A:A='state(northeast)data'!$A187,IF(SPI!B:B='state(northeast)data'!$B187,1)),0))," "),2)</f>
        <v>7.98</v>
      </c>
      <c r="R187" s="75">
        <f t="array" ref="R187">ROUND(IFERROR(INDEX(SPI!N:N,MATCH(1,IF(SPI!A:A='state(northeast)data'!$A187,IF(SPI!B:B='state(northeast)data'!$B187,1)),0))," "),2)</f>
        <v>31.76</v>
      </c>
      <c r="S187" s="76">
        <v>0.0</v>
      </c>
      <c r="T187" s="76">
        <v>95.0</v>
      </c>
    </row>
    <row r="188" ht="12.75" customHeight="1">
      <c r="A188" s="80" t="s">
        <v>25</v>
      </c>
      <c r="B188" s="69">
        <v>1998.0</v>
      </c>
      <c r="C188" s="34">
        <v>25.0</v>
      </c>
      <c r="D188" s="70">
        <v>52000.0</v>
      </c>
      <c r="E188" s="70">
        <v>1882000.0</v>
      </c>
      <c r="F188" s="71">
        <v>50.4</v>
      </c>
      <c r="G188" s="72">
        <v>39.2</v>
      </c>
      <c r="H188" s="71">
        <v>50.16</v>
      </c>
      <c r="I188" s="72">
        <v>23.76</v>
      </c>
      <c r="J188" s="73">
        <v>81.39069</v>
      </c>
      <c r="K188" s="73">
        <v>11.13231</v>
      </c>
      <c r="L188" s="73">
        <v>4.931878</v>
      </c>
      <c r="M188" s="73">
        <v>2.43949</v>
      </c>
      <c r="N188" s="71">
        <f t="shared" si="11"/>
        <v>0.105632</v>
      </c>
      <c r="O188" s="74">
        <v>0.0</v>
      </c>
      <c r="P188" s="71">
        <f t="shared" si="2"/>
        <v>28.737064</v>
      </c>
      <c r="Q188" s="75">
        <f t="array" ref="Q188">ROUND(IFERROR(INDEX(SPI!M:M,MATCH(1,IF(SPI!A:A='state(northeast)data'!$A188,IF(SPI!B:B='state(northeast)data'!$B188,1)),0))," "),2)</f>
        <v>1.97</v>
      </c>
      <c r="R188" s="75">
        <f t="array" ref="R188">ROUND(IFERROR(INDEX(SPI!N:N,MATCH(1,IF(SPI!A:A='state(northeast)data'!$A188,IF(SPI!B:B='state(northeast)data'!$B188,1)),0))," "),2)</f>
        <v>33.51</v>
      </c>
      <c r="S188" s="76">
        <v>6.0</v>
      </c>
      <c r="T188" s="76">
        <v>91.0</v>
      </c>
    </row>
    <row r="189" ht="12.75" customHeight="1">
      <c r="A189" s="80" t="s">
        <v>25</v>
      </c>
      <c r="B189" s="69">
        <v>1999.0</v>
      </c>
      <c r="C189" s="34">
        <v>25.0</v>
      </c>
      <c r="D189" s="70">
        <v>47000.0</v>
      </c>
      <c r="E189" s="70">
        <v>1824000.0</v>
      </c>
      <c r="F189" s="71">
        <v>49.8</v>
      </c>
      <c r="G189" s="72">
        <v>40.1</v>
      </c>
      <c r="H189" s="71">
        <v>46.04</v>
      </c>
      <c r="I189" s="72">
        <v>21.23</v>
      </c>
      <c r="J189" s="73">
        <v>62.1733</v>
      </c>
      <c r="K189" s="73">
        <v>21.59685</v>
      </c>
      <c r="L189" s="73">
        <v>12.12518</v>
      </c>
      <c r="M189" s="73">
        <v>3.415867</v>
      </c>
      <c r="N189" s="71">
        <f t="shared" si="11"/>
        <v>0.688803</v>
      </c>
      <c r="O189" s="74">
        <v>0.0</v>
      </c>
      <c r="P189" s="71">
        <f t="shared" si="2"/>
        <v>58.850023</v>
      </c>
      <c r="Q189" s="75">
        <f t="array" ref="Q189">ROUND(IFERROR(INDEX(SPI!M:M,MATCH(1,IF(SPI!A:A='state(northeast)data'!$A189,IF(SPI!B:B='state(northeast)data'!$B189,1)),0))," "),2)</f>
        <v>12.31</v>
      </c>
      <c r="R189" s="75">
        <f t="array" ref="R189">ROUND(IFERROR(INDEX(SPI!N:N,MATCH(1,IF(SPI!A:A='state(northeast)data'!$A189,IF(SPI!B:B='state(northeast)data'!$B189,1)),0))," "),2)</f>
        <v>5.53</v>
      </c>
      <c r="S189" s="76">
        <v>-10.0</v>
      </c>
      <c r="T189" s="76">
        <v>97.0</v>
      </c>
    </row>
    <row r="190" ht="12.75" customHeight="1">
      <c r="A190" s="80" t="s">
        <v>25</v>
      </c>
      <c r="B190" s="69">
        <v>2000.0</v>
      </c>
      <c r="C190" s="34">
        <v>25.0</v>
      </c>
      <c r="D190" s="70">
        <v>41000.0</v>
      </c>
      <c r="E190" s="70">
        <v>1550000.0</v>
      </c>
      <c r="F190" s="71">
        <v>47.5</v>
      </c>
      <c r="G190" s="72">
        <v>39.8</v>
      </c>
      <c r="H190" s="71">
        <v>50.19</v>
      </c>
      <c r="I190" s="72">
        <v>25.76</v>
      </c>
      <c r="J190" s="77">
        <v>100.0</v>
      </c>
      <c r="K190" s="77">
        <v>0.0</v>
      </c>
      <c r="L190" s="77">
        <v>0.0</v>
      </c>
      <c r="M190" s="77">
        <v>0.0</v>
      </c>
      <c r="N190" s="77">
        <v>0.0</v>
      </c>
      <c r="O190" s="77">
        <v>0.0</v>
      </c>
      <c r="P190" s="71">
        <f t="shared" si="2"/>
        <v>0</v>
      </c>
      <c r="Q190" s="75">
        <f t="array" ref="Q190">ROUND(IFERROR(INDEX(SPI!M:M,MATCH(1,IF(SPI!A:A='state(northeast)data'!$A190,IF(SPI!B:B='state(northeast)data'!$B190,1)),0))," "),2)</f>
        <v>0.26</v>
      </c>
      <c r="R190" s="75">
        <f t="array" ref="R190">ROUND(IFERROR(INDEX(SPI!N:N,MATCH(1,IF(SPI!A:A='state(northeast)data'!$A190,IF(SPI!B:B='state(northeast)data'!$B190,1)),0))," "),2)</f>
        <v>25.62</v>
      </c>
      <c r="S190" s="76">
        <v>-5.0</v>
      </c>
      <c r="T190" s="76">
        <v>91.0</v>
      </c>
      <c r="U190" s="78">
        <v>255000.0</v>
      </c>
      <c r="V190" s="78">
        <v>0.161</v>
      </c>
    </row>
    <row r="191" ht="12.75" customHeight="1">
      <c r="A191" s="80" t="s">
        <v>25</v>
      </c>
      <c r="B191" s="69">
        <v>2001.0</v>
      </c>
      <c r="C191" s="34">
        <v>25.0</v>
      </c>
      <c r="D191" s="70">
        <v>37000.0</v>
      </c>
      <c r="E191" s="70">
        <v>1502000.0</v>
      </c>
      <c r="F191" s="71">
        <v>49.1</v>
      </c>
      <c r="G191" s="72">
        <v>36.8</v>
      </c>
      <c r="H191" s="71">
        <v>39.98</v>
      </c>
      <c r="I191" s="72">
        <v>18.85</v>
      </c>
      <c r="J191" s="77">
        <v>65.34865384615385</v>
      </c>
      <c r="K191" s="77">
        <v>17.425</v>
      </c>
      <c r="L191" s="77">
        <v>16.397884615384612</v>
      </c>
      <c r="M191" s="77">
        <v>0.8286538461538461</v>
      </c>
      <c r="N191" s="77">
        <v>0.0</v>
      </c>
      <c r="O191" s="77">
        <v>0.0</v>
      </c>
      <c r="P191" s="71">
        <f t="shared" si="2"/>
        <v>52.70673077</v>
      </c>
      <c r="Q191" s="75">
        <f t="array" ref="Q191">ROUND(IFERROR(INDEX(SPI!M:M,MATCH(1,IF(SPI!A:A='state(northeast)data'!$A191,IF(SPI!B:B='state(northeast)data'!$B191,1)),0))," "),2)</f>
        <v>8.58</v>
      </c>
      <c r="R191" s="75">
        <f t="array" ref="R191">ROUND(IFERROR(INDEX(SPI!N:N,MATCH(1,IF(SPI!A:A='state(northeast)data'!$A191,IF(SPI!B:B='state(northeast)data'!$B191,1)),0))," "),2)</f>
        <v>8.48</v>
      </c>
      <c r="S191" s="76">
        <v>-6.0</v>
      </c>
      <c r="T191" s="76">
        <v>98.0</v>
      </c>
      <c r="U191" s="78">
        <v>215000.0</v>
      </c>
      <c r="V191" s="78">
        <v>0.172</v>
      </c>
    </row>
    <row r="192" ht="12.75" customHeight="1">
      <c r="A192" s="80" t="s">
        <v>25</v>
      </c>
      <c r="B192" s="69">
        <v>2002.0</v>
      </c>
      <c r="C192" s="34">
        <v>25.0</v>
      </c>
      <c r="D192" s="70">
        <v>48000.0</v>
      </c>
      <c r="E192" s="70">
        <v>1896000.0</v>
      </c>
      <c r="F192" s="71">
        <v>49.3</v>
      </c>
      <c r="G192" s="72">
        <v>42.2</v>
      </c>
      <c r="H192" s="71">
        <v>47.23</v>
      </c>
      <c r="I192" s="72">
        <v>13.78</v>
      </c>
      <c r="J192" s="77">
        <v>24.529811320754714</v>
      </c>
      <c r="K192" s="77">
        <v>32.47150943396226</v>
      </c>
      <c r="L192" s="77">
        <v>24.13641509433962</v>
      </c>
      <c r="M192" s="77">
        <v>18.862264150943396</v>
      </c>
      <c r="N192" s="77">
        <v>0.0</v>
      </c>
      <c r="O192" s="77">
        <v>0.0</v>
      </c>
      <c r="P192" s="71">
        <f t="shared" si="2"/>
        <v>137.3311321</v>
      </c>
      <c r="Q192" s="75">
        <f t="array" ref="Q192">ROUND(IFERROR(INDEX(SPI!M:M,MATCH(1,IF(SPI!A:A='state(northeast)data'!$A192,IF(SPI!B:B='state(northeast)data'!$B192,1)),0))," "),2)</f>
        <v>32.16</v>
      </c>
      <c r="R192" s="75">
        <f t="array" ref="R192">ROUND(IFERROR(INDEX(SPI!N:N,MATCH(1,IF(SPI!A:A='state(northeast)data'!$A192,IF(SPI!B:B='state(northeast)data'!$B192,1)),0))," "),2)</f>
        <v>2.45</v>
      </c>
      <c r="S192" s="76">
        <v>5.0</v>
      </c>
      <c r="T192" s="76">
        <v>97.0</v>
      </c>
      <c r="U192" s="78">
        <v>230000.0</v>
      </c>
      <c r="V192" s="78">
        <v>0.209</v>
      </c>
    </row>
    <row r="193" ht="12.75" customHeight="1">
      <c r="A193" s="80" t="s">
        <v>25</v>
      </c>
      <c r="B193" s="69">
        <v>2003.0</v>
      </c>
      <c r="C193" s="34">
        <v>25.0</v>
      </c>
      <c r="D193" s="70">
        <v>37000.0</v>
      </c>
      <c r="E193" s="70">
        <v>1550000.0</v>
      </c>
      <c r="F193" s="71">
        <v>47.1</v>
      </c>
      <c r="G193" s="72">
        <v>35.7</v>
      </c>
      <c r="H193" s="71">
        <v>53.29</v>
      </c>
      <c r="I193" s="72">
        <v>26.37</v>
      </c>
      <c r="J193" s="77">
        <v>100.0</v>
      </c>
      <c r="K193" s="77">
        <v>0.0</v>
      </c>
      <c r="L193" s="77">
        <v>0.0</v>
      </c>
      <c r="M193" s="77">
        <v>0.0</v>
      </c>
      <c r="N193" s="77">
        <v>0.0</v>
      </c>
      <c r="O193" s="77">
        <v>0.0</v>
      </c>
      <c r="P193" s="71">
        <f t="shared" si="2"/>
        <v>0</v>
      </c>
      <c r="Q193" s="75">
        <f t="array" ref="Q193">ROUND(IFERROR(INDEX(SPI!M:M,MATCH(1,IF(SPI!A:A='state(northeast)data'!$A193,IF(SPI!B:B='state(northeast)data'!$B193,1)),0))," "),2)</f>
        <v>0.01</v>
      </c>
      <c r="R193" s="75">
        <f t="array" ref="R193">ROUND(IFERROR(INDEX(SPI!N:N,MATCH(1,IF(SPI!A:A='state(northeast)data'!$A193,IF(SPI!B:B='state(northeast)data'!$B193,1)),0))," "),2)</f>
        <v>32.29</v>
      </c>
      <c r="S193" s="76">
        <v>-17.0</v>
      </c>
      <c r="T193" s="76">
        <v>95.0</v>
      </c>
      <c r="U193" s="78">
        <v>220000.0</v>
      </c>
      <c r="V193" s="78">
        <v>0.168</v>
      </c>
    </row>
    <row r="194" ht="12.75" customHeight="1">
      <c r="A194" s="80" t="s">
        <v>25</v>
      </c>
      <c r="B194" s="69">
        <v>2004.0</v>
      </c>
      <c r="C194" s="34">
        <v>25.0</v>
      </c>
      <c r="D194" s="70">
        <v>50000.0</v>
      </c>
      <c r="E194" s="70">
        <v>2315000.0</v>
      </c>
      <c r="F194" s="71">
        <v>47.6</v>
      </c>
      <c r="G194" s="72">
        <v>37.3</v>
      </c>
      <c r="H194" s="71">
        <v>46.5</v>
      </c>
      <c r="I194" s="72">
        <v>23.08</v>
      </c>
      <c r="J194" s="77">
        <v>95.80115384615384</v>
      </c>
      <c r="K194" s="77">
        <v>4.198846153846154</v>
      </c>
      <c r="L194" s="77">
        <v>0.0</v>
      </c>
      <c r="M194" s="77">
        <v>0.0</v>
      </c>
      <c r="N194" s="77">
        <v>0.0</v>
      </c>
      <c r="O194" s="77">
        <v>0.0</v>
      </c>
      <c r="P194" s="71">
        <f t="shared" si="2"/>
        <v>4.198846154</v>
      </c>
      <c r="Q194" s="75">
        <f t="array" ref="Q194">ROUND(IFERROR(INDEX(SPI!M:M,MATCH(1,IF(SPI!A:A='state(northeast)data'!$A194,IF(SPI!B:B='state(northeast)data'!$B194,1)),0))," "),2)</f>
        <v>1.33</v>
      </c>
      <c r="R194" s="75">
        <f t="array" ref="R194">ROUND(IFERROR(INDEX(SPI!N:N,MATCH(1,IF(SPI!A:A='state(northeast)data'!$A194,IF(SPI!B:B='state(northeast)data'!$B194,1)),0))," "),2)</f>
        <v>18.41</v>
      </c>
      <c r="S194" s="76">
        <v>-8.0</v>
      </c>
      <c r="T194" s="76">
        <v>92.0</v>
      </c>
      <c r="U194" s="78">
        <v>235000.0</v>
      </c>
      <c r="V194" s="78">
        <v>0.213</v>
      </c>
    </row>
    <row r="195" ht="12.75" customHeight="1">
      <c r="A195" s="80" t="s">
        <v>25</v>
      </c>
      <c r="B195" s="69">
        <v>2005.0</v>
      </c>
      <c r="C195" s="34">
        <v>25.0</v>
      </c>
      <c r="D195" s="70">
        <v>40000.0</v>
      </c>
      <c r="E195" s="70">
        <v>2048000.0</v>
      </c>
      <c r="F195" s="71">
        <v>48.4</v>
      </c>
      <c r="G195" s="72">
        <v>37.8</v>
      </c>
      <c r="H195" s="71">
        <v>57.01</v>
      </c>
      <c r="I195" s="72">
        <v>25.63</v>
      </c>
      <c r="J195" s="77">
        <v>91.44634615384615</v>
      </c>
      <c r="K195" s="77">
        <v>8.230192307692308</v>
      </c>
      <c r="L195" s="77">
        <v>0.32346153846153847</v>
      </c>
      <c r="M195" s="77">
        <v>0.0</v>
      </c>
      <c r="N195" s="77">
        <v>0.0</v>
      </c>
      <c r="O195" s="77">
        <v>0.0</v>
      </c>
      <c r="P195" s="71">
        <f t="shared" si="2"/>
        <v>8.877115385</v>
      </c>
      <c r="Q195" s="75">
        <f t="array" ref="Q195">ROUND(IFERROR(INDEX(SPI!M:M,MATCH(1,IF(SPI!A:A='state(northeast)data'!$A195,IF(SPI!B:B='state(northeast)data'!$B195,1)),0))," "),2)</f>
        <v>0.71</v>
      </c>
      <c r="R195" s="75">
        <f t="array" ref="R195">ROUND(IFERROR(INDEX(SPI!N:N,MATCH(1,IF(SPI!A:A='state(northeast)data'!$A195,IF(SPI!B:B='state(northeast)data'!$B195,1)),0))," "),2)</f>
        <v>36.51</v>
      </c>
      <c r="S195" s="76">
        <v>-13.0</v>
      </c>
      <c r="T195" s="76">
        <v>94.0</v>
      </c>
      <c r="U195" s="78">
        <v>240000.0</v>
      </c>
      <c r="V195" s="78">
        <v>0.167</v>
      </c>
    </row>
    <row r="196" ht="12.75" customHeight="1">
      <c r="A196" s="80" t="s">
        <v>25</v>
      </c>
      <c r="B196" s="69">
        <v>2006.0</v>
      </c>
      <c r="C196" s="34">
        <v>25.0</v>
      </c>
      <c r="D196" s="70">
        <v>40000.0</v>
      </c>
      <c r="E196" s="70">
        <v>1916000.0</v>
      </c>
      <c r="F196" s="71">
        <v>50.1</v>
      </c>
      <c r="G196" s="72">
        <v>40.2</v>
      </c>
      <c r="H196" s="71">
        <v>53.7</v>
      </c>
      <c r="I196" s="72">
        <v>33.77</v>
      </c>
      <c r="J196" s="77">
        <v>87.43442307692308</v>
      </c>
      <c r="K196" s="77">
        <v>12.56557692307692</v>
      </c>
      <c r="L196" s="77">
        <v>0.0</v>
      </c>
      <c r="M196" s="77">
        <v>0.0</v>
      </c>
      <c r="N196" s="77">
        <v>0.0</v>
      </c>
      <c r="O196" s="77">
        <v>0.0</v>
      </c>
      <c r="P196" s="71">
        <f t="shared" si="2"/>
        <v>12.56557692</v>
      </c>
      <c r="Q196" s="75">
        <f t="array" ref="Q196">ROUND(IFERROR(INDEX(SPI!M:M,MATCH(1,IF(SPI!A:A='state(northeast)data'!$A196,IF(SPI!B:B='state(northeast)data'!$B196,1)),0))," "),2)</f>
        <v>0.04</v>
      </c>
      <c r="R196" s="75">
        <f t="array" ref="R196">ROUND(IFERROR(INDEX(SPI!N:N,MATCH(1,IF(SPI!A:A='state(northeast)data'!$A196,IF(SPI!B:B='state(northeast)data'!$B196,1)),0))," "),2)</f>
        <v>62.04</v>
      </c>
      <c r="S196" s="76">
        <v>1.0</v>
      </c>
      <c r="T196" s="76">
        <v>97.0</v>
      </c>
      <c r="U196" s="78">
        <v>255000.0</v>
      </c>
      <c r="V196" s="78">
        <v>0.157</v>
      </c>
    </row>
    <row r="197" ht="12.75" customHeight="1">
      <c r="A197" s="80" t="s">
        <v>25</v>
      </c>
      <c r="B197" s="69">
        <v>2007.0</v>
      </c>
      <c r="C197" s="34">
        <v>25.0</v>
      </c>
      <c r="D197" s="70">
        <v>40000.0</v>
      </c>
      <c r="E197" s="70">
        <v>1844000.0</v>
      </c>
      <c r="F197" s="71">
        <v>48.3</v>
      </c>
      <c r="G197" s="72">
        <v>39.8</v>
      </c>
      <c r="H197" s="71">
        <v>45.49</v>
      </c>
      <c r="I197" s="72">
        <v>21.96</v>
      </c>
      <c r="J197" s="77">
        <v>76.86403846153846</v>
      </c>
      <c r="K197" s="77">
        <v>15.591730769230768</v>
      </c>
      <c r="L197" s="77">
        <v>7.544423076923078</v>
      </c>
      <c r="M197" s="77">
        <v>0.0</v>
      </c>
      <c r="N197" s="77">
        <v>0.0</v>
      </c>
      <c r="O197" s="77">
        <v>0.0</v>
      </c>
      <c r="P197" s="71">
        <f t="shared" si="2"/>
        <v>30.68057692</v>
      </c>
      <c r="Q197" s="75">
        <f t="array" ref="Q197">ROUND(IFERROR(INDEX(SPI!M:M,MATCH(1,IF(SPI!A:A='state(northeast)data'!$A197,IF(SPI!B:B='state(northeast)data'!$B197,1)),0))," "),2)</f>
        <v>0.42</v>
      </c>
      <c r="R197" s="75">
        <f t="array" ref="R197">ROUND(IFERROR(INDEX(SPI!N:N,MATCH(1,IF(SPI!A:A='state(northeast)data'!$A197,IF(SPI!B:B='state(northeast)data'!$B197,1)),0))," "),2)</f>
        <v>19.41</v>
      </c>
      <c r="S197" s="76">
        <v>-3.0</v>
      </c>
      <c r="T197" s="76">
        <v>94.0</v>
      </c>
      <c r="U197" s="78">
        <v>250000.0</v>
      </c>
      <c r="V197" s="78">
        <v>0.16</v>
      </c>
    </row>
    <row r="198" ht="12.75" customHeight="1">
      <c r="A198" s="80" t="s">
        <v>25</v>
      </c>
      <c r="B198" s="69">
        <v>2008.0</v>
      </c>
      <c r="C198" s="34">
        <v>25.0</v>
      </c>
      <c r="D198" s="70">
        <v>65000.0</v>
      </c>
      <c r="E198" s="70">
        <v>3023000.0</v>
      </c>
      <c r="F198" s="71">
        <v>48.6</v>
      </c>
      <c r="G198" s="72">
        <v>39.3</v>
      </c>
      <c r="H198" s="71">
        <v>59.7</v>
      </c>
      <c r="I198" s="72">
        <v>25.92</v>
      </c>
      <c r="J198" s="77">
        <v>94.65018867924526</v>
      </c>
      <c r="K198" s="77">
        <v>5.349811320754716</v>
      </c>
      <c r="L198" s="77">
        <v>0.0</v>
      </c>
      <c r="M198" s="77">
        <v>0.0</v>
      </c>
      <c r="N198" s="77">
        <v>0.0</v>
      </c>
      <c r="O198" s="77">
        <v>0.0</v>
      </c>
      <c r="P198" s="71">
        <f t="shared" si="2"/>
        <v>5.349811321</v>
      </c>
      <c r="Q198" s="75">
        <f t="array" ref="Q198">ROUND(IFERROR(INDEX(SPI!M:M,MATCH(1,IF(SPI!A:A='state(northeast)data'!$A198,IF(SPI!B:B='state(northeast)data'!$B198,1)),0))," "),2)</f>
        <v>2.11</v>
      </c>
      <c r="R198" s="75">
        <f t="array" ref="R198">ROUND(IFERROR(INDEX(SPI!N:N,MATCH(1,IF(SPI!A:A='state(northeast)data'!$A198,IF(SPI!B:B='state(northeast)data'!$B198,1)),0))," "),2)</f>
        <v>44.76</v>
      </c>
      <c r="S198" s="76">
        <v>-3.0</v>
      </c>
      <c r="T198" s="76">
        <v>94.0</v>
      </c>
      <c r="U198" s="78">
        <v>250000.0</v>
      </c>
      <c r="V198" s="78">
        <v>0.26</v>
      </c>
    </row>
    <row r="199" ht="12.75" customHeight="1">
      <c r="A199" s="80" t="s">
        <v>25</v>
      </c>
      <c r="B199" s="69">
        <v>2009.0</v>
      </c>
      <c r="C199" s="34">
        <v>25.0</v>
      </c>
      <c r="D199" s="70">
        <v>46000.0</v>
      </c>
      <c r="E199" s="70">
        <v>2466000.0</v>
      </c>
      <c r="F199" s="71">
        <v>47.7</v>
      </c>
      <c r="G199" s="72">
        <v>37.2</v>
      </c>
      <c r="H199" s="71">
        <v>51.71</v>
      </c>
      <c r="I199" s="72">
        <v>27.55</v>
      </c>
      <c r="J199" s="77">
        <v>97.60269230769231</v>
      </c>
      <c r="K199" s="77">
        <v>2.397307692307692</v>
      </c>
      <c r="L199" s="77">
        <v>0.0</v>
      </c>
      <c r="M199" s="77">
        <v>0.0</v>
      </c>
      <c r="N199" s="77">
        <v>0.0</v>
      </c>
      <c r="O199" s="77">
        <v>0.0</v>
      </c>
      <c r="P199" s="71">
        <f t="shared" si="2"/>
        <v>2.397307692</v>
      </c>
      <c r="Q199" s="75">
        <f t="array" ref="Q199">ROUND(IFERROR(INDEX(SPI!M:M,MATCH(1,IF(SPI!A:A='state(northeast)data'!$A199,IF(SPI!B:B='state(northeast)data'!$B199,1)),0))," "),2)</f>
        <v>0</v>
      </c>
      <c r="R199" s="75">
        <f t="array" ref="R199">ROUND(IFERROR(INDEX(SPI!N:N,MATCH(1,IF(SPI!A:A='state(northeast)data'!$A199,IF(SPI!B:B='state(northeast)data'!$B199,1)),0))," "),2)</f>
        <v>45.57</v>
      </c>
      <c r="S199" s="76">
        <v>-14.0</v>
      </c>
      <c r="T199" s="76">
        <v>92.0</v>
      </c>
      <c r="U199" s="78">
        <v>230000.0</v>
      </c>
      <c r="V199" s="78">
        <v>0.269</v>
      </c>
    </row>
    <row r="200" ht="12.75" customHeight="1">
      <c r="A200" s="80" t="s">
        <v>25</v>
      </c>
      <c r="B200" s="69">
        <v>2010.0</v>
      </c>
      <c r="C200" s="34">
        <v>25.0</v>
      </c>
      <c r="D200" s="70">
        <v>29000.0</v>
      </c>
      <c r="E200" s="70">
        <v>1639000.0</v>
      </c>
      <c r="F200" s="71">
        <v>50.4</v>
      </c>
      <c r="G200" s="72">
        <v>38.6</v>
      </c>
      <c r="H200" s="71">
        <v>49.63</v>
      </c>
      <c r="I200" s="72">
        <v>24.01</v>
      </c>
      <c r="J200" s="77">
        <v>81.31326923076921</v>
      </c>
      <c r="K200" s="77">
        <v>16.84</v>
      </c>
      <c r="L200" s="77">
        <v>1.8471153846153845</v>
      </c>
      <c r="M200" s="77">
        <v>0.0</v>
      </c>
      <c r="N200" s="77">
        <v>0.0</v>
      </c>
      <c r="O200" s="77">
        <v>0.0</v>
      </c>
      <c r="P200" s="71">
        <f t="shared" si="2"/>
        <v>20.53423077</v>
      </c>
      <c r="Q200" s="75">
        <f t="array" ref="Q200">ROUND(IFERROR(INDEX(SPI!M:M,MATCH(1,IF(SPI!A:A='state(northeast)data'!$A200,IF(SPI!B:B='state(northeast)data'!$B200,1)),0))," "),2)</f>
        <v>2.56</v>
      </c>
      <c r="R200" s="75">
        <f t="array" ref="R200">ROUND(IFERROR(INDEX(SPI!N:N,MATCH(1,IF(SPI!A:A='state(northeast)data'!$A200,IF(SPI!B:B='state(northeast)data'!$B200,1)),0))," "),2)</f>
        <v>39.92</v>
      </c>
      <c r="S200" s="76">
        <v>1.0</v>
      </c>
      <c r="T200" s="76">
        <v>98.0</v>
      </c>
      <c r="U200" s="78">
        <v>250000.0</v>
      </c>
      <c r="V200" s="78">
        <v>0.116</v>
      </c>
    </row>
    <row r="201" ht="12.75" customHeight="1">
      <c r="A201" s="80" t="s">
        <v>25</v>
      </c>
      <c r="B201" s="69">
        <v>2011.0</v>
      </c>
      <c r="C201" s="34">
        <v>25.0</v>
      </c>
      <c r="D201" s="70">
        <v>62000.0</v>
      </c>
      <c r="E201" s="70">
        <v>3534000.0</v>
      </c>
      <c r="F201" s="71">
        <v>49.7</v>
      </c>
      <c r="G201" s="72">
        <v>37.6</v>
      </c>
      <c r="H201" s="71">
        <v>60.83</v>
      </c>
      <c r="I201" s="72">
        <v>24.53</v>
      </c>
      <c r="J201" s="77">
        <v>99.99730769230769</v>
      </c>
      <c r="K201" s="77">
        <v>0.0026923076923076926</v>
      </c>
      <c r="L201" s="77">
        <v>0.0</v>
      </c>
      <c r="M201" s="77">
        <v>0.0</v>
      </c>
      <c r="N201" s="77">
        <v>0.0</v>
      </c>
      <c r="O201" s="77">
        <v>0.0</v>
      </c>
      <c r="P201" s="71">
        <f t="shared" si="2"/>
        <v>0.002692307692</v>
      </c>
      <c r="Q201" s="75">
        <f t="array" ref="Q201">ROUND(IFERROR(INDEX(SPI!M:M,MATCH(1,IF(SPI!A:A='state(northeast)data'!$A201,IF(SPI!B:B='state(northeast)data'!$B201,1)),0))," "),2)</f>
        <v>0.08</v>
      </c>
      <c r="R201" s="75">
        <f t="array" ref="R201">ROUND(IFERROR(INDEX(SPI!N:N,MATCH(1,IF(SPI!A:A='state(northeast)data'!$A201,IF(SPI!B:B='state(northeast)data'!$B201,1)),0))," "),2)</f>
        <v>44.95</v>
      </c>
      <c r="S201" s="76">
        <v>-11.0</v>
      </c>
      <c r="T201" s="76">
        <v>98.0</v>
      </c>
      <c r="U201" s="78">
        <v>245000.0</v>
      </c>
      <c r="V201" s="78">
        <v>0.253</v>
      </c>
    </row>
    <row r="202" ht="12.75" customHeight="1">
      <c r="A202" s="80" t="s">
        <v>25</v>
      </c>
      <c r="B202" s="69">
        <v>2012.0</v>
      </c>
      <c r="C202" s="34">
        <v>25.0</v>
      </c>
      <c r="D202" s="70">
        <v>42000.0</v>
      </c>
      <c r="E202" s="70">
        <v>2163000.0</v>
      </c>
      <c r="F202" s="71">
        <v>51.3</v>
      </c>
      <c r="G202" s="72">
        <v>42.9</v>
      </c>
      <c r="H202" s="71">
        <v>41.78</v>
      </c>
      <c r="I202" s="72">
        <v>27.03</v>
      </c>
      <c r="J202" s="77">
        <v>55.264038461538455</v>
      </c>
      <c r="K202" s="77">
        <v>26.154038461538455</v>
      </c>
      <c r="L202" s="77">
        <v>14.750769230769233</v>
      </c>
      <c r="M202" s="77">
        <v>3.832307692307693</v>
      </c>
      <c r="N202" s="77">
        <v>0.0</v>
      </c>
      <c r="O202" s="77">
        <v>0.0</v>
      </c>
      <c r="P202" s="71">
        <f t="shared" si="2"/>
        <v>67.1525</v>
      </c>
      <c r="Q202" s="75">
        <f t="array" ref="Q202">ROUND(IFERROR(INDEX(SPI!M:M,MATCH(1,IF(SPI!A:A='state(northeast)data'!$A202,IF(SPI!B:B='state(northeast)data'!$B202,1)),0))," "),2)</f>
        <v>7.96</v>
      </c>
      <c r="R202" s="75">
        <f t="array" ref="R202">ROUND(IFERROR(INDEX(SPI!N:N,MATCH(1,IF(SPI!A:A='state(northeast)data'!$A202,IF(SPI!B:B='state(northeast)data'!$B202,1)),0))," "),2)</f>
        <v>24.21</v>
      </c>
      <c r="S202" s="76">
        <v>0.0</v>
      </c>
      <c r="T202" s="76">
        <v>96.0</v>
      </c>
      <c r="U202" s="78">
        <v>250000.0</v>
      </c>
      <c r="V202" s="78">
        <v>0.16</v>
      </c>
    </row>
    <row r="203" ht="12.75" customHeight="1">
      <c r="A203" s="80" t="s">
        <v>25</v>
      </c>
      <c r="B203" s="69">
        <v>2013.0</v>
      </c>
      <c r="C203" s="34">
        <v>25.0</v>
      </c>
      <c r="D203" s="70">
        <v>63000.0</v>
      </c>
      <c r="E203" s="70">
        <v>3723000.0</v>
      </c>
      <c r="F203" s="71">
        <v>48.8</v>
      </c>
      <c r="G203" s="72">
        <v>39.9</v>
      </c>
      <c r="H203" s="71">
        <v>46.39</v>
      </c>
      <c r="I203" s="72">
        <v>22.76</v>
      </c>
      <c r="J203" s="77">
        <v>70.19698113207548</v>
      </c>
      <c r="K203" s="77">
        <v>16.63320754716981</v>
      </c>
      <c r="L203" s="77">
        <v>13.170000000000003</v>
      </c>
      <c r="M203" s="77">
        <v>0.0</v>
      </c>
      <c r="N203" s="77">
        <v>0.0</v>
      </c>
      <c r="O203" s="77">
        <v>0.0</v>
      </c>
      <c r="P203" s="71">
        <f t="shared" si="2"/>
        <v>42.97320755</v>
      </c>
      <c r="Q203" s="75">
        <f t="array" ref="Q203">ROUND(IFERROR(INDEX(SPI!M:M,MATCH(1,IF(SPI!A:A='state(northeast)data'!$A203,IF(SPI!B:B='state(northeast)data'!$B203,1)),0))," "),2)</f>
        <v>1.48</v>
      </c>
      <c r="R203" s="75">
        <f t="array" ref="R203">ROUND(IFERROR(INDEX(SPI!N:N,MATCH(1,IF(SPI!A:A='state(northeast)data'!$A203,IF(SPI!B:B='state(northeast)data'!$B203,1)),0))," "),2)</f>
        <v>13.84</v>
      </c>
      <c r="S203" s="76">
        <v>-9.0</v>
      </c>
      <c r="T203" s="76">
        <v>94.0</v>
      </c>
      <c r="U203" s="78">
        <v>280000.0</v>
      </c>
      <c r="V203" s="78">
        <v>0.225</v>
      </c>
    </row>
    <row r="204" ht="12.75" customHeight="1">
      <c r="A204" s="80" t="s">
        <v>25</v>
      </c>
      <c r="B204" s="69">
        <v>2014.0</v>
      </c>
      <c r="C204" s="34">
        <v>25.0</v>
      </c>
      <c r="D204" s="70">
        <v>61000.0</v>
      </c>
      <c r="E204" s="70">
        <v>3434000.0</v>
      </c>
      <c r="F204" s="71">
        <v>47.7</v>
      </c>
      <c r="G204" s="72">
        <v>36.8</v>
      </c>
      <c r="H204" s="71">
        <v>50.1</v>
      </c>
      <c r="I204" s="72">
        <v>20.3</v>
      </c>
      <c r="J204" s="77">
        <v>72.25057692307692</v>
      </c>
      <c r="K204" s="77">
        <v>23.685769230769232</v>
      </c>
      <c r="L204" s="77">
        <v>4.063461538461539</v>
      </c>
      <c r="M204" s="77">
        <v>0.0</v>
      </c>
      <c r="N204" s="77">
        <v>0.0</v>
      </c>
      <c r="O204" s="77">
        <v>0.0</v>
      </c>
      <c r="P204" s="71">
        <f t="shared" si="2"/>
        <v>31.81269231</v>
      </c>
      <c r="Q204" s="75">
        <f t="array" ref="Q204">ROUND(IFERROR(INDEX(SPI!M:M,MATCH(1,IF(SPI!A:A='state(northeast)data'!$A204,IF(SPI!B:B='state(northeast)data'!$B204,1)),0))," "),2)</f>
        <v>1.73</v>
      </c>
      <c r="R204" s="75">
        <f t="array" ref="R204">ROUND(IFERROR(INDEX(SPI!N:N,MATCH(1,IF(SPI!A:A='state(northeast)data'!$A204,IF(SPI!B:B='state(northeast)data'!$B204,1)),0))," "),2)</f>
        <v>11.13</v>
      </c>
      <c r="S204" s="76">
        <v>-12.0</v>
      </c>
      <c r="T204" s="76">
        <v>91.0</v>
      </c>
      <c r="U204" s="78">
        <v>290000.0</v>
      </c>
      <c r="V204" s="78">
        <v>0.21</v>
      </c>
    </row>
    <row r="205" ht="12.75" customHeight="1">
      <c r="A205" s="80" t="s">
        <v>25</v>
      </c>
      <c r="B205" s="69">
        <v>2015.0</v>
      </c>
      <c r="C205" s="34">
        <v>25.0</v>
      </c>
      <c r="D205" s="70">
        <v>75000.0</v>
      </c>
      <c r="E205" s="70">
        <v>3788000.0</v>
      </c>
      <c r="F205" s="71">
        <v>48.5</v>
      </c>
      <c r="G205" s="72">
        <v>36.3</v>
      </c>
      <c r="H205" s="71">
        <v>41.39</v>
      </c>
      <c r="I205" s="72">
        <v>24.98</v>
      </c>
      <c r="J205" s="77">
        <v>53.38269230769231</v>
      </c>
      <c r="K205" s="77">
        <v>31.160384615384608</v>
      </c>
      <c r="L205" s="77">
        <v>15.455576923076924</v>
      </c>
      <c r="M205" s="77">
        <v>0.0</v>
      </c>
      <c r="N205" s="77">
        <v>0.0</v>
      </c>
      <c r="O205" s="77">
        <v>0.0</v>
      </c>
      <c r="P205" s="71">
        <f t="shared" si="2"/>
        <v>62.07153846</v>
      </c>
      <c r="Q205" s="75">
        <f t="array" ref="Q205">ROUND(IFERROR(INDEX(SPI!M:M,MATCH(1,IF(SPI!A:A='state(northeast)data'!$A205,IF(SPI!B:B='state(northeast)data'!$B205,1)),0))," "),2)</f>
        <v>9.27</v>
      </c>
      <c r="R205" s="75">
        <f t="array" ref="R205">ROUND(IFERROR(INDEX(SPI!N:N,MATCH(1,IF(SPI!A:A='state(northeast)data'!$A205,IF(SPI!B:B='state(northeast)data'!$B205,1)),0))," "),2)</f>
        <v>8.04</v>
      </c>
      <c r="S205" s="76">
        <v>-16.0</v>
      </c>
      <c r="T205" s="76">
        <v>93.0</v>
      </c>
      <c r="U205" s="78">
        <v>310000.0</v>
      </c>
      <c r="V205" s="78">
        <v>0.242</v>
      </c>
    </row>
    <row r="206" ht="12.75" customHeight="1">
      <c r="A206" s="80" t="s">
        <v>25</v>
      </c>
      <c r="B206" s="69">
        <v>2016.0</v>
      </c>
      <c r="C206" s="34">
        <v>25.0</v>
      </c>
      <c r="D206" s="70">
        <v>77000.0</v>
      </c>
      <c r="E206" s="70">
        <v>4297000.0</v>
      </c>
      <c r="F206" s="71">
        <v>50.3</v>
      </c>
      <c r="G206" s="72">
        <v>42.6</v>
      </c>
      <c r="H206" s="71">
        <v>36.83</v>
      </c>
      <c r="I206" s="72">
        <v>22.52</v>
      </c>
      <c r="J206" s="77">
        <v>26.106538461538467</v>
      </c>
      <c r="K206" s="77">
        <v>22.631923076923076</v>
      </c>
      <c r="L206" s="77">
        <v>17.140576923076928</v>
      </c>
      <c r="M206" s="77">
        <v>19.79500000000001</v>
      </c>
      <c r="N206" s="77">
        <v>14.326538461538462</v>
      </c>
      <c r="O206" s="77">
        <v>0.0</v>
      </c>
      <c r="P206" s="71">
        <f t="shared" si="2"/>
        <v>173.6042308</v>
      </c>
      <c r="Q206" s="75">
        <f t="array" ref="Q206">ROUND(IFERROR(INDEX(SPI!M:M,MATCH(1,IF(SPI!A:A='state(northeast)data'!$A206,IF(SPI!B:B='state(northeast)data'!$B206,1)),0))," "),2)</f>
        <v>34.33</v>
      </c>
      <c r="R206" s="75">
        <f t="array" ref="R206">ROUND(IFERROR(INDEX(SPI!N:N,MATCH(1,IF(SPI!A:A='state(northeast)data'!$A206,IF(SPI!B:B='state(northeast)data'!$B206,1)),0))," "),2)</f>
        <v>2</v>
      </c>
      <c r="S206" s="76">
        <v>-12.0</v>
      </c>
      <c r="T206" s="76">
        <v>96.0</v>
      </c>
      <c r="U206" s="78">
        <v>315000.0</v>
      </c>
      <c r="V206" s="78">
        <v>0.244</v>
      </c>
    </row>
    <row r="207" ht="12.75" customHeight="1">
      <c r="A207" s="80" t="s">
        <v>25</v>
      </c>
      <c r="B207" s="69">
        <v>2017.0</v>
      </c>
      <c r="C207" s="34">
        <v>25.0</v>
      </c>
      <c r="D207" s="70">
        <v>84000.0</v>
      </c>
      <c r="E207" s="70">
        <v>4217000.0</v>
      </c>
      <c r="F207" s="71">
        <v>49.6</v>
      </c>
      <c r="G207" s="72">
        <v>41.6</v>
      </c>
      <c r="H207" s="71">
        <v>46.82</v>
      </c>
      <c r="I207" s="72">
        <v>20.19</v>
      </c>
      <c r="J207" s="77">
        <v>60.019423076923104</v>
      </c>
      <c r="K207" s="77">
        <v>14.860384615384607</v>
      </c>
      <c r="L207" s="77">
        <v>14.831153846153843</v>
      </c>
      <c r="M207" s="77">
        <v>9.547307692307694</v>
      </c>
      <c r="N207" s="77">
        <v>0.7413461538461538</v>
      </c>
      <c r="O207" s="77">
        <v>0.0</v>
      </c>
      <c r="P207" s="71">
        <f t="shared" si="2"/>
        <v>76.13</v>
      </c>
      <c r="Q207" s="75">
        <f t="array" ref="Q207">ROUND(IFERROR(INDEX(SPI!M:M,MATCH(1,IF(SPI!A:A='state(northeast)data'!$A207,IF(SPI!B:B='state(northeast)data'!$B207,1)),0))," "),2)</f>
        <v>11.09</v>
      </c>
      <c r="R207" s="75">
        <f t="array" ref="R207">ROUND(IFERROR(INDEX(SPI!N:N,MATCH(1,IF(SPI!A:A='state(northeast)data'!$A207,IF(SPI!B:B='state(northeast)data'!$B207,1)),0))," "),2)</f>
        <v>9.7</v>
      </c>
      <c r="S207" s="76">
        <v>-9.0</v>
      </c>
      <c r="T207" s="76">
        <v>94.0</v>
      </c>
      <c r="U207" s="78">
        <v>320000.0</v>
      </c>
      <c r="V207" s="78">
        <v>0.263</v>
      </c>
    </row>
    <row r="208" ht="12.75" customHeight="1">
      <c r="A208" s="80" t="s">
        <v>25</v>
      </c>
      <c r="B208" s="69">
        <v>2018.0</v>
      </c>
      <c r="C208" s="34">
        <v>25.0</v>
      </c>
      <c r="D208" s="70">
        <v>72000.0</v>
      </c>
      <c r="E208" s="70">
        <v>3816000.0</v>
      </c>
      <c r="F208" s="71">
        <v>49.5</v>
      </c>
      <c r="G208" s="72">
        <v>40.7</v>
      </c>
      <c r="H208" s="71">
        <v>61.03</v>
      </c>
      <c r="I208" s="72">
        <v>24.18</v>
      </c>
      <c r="J208" s="77">
        <v>86.72826923076926</v>
      </c>
      <c r="K208" s="77">
        <v>12.480192307692302</v>
      </c>
      <c r="L208" s="77">
        <v>0.7915384615384616</v>
      </c>
      <c r="M208" s="77">
        <v>0.0</v>
      </c>
      <c r="N208" s="77">
        <v>0.0</v>
      </c>
      <c r="O208" s="77">
        <v>0.0</v>
      </c>
      <c r="P208" s="71">
        <f t="shared" si="2"/>
        <v>14.06326923</v>
      </c>
      <c r="Q208" s="75">
        <f t="array" ref="Q208">ROUND(IFERROR(INDEX(SPI!M:M,MATCH(1,IF(SPI!A:A='state(northeast)data'!$A208,IF(SPI!B:B='state(northeast)data'!$B208,1)),0))," "),2)</f>
        <v>0.85</v>
      </c>
      <c r="R208" s="75">
        <f t="array" ref="R208">ROUND(IFERROR(INDEX(SPI!N:N,MATCH(1,IF(SPI!A:A='state(northeast)data'!$A208,IF(SPI!B:B='state(northeast)data'!$B208,1)),0))," "),2)</f>
        <v>36.96</v>
      </c>
      <c r="S208" s="76">
        <v>-18.0</v>
      </c>
      <c r="T208" s="76">
        <v>97.0</v>
      </c>
    </row>
    <row r="209" ht="12.75" customHeight="1">
      <c r="A209" s="80" t="s">
        <v>25</v>
      </c>
      <c r="B209" s="69">
        <v>2019.0</v>
      </c>
      <c r="C209" s="34">
        <v>25.0</v>
      </c>
      <c r="D209" s="79">
        <f t="shared" ref="D209:E209" si="12">AVERAGE(D204:D208)</f>
        <v>73800</v>
      </c>
      <c r="E209" s="79">
        <f t="shared" si="12"/>
        <v>3910400</v>
      </c>
      <c r="F209" s="71">
        <v>48.5</v>
      </c>
      <c r="G209" s="72">
        <v>39.2</v>
      </c>
      <c r="H209" s="71">
        <v>52.74</v>
      </c>
      <c r="I209" s="72">
        <v>33.73</v>
      </c>
      <c r="J209" s="77">
        <v>92.94924528301888</v>
      </c>
      <c r="K209" s="77">
        <v>7.050754716981134</v>
      </c>
      <c r="L209" s="77">
        <v>0.0</v>
      </c>
      <c r="M209" s="77">
        <v>0.0</v>
      </c>
      <c r="N209" s="77">
        <v>0.0</v>
      </c>
      <c r="O209" s="77">
        <v>0.0</v>
      </c>
      <c r="P209" s="71">
        <f t="shared" si="2"/>
        <v>7.050754717</v>
      </c>
      <c r="Q209" s="75">
        <f t="array" ref="Q209">ROUND(IFERROR(INDEX(SPI!M:M,MATCH(1,IF(SPI!A:A='state(northeast)data'!$A209,IF(SPI!B:B='state(northeast)data'!$B209,1)),0))," "),2)</f>
        <v>0</v>
      </c>
      <c r="R209" s="75">
        <f t="array" ref="R209">ROUND(IFERROR(INDEX(SPI!N:N,MATCH(1,IF(SPI!A:A='state(northeast)data'!$A209,IF(SPI!B:B='state(northeast)data'!$B209,1)),0))," "),2)</f>
        <v>61.11</v>
      </c>
      <c r="S209" s="76">
        <v>-9.0</v>
      </c>
      <c r="T209" s="76">
        <v>95.0</v>
      </c>
    </row>
    <row r="210" ht="12.75" customHeight="1">
      <c r="A210" s="80" t="s">
        <v>25</v>
      </c>
      <c r="B210" s="69">
        <v>2020.0</v>
      </c>
      <c r="C210" s="34">
        <v>25.0</v>
      </c>
      <c r="D210" s="79">
        <f t="shared" ref="D210:E210" si="13">AVERAGE(D205:D209)</f>
        <v>76360</v>
      </c>
      <c r="E210" s="79">
        <f t="shared" si="13"/>
        <v>4005680</v>
      </c>
      <c r="F210" s="71">
        <v>50.9</v>
      </c>
      <c r="G210" s="72">
        <v>40.2</v>
      </c>
      <c r="H210" s="71">
        <v>42.4</v>
      </c>
      <c r="I210" s="72">
        <v>23.66</v>
      </c>
      <c r="J210" s="77">
        <v>50.270384615384614</v>
      </c>
      <c r="K210" s="77">
        <v>17.665576923076923</v>
      </c>
      <c r="L210" s="77">
        <v>20.577307692307695</v>
      </c>
      <c r="M210" s="77">
        <v>8.601923076923077</v>
      </c>
      <c r="N210" s="77">
        <v>2.885192307692307</v>
      </c>
      <c r="O210" s="77">
        <v>0.0</v>
      </c>
      <c r="P210" s="71">
        <f t="shared" si="2"/>
        <v>96.16673077</v>
      </c>
      <c r="Q210" s="75">
        <f t="array" ref="Q210">ROUND(IFERROR(INDEX(SPI!M:M,MATCH(1,IF(SPI!A:A='state(northeast)data'!$A210,IF(SPI!B:B='state(northeast)data'!$B210,1)),0))," "),2)</f>
        <v>8.35</v>
      </c>
      <c r="R210" s="75">
        <f t="array" ref="R210">ROUND(IFERROR(INDEX(SPI!N:N,MATCH(1,IF(SPI!A:A='state(northeast)data'!$A210,IF(SPI!B:B='state(northeast)data'!$B210,1)),0))," "),2)</f>
        <v>6.28</v>
      </c>
      <c r="S210" s="76">
        <v>-2.0</v>
      </c>
      <c r="T210" s="76">
        <v>96.0</v>
      </c>
    </row>
    <row r="211" ht="12.75" customHeight="1">
      <c r="A211" s="80" t="s">
        <v>25</v>
      </c>
      <c r="B211" s="69">
        <v>2021.0</v>
      </c>
      <c r="C211" s="34">
        <v>25.0</v>
      </c>
      <c r="D211" s="79">
        <f t="shared" ref="D211:E211" si="14">AVERAGE(D206:D210)</f>
        <v>76632</v>
      </c>
      <c r="E211" s="79">
        <f t="shared" si="14"/>
        <v>4049216</v>
      </c>
      <c r="F211" s="71">
        <v>50.8</v>
      </c>
      <c r="G211" s="72">
        <v>40.6</v>
      </c>
      <c r="H211" s="71">
        <v>54.81</v>
      </c>
      <c r="I211" s="72">
        <v>23.0</v>
      </c>
      <c r="J211" s="77">
        <v>86.75365384615385</v>
      </c>
      <c r="K211" s="77">
        <v>11.463269230769232</v>
      </c>
      <c r="L211" s="77">
        <v>1.7449999999999997</v>
      </c>
      <c r="M211" s="77">
        <v>0.038461538461538464</v>
      </c>
      <c r="N211" s="77">
        <v>0.0</v>
      </c>
      <c r="O211" s="77">
        <v>0.0</v>
      </c>
      <c r="P211" s="71">
        <f t="shared" si="2"/>
        <v>15.06865385</v>
      </c>
      <c r="Q211" s="75">
        <f t="array" ref="Q211">ROUND(IFERROR(INDEX(SPI!M:M,MATCH(1,IF(SPI!A:A='state(northeast)data'!$A211,IF(SPI!B:B='state(northeast)data'!$B211,1)),0))," "),2)</f>
        <v>4.95</v>
      </c>
      <c r="R211" s="75">
        <f t="array" ref="R211">ROUND(IFERROR(INDEX(SPI!N:N,MATCH(1,IF(SPI!A:A='state(northeast)data'!$A211,IF(SPI!B:B='state(northeast)data'!$B211,1)),0))," "),2)</f>
        <v>37.37</v>
      </c>
      <c r="S211" s="76">
        <v>-7.0</v>
      </c>
      <c r="T211" s="76">
        <v>95.0</v>
      </c>
    </row>
    <row r="212" ht="12.75" customHeight="1">
      <c r="A212" s="75"/>
      <c r="B212" s="53"/>
      <c r="D212" s="70"/>
      <c r="E212" s="70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S212" s="81"/>
      <c r="T212" s="81"/>
    </row>
    <row r="213" ht="12.75" customHeight="1">
      <c r="A213" s="75"/>
      <c r="B213" s="53"/>
      <c r="D213" s="70"/>
      <c r="E213" s="70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S213" s="81"/>
      <c r="T213" s="81"/>
    </row>
    <row r="214" ht="12.75" customHeight="1">
      <c r="A214" s="75"/>
      <c r="B214" s="53"/>
      <c r="D214" s="70"/>
      <c r="E214" s="70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S214" s="81"/>
      <c r="T214" s="81"/>
    </row>
    <row r="215" ht="12.75" customHeight="1">
      <c r="A215" s="75"/>
      <c r="B215" s="53"/>
      <c r="D215" s="70"/>
      <c r="E215" s="70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S215" s="81"/>
      <c r="T215" s="81"/>
    </row>
    <row r="216" ht="12.75" customHeight="1">
      <c r="A216" s="75"/>
      <c r="B216" s="53"/>
      <c r="D216" s="70"/>
      <c r="E216" s="70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S216" s="81"/>
      <c r="T216" s="81"/>
    </row>
    <row r="217" ht="12.75" customHeight="1">
      <c r="A217" s="75"/>
      <c r="B217" s="53"/>
      <c r="D217" s="70"/>
      <c r="E217" s="70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S217" s="81"/>
      <c r="T217" s="81"/>
    </row>
    <row r="218" ht="12.75" customHeight="1">
      <c r="A218" s="75"/>
      <c r="B218" s="53"/>
      <c r="D218" s="70"/>
      <c r="E218" s="70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S218" s="81"/>
      <c r="T218" s="81"/>
    </row>
    <row r="219" ht="12.75" customHeight="1">
      <c r="A219" s="75"/>
      <c r="B219" s="53"/>
      <c r="D219" s="70"/>
      <c r="E219" s="70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S219" s="81"/>
      <c r="T219" s="81"/>
    </row>
    <row r="220" ht="12.75" customHeight="1">
      <c r="A220" s="75"/>
      <c r="B220" s="53"/>
      <c r="D220" s="70"/>
      <c r="E220" s="70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S220" s="81"/>
      <c r="T220" s="81"/>
    </row>
    <row r="221" ht="12.75" customHeight="1">
      <c r="A221" s="75"/>
      <c r="B221" s="53"/>
      <c r="D221" s="70"/>
      <c r="E221" s="70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S221" s="81"/>
      <c r="T221" s="81"/>
    </row>
    <row r="222" ht="12.75" customHeight="1">
      <c r="A222" s="75"/>
      <c r="B222" s="53"/>
      <c r="D222" s="70"/>
      <c r="E222" s="70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</row>
    <row r="223" ht="12.75" customHeight="1">
      <c r="A223" s="75"/>
      <c r="B223" s="53"/>
      <c r="D223" s="70"/>
      <c r="E223" s="70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</row>
    <row r="224" ht="12.75" customHeight="1">
      <c r="A224" s="75"/>
      <c r="B224" s="53"/>
      <c r="D224" s="70"/>
      <c r="E224" s="70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</row>
    <row r="225" ht="12.75" customHeight="1">
      <c r="A225" s="75"/>
      <c r="B225" s="53"/>
      <c r="D225" s="70"/>
      <c r="E225" s="70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</row>
    <row r="226" ht="12.75" customHeight="1">
      <c r="A226" s="75"/>
      <c r="B226" s="53"/>
      <c r="D226" s="70"/>
      <c r="E226" s="70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</row>
    <row r="227" ht="12.75" customHeight="1">
      <c r="A227" s="75"/>
      <c r="B227" s="53"/>
      <c r="D227" s="70"/>
      <c r="E227" s="70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</row>
    <row r="228" ht="12.75" customHeight="1">
      <c r="A228" s="75"/>
      <c r="B228" s="53"/>
      <c r="D228" s="70"/>
      <c r="E228" s="70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</row>
    <row r="229" ht="12.75" customHeight="1">
      <c r="A229" s="75"/>
      <c r="B229" s="53"/>
      <c r="D229" s="70"/>
      <c r="E229" s="70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</row>
    <row r="230" ht="12.75" customHeight="1">
      <c r="A230" s="75"/>
      <c r="B230" s="53"/>
      <c r="D230" s="70"/>
      <c r="E230" s="70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</row>
    <row r="231" ht="12.75" customHeight="1">
      <c r="A231" s="75"/>
      <c r="B231" s="53"/>
      <c r="D231" s="70"/>
      <c r="E231" s="70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</row>
    <row r="232" ht="12.75" customHeight="1">
      <c r="A232" s="75"/>
      <c r="B232" s="53"/>
      <c r="D232" s="70"/>
      <c r="E232" s="70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</row>
    <row r="233" ht="12.75" customHeight="1">
      <c r="A233" s="75"/>
      <c r="B233" s="53"/>
      <c r="D233" s="70"/>
      <c r="E233" s="70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</row>
    <row r="234" ht="12.75" customHeight="1">
      <c r="A234" s="75"/>
      <c r="B234" s="53"/>
      <c r="D234" s="70"/>
      <c r="E234" s="70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</row>
    <row r="235" ht="12.75" customHeight="1">
      <c r="A235" s="75"/>
      <c r="B235" s="53"/>
      <c r="D235" s="70"/>
      <c r="E235" s="70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</row>
    <row r="236" ht="12.75" customHeight="1">
      <c r="A236" s="75"/>
      <c r="B236" s="53"/>
      <c r="D236" s="70"/>
      <c r="E236" s="70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</row>
    <row r="237" ht="12.75" customHeight="1">
      <c r="A237" s="75"/>
      <c r="B237" s="53"/>
      <c r="D237" s="70"/>
      <c r="E237" s="70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</row>
    <row r="238" ht="12.75" customHeight="1">
      <c r="A238" s="75"/>
      <c r="B238" s="53"/>
      <c r="D238" s="70"/>
      <c r="E238" s="70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</row>
    <row r="239" ht="12.75" customHeight="1">
      <c r="A239" s="75"/>
      <c r="B239" s="53"/>
      <c r="D239" s="70"/>
      <c r="E239" s="70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</row>
    <row r="240" ht="12.75" customHeight="1">
      <c r="A240" s="75"/>
      <c r="B240" s="53"/>
      <c r="D240" s="70"/>
      <c r="E240" s="70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</row>
    <row r="241" ht="12.75" customHeight="1">
      <c r="A241" s="75"/>
      <c r="B241" s="53"/>
      <c r="D241" s="70"/>
      <c r="E241" s="70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</row>
    <row r="242" ht="12.75" customHeight="1">
      <c r="A242" s="75"/>
      <c r="B242" s="53"/>
      <c r="D242" s="70"/>
      <c r="E242" s="70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</row>
    <row r="243" ht="12.75" customHeight="1">
      <c r="A243" s="75"/>
      <c r="B243" s="53"/>
      <c r="D243" s="70"/>
      <c r="E243" s="70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</row>
    <row r="244" ht="12.75" customHeight="1">
      <c r="A244" s="75"/>
      <c r="B244" s="53"/>
      <c r="D244" s="70"/>
      <c r="E244" s="70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</row>
    <row r="245" ht="12.75" customHeight="1">
      <c r="A245" s="75"/>
      <c r="B245" s="53"/>
      <c r="D245" s="70"/>
      <c r="E245" s="70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</row>
    <row r="246" ht="12.75" customHeight="1">
      <c r="A246" s="75"/>
      <c r="B246" s="53"/>
      <c r="D246" s="70"/>
      <c r="E246" s="70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</row>
    <row r="247" ht="12.75" customHeight="1">
      <c r="A247" s="75"/>
      <c r="B247" s="53"/>
      <c r="D247" s="70"/>
      <c r="E247" s="70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</row>
    <row r="248" ht="12.75" customHeight="1">
      <c r="A248" s="75"/>
      <c r="B248" s="53"/>
      <c r="D248" s="70"/>
      <c r="E248" s="70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</row>
    <row r="249" ht="12.75" customHeight="1">
      <c r="A249" s="22"/>
      <c r="B249" s="53"/>
      <c r="D249" s="54"/>
      <c r="E249" s="54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</row>
    <row r="250" ht="12.75" customHeight="1">
      <c r="A250" s="22"/>
      <c r="B250" s="53"/>
      <c r="D250" s="54"/>
      <c r="E250" s="54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</row>
    <row r="251" ht="12.75" customHeight="1">
      <c r="A251" s="22"/>
      <c r="B251" s="53"/>
      <c r="D251" s="54"/>
      <c r="E251" s="54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</row>
    <row r="252" ht="12.75" customHeight="1">
      <c r="A252" s="22"/>
      <c r="B252" s="53"/>
      <c r="D252" s="54"/>
      <c r="E252" s="54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</row>
    <row r="253" ht="12.75" customHeight="1">
      <c r="A253" s="22"/>
      <c r="B253" s="53"/>
      <c r="D253" s="54"/>
      <c r="E253" s="54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</row>
    <row r="254" ht="12.75" customHeight="1">
      <c r="A254" s="22"/>
      <c r="B254" s="53"/>
      <c r="D254" s="54"/>
      <c r="E254" s="54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</row>
    <row r="255" ht="12.75" customHeight="1">
      <c r="A255" s="22"/>
      <c r="B255" s="53"/>
      <c r="D255" s="54"/>
      <c r="E255" s="54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</row>
    <row r="256" ht="12.75" customHeight="1">
      <c r="A256" s="22"/>
      <c r="B256" s="53"/>
      <c r="D256" s="54"/>
      <c r="E256" s="54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</row>
    <row r="257" ht="12.75" customHeight="1">
      <c r="A257" s="22"/>
      <c r="B257" s="53"/>
      <c r="D257" s="54"/>
      <c r="E257" s="54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</row>
    <row r="258" ht="12.75" customHeight="1">
      <c r="A258" s="22"/>
      <c r="B258" s="53"/>
      <c r="D258" s="54"/>
      <c r="E258" s="54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</row>
    <row r="259" ht="12.75" customHeight="1">
      <c r="A259" s="22"/>
      <c r="B259" s="53"/>
      <c r="D259" s="54"/>
      <c r="E259" s="54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</row>
    <row r="260" ht="12.75" customHeight="1">
      <c r="A260" s="22"/>
      <c r="B260" s="53"/>
      <c r="D260" s="54"/>
      <c r="E260" s="54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</row>
    <row r="261" ht="12.75" customHeight="1">
      <c r="A261" s="22"/>
      <c r="B261" s="53"/>
      <c r="D261" s="54"/>
      <c r="E261" s="54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</row>
    <row r="262" ht="12.75" customHeight="1">
      <c r="A262" s="22"/>
      <c r="B262" s="53"/>
      <c r="D262" s="54"/>
      <c r="E262" s="54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</row>
    <row r="263" ht="12.75" customHeight="1">
      <c r="A263" s="22"/>
      <c r="B263" s="53"/>
      <c r="D263" s="54"/>
      <c r="E263" s="54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</row>
    <row r="264" ht="12.75" customHeight="1">
      <c r="A264" s="22"/>
      <c r="B264" s="53"/>
      <c r="D264" s="54"/>
      <c r="E264" s="54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</row>
    <row r="265" ht="12.75" customHeight="1">
      <c r="A265" s="22"/>
      <c r="B265" s="53"/>
      <c r="D265" s="54"/>
      <c r="E265" s="54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</row>
    <row r="266" ht="12.75" customHeight="1">
      <c r="A266" s="22"/>
      <c r="B266" s="53"/>
      <c r="D266" s="54"/>
      <c r="E266" s="54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</row>
    <row r="267" ht="12.75" customHeight="1">
      <c r="A267" s="22"/>
      <c r="B267" s="53"/>
      <c r="D267" s="54"/>
      <c r="E267" s="54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</row>
    <row r="268" ht="12.75" customHeight="1">
      <c r="A268" s="22"/>
      <c r="B268" s="53"/>
      <c r="D268" s="54"/>
      <c r="E268" s="54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</row>
    <row r="269" ht="12.75" customHeight="1">
      <c r="A269" s="22"/>
      <c r="B269" s="53"/>
      <c r="D269" s="54"/>
      <c r="E269" s="54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</row>
    <row r="270" ht="12.75" customHeight="1">
      <c r="A270" s="22"/>
      <c r="B270" s="53"/>
      <c r="D270" s="54"/>
      <c r="E270" s="54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</row>
    <row r="271" ht="12.75" customHeight="1">
      <c r="A271" s="22"/>
      <c r="B271" s="53"/>
      <c r="D271" s="54"/>
      <c r="E271" s="54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</row>
    <row r="272" ht="12.75" customHeight="1">
      <c r="A272" s="22"/>
      <c r="B272" s="53"/>
      <c r="D272" s="54"/>
      <c r="E272" s="54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</row>
    <row r="273" ht="12.75" customHeight="1">
      <c r="A273" s="22"/>
      <c r="B273" s="53"/>
      <c r="D273" s="54"/>
      <c r="E273" s="54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</row>
    <row r="274" ht="12.75" customHeight="1">
      <c r="A274" s="22"/>
      <c r="B274" s="53"/>
      <c r="D274" s="54"/>
      <c r="E274" s="54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</row>
    <row r="275" ht="12.75" customHeight="1">
      <c r="A275" s="22"/>
      <c r="B275" s="53"/>
      <c r="D275" s="54"/>
      <c r="E275" s="54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</row>
    <row r="276" ht="12.75" customHeight="1">
      <c r="A276" s="22"/>
      <c r="B276" s="53"/>
      <c r="D276" s="54"/>
      <c r="E276" s="54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</row>
    <row r="277" ht="12.75" customHeight="1">
      <c r="A277" s="22"/>
      <c r="B277" s="53"/>
      <c r="D277" s="54"/>
      <c r="E277" s="54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</row>
    <row r="278" ht="12.75" customHeight="1">
      <c r="A278" s="22"/>
      <c r="B278" s="53"/>
      <c r="D278" s="54"/>
      <c r="E278" s="54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</row>
    <row r="279" ht="12.75" customHeight="1">
      <c r="A279" s="22"/>
      <c r="B279" s="53"/>
      <c r="D279" s="54"/>
      <c r="E279" s="54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</row>
    <row r="280" ht="12.75" customHeight="1">
      <c r="A280" s="22"/>
      <c r="B280" s="53"/>
      <c r="D280" s="54"/>
      <c r="E280" s="54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</row>
    <row r="281" ht="12.75" customHeight="1">
      <c r="A281" s="22"/>
      <c r="B281" s="53"/>
      <c r="D281" s="54"/>
      <c r="E281" s="54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</row>
    <row r="282" ht="12.75" customHeight="1">
      <c r="A282" s="22"/>
      <c r="B282" s="53"/>
      <c r="D282" s="54"/>
      <c r="E282" s="54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</row>
    <row r="283" ht="12.75" customHeight="1">
      <c r="A283" s="22"/>
      <c r="B283" s="53"/>
      <c r="D283" s="54"/>
      <c r="E283" s="54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</row>
    <row r="284" ht="12.75" customHeight="1">
      <c r="A284" s="22"/>
      <c r="B284" s="53"/>
      <c r="D284" s="54"/>
      <c r="E284" s="54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</row>
    <row r="285" ht="12.75" customHeight="1">
      <c r="A285" s="22"/>
      <c r="B285" s="53"/>
      <c r="D285" s="54"/>
      <c r="E285" s="54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</row>
    <row r="286" ht="12.75" customHeight="1">
      <c r="A286" s="22"/>
      <c r="B286" s="53"/>
      <c r="D286" s="54"/>
      <c r="E286" s="54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</row>
    <row r="287" ht="12.75" customHeight="1">
      <c r="A287" s="22"/>
      <c r="B287" s="53"/>
      <c r="D287" s="54"/>
      <c r="E287" s="54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</row>
    <row r="288" ht="12.75" customHeight="1">
      <c r="A288" s="22"/>
      <c r="B288" s="53"/>
      <c r="D288" s="54"/>
      <c r="E288" s="54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</row>
    <row r="289" ht="12.75" customHeight="1">
      <c r="A289" s="22"/>
      <c r="B289" s="53"/>
      <c r="D289" s="54"/>
      <c r="E289" s="54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</row>
    <row r="290" ht="12.75" customHeight="1">
      <c r="A290" s="22"/>
      <c r="B290" s="53"/>
      <c r="D290" s="54"/>
      <c r="E290" s="54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</row>
    <row r="291" ht="12.75" customHeight="1">
      <c r="A291" s="22"/>
      <c r="B291" s="53"/>
      <c r="D291" s="54"/>
      <c r="E291" s="54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</row>
    <row r="292" ht="12.75" customHeight="1">
      <c r="A292" s="22"/>
      <c r="B292" s="53"/>
      <c r="D292" s="54"/>
      <c r="E292" s="54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</row>
    <row r="293" ht="12.75" customHeight="1">
      <c r="A293" s="22"/>
      <c r="B293" s="53"/>
      <c r="D293" s="54"/>
      <c r="E293" s="54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</row>
    <row r="294" ht="12.75" customHeight="1">
      <c r="A294" s="22"/>
      <c r="B294" s="53"/>
      <c r="D294" s="54"/>
      <c r="E294" s="54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</row>
    <row r="295" ht="12.75" customHeight="1">
      <c r="A295" s="22"/>
      <c r="B295" s="53"/>
      <c r="D295" s="54"/>
      <c r="E295" s="54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</row>
    <row r="296" ht="12.75" customHeight="1">
      <c r="A296" s="22"/>
      <c r="B296" s="53"/>
      <c r="D296" s="54"/>
      <c r="E296" s="54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</row>
    <row r="297" ht="12.75" customHeight="1">
      <c r="A297" s="22"/>
      <c r="B297" s="53"/>
      <c r="D297" s="54"/>
      <c r="E297" s="54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</row>
    <row r="298" ht="12.75" customHeight="1">
      <c r="A298" s="22"/>
      <c r="B298" s="53"/>
      <c r="D298" s="54"/>
      <c r="E298" s="54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</row>
    <row r="299" ht="12.75" customHeight="1">
      <c r="A299" s="22"/>
      <c r="B299" s="53"/>
      <c r="D299" s="54"/>
      <c r="E299" s="54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</row>
    <row r="300" ht="12.75" customHeight="1">
      <c r="A300" s="22"/>
      <c r="B300" s="53"/>
      <c r="D300" s="54"/>
      <c r="E300" s="54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</row>
    <row r="301" ht="12.75" customHeight="1">
      <c r="A301" s="22"/>
      <c r="B301" s="53"/>
      <c r="D301" s="54"/>
      <c r="E301" s="54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</row>
    <row r="302" ht="12.75" customHeight="1">
      <c r="A302" s="22"/>
      <c r="B302" s="53"/>
      <c r="D302" s="54"/>
      <c r="E302" s="54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</row>
    <row r="303" ht="12.75" customHeight="1">
      <c r="A303" s="22"/>
      <c r="B303" s="53"/>
      <c r="D303" s="54"/>
      <c r="E303" s="54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</row>
    <row r="304" ht="12.75" customHeight="1">
      <c r="A304" s="22"/>
      <c r="B304" s="53"/>
      <c r="D304" s="54"/>
      <c r="E304" s="54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</row>
    <row r="305" ht="12.75" customHeight="1">
      <c r="A305" s="22"/>
      <c r="B305" s="53"/>
      <c r="D305" s="54"/>
      <c r="E305" s="54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</row>
    <row r="306" ht="12.75" customHeight="1">
      <c r="A306" s="22"/>
      <c r="B306" s="53"/>
      <c r="D306" s="54"/>
      <c r="E306" s="54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</row>
    <row r="307" ht="12.75" customHeight="1">
      <c r="A307" s="22"/>
      <c r="B307" s="53"/>
      <c r="D307" s="54"/>
      <c r="E307" s="54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</row>
    <row r="308" ht="12.75" customHeight="1">
      <c r="A308" s="22"/>
      <c r="B308" s="53"/>
      <c r="D308" s="54"/>
      <c r="E308" s="54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</row>
    <row r="309" ht="12.75" customHeight="1">
      <c r="A309" s="22"/>
      <c r="B309" s="53"/>
      <c r="D309" s="54"/>
      <c r="E309" s="54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</row>
    <row r="310" ht="12.75" customHeight="1">
      <c r="A310" s="22"/>
      <c r="B310" s="53"/>
      <c r="D310" s="54"/>
      <c r="E310" s="54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</row>
    <row r="311" ht="12.75" customHeight="1">
      <c r="A311" s="22"/>
      <c r="B311" s="53"/>
      <c r="D311" s="54"/>
      <c r="E311" s="54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</row>
    <row r="312" ht="12.75" customHeight="1">
      <c r="A312" s="22"/>
      <c r="B312" s="53"/>
      <c r="D312" s="54"/>
      <c r="E312" s="54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</row>
    <row r="313" ht="12.75" customHeight="1">
      <c r="A313" s="22"/>
      <c r="B313" s="53"/>
      <c r="D313" s="54"/>
      <c r="E313" s="54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</row>
    <row r="314" ht="12.75" customHeight="1">
      <c r="A314" s="22"/>
      <c r="B314" s="53"/>
      <c r="D314" s="54"/>
      <c r="E314" s="54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</row>
    <row r="315" ht="12.75" customHeight="1">
      <c r="A315" s="22"/>
      <c r="B315" s="53"/>
      <c r="D315" s="54"/>
      <c r="E315" s="54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</row>
    <row r="316" ht="12.75" customHeight="1">
      <c r="A316" s="22"/>
      <c r="B316" s="53"/>
      <c r="D316" s="54"/>
      <c r="E316" s="54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</row>
    <row r="317" ht="12.75" customHeight="1">
      <c r="A317" s="22"/>
      <c r="B317" s="53"/>
      <c r="D317" s="54"/>
      <c r="E317" s="54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</row>
    <row r="318" ht="12.75" customHeight="1">
      <c r="A318" s="22"/>
      <c r="B318" s="53"/>
      <c r="D318" s="54"/>
      <c r="E318" s="54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</row>
    <row r="319" ht="12.75" customHeight="1">
      <c r="A319" s="22"/>
      <c r="B319" s="53"/>
      <c r="D319" s="54"/>
      <c r="E319" s="54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</row>
    <row r="320" ht="12.75" customHeight="1">
      <c r="A320" s="22"/>
      <c r="B320" s="53"/>
      <c r="D320" s="54"/>
      <c r="E320" s="54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</row>
    <row r="321" ht="12.75" customHeight="1">
      <c r="A321" s="22"/>
      <c r="B321" s="53"/>
      <c r="D321" s="54"/>
      <c r="E321" s="54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1.29"/>
    <col customWidth="1" min="6" max="6" width="27.71"/>
    <col customWidth="1" min="7" max="7" width="32.71"/>
    <col customWidth="1" min="21" max="21" width="18.43"/>
    <col customWidth="1" min="22" max="22" width="15.29"/>
  </cols>
  <sheetData>
    <row r="1">
      <c r="A1" s="44" t="s">
        <v>6</v>
      </c>
      <c r="B1" s="45" t="s">
        <v>2</v>
      </c>
      <c r="C1" s="46" t="s">
        <v>7</v>
      </c>
      <c r="D1" s="47" t="s">
        <v>49</v>
      </c>
      <c r="E1" s="47" t="s">
        <v>11</v>
      </c>
      <c r="F1" s="49" t="s">
        <v>72</v>
      </c>
      <c r="G1" s="49" t="s">
        <v>69</v>
      </c>
      <c r="H1" s="49" t="s">
        <v>73</v>
      </c>
      <c r="I1" s="49" t="s">
        <v>70</v>
      </c>
      <c r="J1" s="50" t="s">
        <v>52</v>
      </c>
      <c r="K1" s="51" t="s">
        <v>53</v>
      </c>
      <c r="L1" s="51" t="s">
        <v>54</v>
      </c>
      <c r="M1" s="51" t="s">
        <v>55</v>
      </c>
      <c r="N1" s="51" t="s">
        <v>56</v>
      </c>
      <c r="O1" s="51" t="s">
        <v>57</v>
      </c>
      <c r="P1" s="51" t="s">
        <v>58</v>
      </c>
      <c r="Q1" s="51" t="s">
        <v>65</v>
      </c>
      <c r="R1" s="51" t="s">
        <v>66</v>
      </c>
      <c r="S1" s="63" t="s">
        <v>78</v>
      </c>
      <c r="T1" s="63" t="s">
        <v>75</v>
      </c>
      <c r="U1" s="63" t="s">
        <v>76</v>
      </c>
      <c r="V1" s="63" t="s">
        <v>77</v>
      </c>
    </row>
    <row r="2">
      <c r="A2" s="52" t="s">
        <v>24</v>
      </c>
      <c r="B2" s="55">
        <v>1992.0</v>
      </c>
      <c r="C2" s="34">
        <v>23.0</v>
      </c>
      <c r="D2" s="54">
        <v>153000.0</v>
      </c>
      <c r="E2" s="54">
        <v>2433000.0</v>
      </c>
      <c r="F2" s="43">
        <v>39.8</v>
      </c>
      <c r="G2" s="57">
        <v>28.6</v>
      </c>
      <c r="H2" s="43">
        <v>37.5</v>
      </c>
      <c r="I2" s="57">
        <v>21.83</v>
      </c>
      <c r="J2" s="56">
        <v>78.68223</v>
      </c>
      <c r="K2" s="56">
        <v>11.78115</v>
      </c>
      <c r="L2" s="56">
        <v>7.472704</v>
      </c>
      <c r="M2" s="56">
        <v>1.556237</v>
      </c>
      <c r="N2" s="43">
        <f t="shared" ref="N2:N9" si="1">100-sum(J2:M2)</f>
        <v>0.507679</v>
      </c>
      <c r="O2" s="58">
        <v>0.0</v>
      </c>
      <c r="P2" s="43">
        <f t="shared" ref="P2:P211" si="2">SUM((1*K2)+(2*L2)+(3*M2)+(4*N2)+(5*O2))</f>
        <v>33.425985</v>
      </c>
      <c r="Q2" s="22">
        <f t="array" ref="Q2">ROUND(IFERROR(INDEX(SPI!M:M,MATCH(1,IF(SPI!A:A='state(northeast)data'!$A2,IF(SPI!B:B='state(northeast)data'!$B2,1)),0))," "),2)</f>
        <v>12.93</v>
      </c>
      <c r="R2" s="22">
        <f t="array" ref="R2">ROUND(IFERROR(INDEX(SPI!N:N,MATCH(1,IF(SPI!A:A='state(northeast)data'!$A2,IF(SPI!B:B='state(northeast)data'!$B2,1)),0))," "),2)</f>
        <v>8.72</v>
      </c>
      <c r="S2" s="64">
        <v>-19.0</v>
      </c>
      <c r="T2" s="64">
        <v>94.0</v>
      </c>
    </row>
    <row r="3">
      <c r="A3" s="52" t="s">
        <v>24</v>
      </c>
      <c r="B3" s="55">
        <v>1993.0</v>
      </c>
      <c r="C3" s="34">
        <v>23.0</v>
      </c>
      <c r="D3" s="54">
        <v>113000.0</v>
      </c>
      <c r="E3" s="54">
        <v>1616000.0</v>
      </c>
      <c r="F3" s="43">
        <v>40.0</v>
      </c>
      <c r="G3" s="57">
        <v>27.4</v>
      </c>
      <c r="H3" s="43">
        <v>43.61</v>
      </c>
      <c r="I3" s="57">
        <v>16.67</v>
      </c>
      <c r="J3" s="56">
        <v>72.94976</v>
      </c>
      <c r="K3" s="56">
        <v>14.84795</v>
      </c>
      <c r="L3" s="56">
        <v>7.836027</v>
      </c>
      <c r="M3" s="56">
        <v>3.984051</v>
      </c>
      <c r="N3" s="43">
        <f t="shared" si="1"/>
        <v>0.382212</v>
      </c>
      <c r="O3" s="58">
        <v>0.0</v>
      </c>
      <c r="P3" s="43">
        <f t="shared" si="2"/>
        <v>44.001005</v>
      </c>
      <c r="Q3" s="22">
        <f t="array" ref="Q3">ROUND(IFERROR(INDEX(SPI!M:M,MATCH(1,IF(SPI!A:A='state(northeast)data'!$A3,IF(SPI!B:B='state(northeast)data'!$B3,1)),0))," "),2)</f>
        <v>14.59</v>
      </c>
      <c r="R3" s="22">
        <f t="array" ref="R3">ROUND(IFERROR(INDEX(SPI!N:N,MATCH(1,IF(SPI!A:A='state(northeast)data'!$A3,IF(SPI!B:B='state(northeast)data'!$B3,1)),0))," "),2)</f>
        <v>3.18</v>
      </c>
      <c r="S3" s="64">
        <v>-31.0</v>
      </c>
      <c r="T3" s="64">
        <v>93.0</v>
      </c>
    </row>
    <row r="4">
      <c r="A4" s="52" t="s">
        <v>24</v>
      </c>
      <c r="B4" s="55">
        <v>1994.0</v>
      </c>
      <c r="C4" s="34">
        <v>23.0</v>
      </c>
      <c r="D4" s="54">
        <v>150000.0</v>
      </c>
      <c r="E4" s="54">
        <v>2145000.0</v>
      </c>
      <c r="F4" s="43">
        <v>40.4</v>
      </c>
      <c r="G4" s="57">
        <v>25.6</v>
      </c>
      <c r="H4" s="43">
        <v>41.68</v>
      </c>
      <c r="I4" s="57">
        <v>23.79</v>
      </c>
      <c r="J4" s="56">
        <v>92.62504</v>
      </c>
      <c r="K4" s="56">
        <v>3.286728</v>
      </c>
      <c r="L4" s="56">
        <v>3.121148</v>
      </c>
      <c r="M4" s="56">
        <v>0.909592</v>
      </c>
      <c r="N4" s="43">
        <f t="shared" si="1"/>
        <v>0.057492</v>
      </c>
      <c r="O4" s="58">
        <v>0.0</v>
      </c>
      <c r="P4" s="43">
        <f t="shared" si="2"/>
        <v>12.487768</v>
      </c>
      <c r="Q4" s="22">
        <f t="array" ref="Q4">ROUND(IFERROR(INDEX(SPI!M:M,MATCH(1,IF(SPI!A:A='state(northeast)data'!$A4,IF(SPI!B:B='state(northeast)data'!$B4,1)),0))," "),2)</f>
        <v>1.94</v>
      </c>
      <c r="R4" s="22">
        <f t="array" ref="R4">ROUND(IFERROR(INDEX(SPI!N:N,MATCH(1,IF(SPI!A:A='state(northeast)data'!$A4,IF(SPI!B:B='state(northeast)data'!$B4,1)),0))," "),2)</f>
        <v>17.4</v>
      </c>
      <c r="S4" s="64">
        <v>-39.0</v>
      </c>
      <c r="T4" s="64">
        <v>92.0</v>
      </c>
    </row>
    <row r="5">
      <c r="A5" s="52" t="s">
        <v>24</v>
      </c>
      <c r="B5" s="55">
        <v>1995.0</v>
      </c>
      <c r="C5" s="34">
        <v>23.0</v>
      </c>
      <c r="D5" s="54">
        <v>162000.0</v>
      </c>
      <c r="E5" s="54">
        <v>2965000.0</v>
      </c>
      <c r="F5" s="43">
        <v>40.9</v>
      </c>
      <c r="G5" s="57">
        <v>30.8</v>
      </c>
      <c r="H5" s="43">
        <v>42.72</v>
      </c>
      <c r="I5" s="57">
        <v>19.92</v>
      </c>
      <c r="J5" s="56">
        <v>65.50438</v>
      </c>
      <c r="K5" s="56">
        <v>16.82711</v>
      </c>
      <c r="L5" s="56">
        <v>15.81056</v>
      </c>
      <c r="M5" s="56">
        <v>0.755967</v>
      </c>
      <c r="N5" s="43">
        <f t="shared" si="1"/>
        <v>1.101983</v>
      </c>
      <c r="O5" s="58">
        <v>0.0</v>
      </c>
      <c r="P5" s="43">
        <f t="shared" si="2"/>
        <v>55.124063</v>
      </c>
      <c r="Q5" s="22">
        <f t="array" ref="Q5">ROUND(IFERROR(INDEX(SPI!M:M,MATCH(1,IF(SPI!A:A='state(northeast)data'!$A5,IF(SPI!B:B='state(northeast)data'!$B5,1)),0))," "),2)</f>
        <v>18.36</v>
      </c>
      <c r="R5" s="22">
        <f t="array" ref="R5">ROUND(IFERROR(INDEX(SPI!N:N,MATCH(1,IF(SPI!A:A='state(northeast)data'!$A5,IF(SPI!B:B='state(northeast)data'!$B5,1)),0))," "),2)</f>
        <v>1.34</v>
      </c>
      <c r="S5" s="64">
        <v>-24.0</v>
      </c>
      <c r="T5" s="64">
        <v>98.0</v>
      </c>
    </row>
    <row r="6">
      <c r="A6" s="52" t="s">
        <v>24</v>
      </c>
      <c r="B6" s="55">
        <v>1996.0</v>
      </c>
      <c r="C6" s="34">
        <v>23.0</v>
      </c>
      <c r="D6" s="54">
        <v>167000.0</v>
      </c>
      <c r="E6" s="54">
        <v>3657000.0</v>
      </c>
      <c r="F6" s="43">
        <v>41.0</v>
      </c>
      <c r="G6" s="57">
        <v>27.8</v>
      </c>
      <c r="H6" s="43">
        <v>51.39</v>
      </c>
      <c r="I6" s="57">
        <v>27.4</v>
      </c>
      <c r="J6" s="56">
        <v>105.3468</v>
      </c>
      <c r="K6" s="56">
        <v>-2.93669</v>
      </c>
      <c r="L6" s="56">
        <v>-1.93299</v>
      </c>
      <c r="M6" s="56">
        <v>-0.3453</v>
      </c>
      <c r="N6" s="43">
        <f t="shared" si="1"/>
        <v>-0.13182</v>
      </c>
      <c r="O6" s="58">
        <v>0.0</v>
      </c>
      <c r="P6" s="43">
        <f t="shared" si="2"/>
        <v>-8.36585</v>
      </c>
      <c r="Q6" s="22">
        <f t="array" ref="Q6">ROUND(IFERROR(INDEX(SPI!M:M,MATCH(1,IF(SPI!A:A='state(northeast)data'!$A6,IF(SPI!B:B='state(northeast)data'!$B6,1)),0))," "),2)</f>
        <v>0</v>
      </c>
      <c r="R6" s="22">
        <f t="array" ref="R6">ROUND(IFERROR(INDEX(SPI!N:N,MATCH(1,IF(SPI!A:A='state(northeast)data'!$A6,IF(SPI!B:B='state(northeast)data'!$B6,1)),0))," "),2)</f>
        <v>48.71</v>
      </c>
      <c r="S6" s="64">
        <v>-20.0</v>
      </c>
      <c r="T6" s="64">
        <v>89.0</v>
      </c>
    </row>
    <row r="7">
      <c r="A7" s="52" t="s">
        <v>24</v>
      </c>
      <c r="B7" s="55">
        <v>1997.0</v>
      </c>
      <c r="C7" s="34">
        <v>23.0</v>
      </c>
      <c r="D7" s="54">
        <v>185000.0</v>
      </c>
      <c r="E7" s="54">
        <v>3663000.0</v>
      </c>
      <c r="F7" s="43">
        <v>39.8</v>
      </c>
      <c r="G7" s="57">
        <v>30.1</v>
      </c>
      <c r="H7" s="43">
        <v>39.51</v>
      </c>
      <c r="I7" s="57">
        <v>23.99</v>
      </c>
      <c r="J7" s="56">
        <v>85.96389</v>
      </c>
      <c r="K7" s="56">
        <v>9.337927</v>
      </c>
      <c r="L7" s="56">
        <v>4.708566</v>
      </c>
      <c r="M7" s="56">
        <v>-0.00235</v>
      </c>
      <c r="N7" s="43">
        <f t="shared" si="1"/>
        <v>-0.008033</v>
      </c>
      <c r="O7" s="58">
        <v>0.0</v>
      </c>
      <c r="P7" s="43">
        <f t="shared" si="2"/>
        <v>18.715877</v>
      </c>
      <c r="Q7" s="22">
        <f t="array" ref="Q7">ROUND(IFERROR(INDEX(SPI!M:M,MATCH(1,IF(SPI!A:A='state(northeast)data'!$A7,IF(SPI!B:B='state(northeast)data'!$B7,1)),0))," "),2)</f>
        <v>4.28</v>
      </c>
      <c r="R7" s="22">
        <f t="array" ref="R7">ROUND(IFERROR(INDEX(SPI!N:N,MATCH(1,IF(SPI!A:A='state(northeast)data'!$A7,IF(SPI!B:B='state(northeast)data'!$B7,1)),0))," "),2)</f>
        <v>16.66</v>
      </c>
      <c r="S7" s="64">
        <v>-22.0</v>
      </c>
      <c r="T7" s="64">
        <v>89.0</v>
      </c>
    </row>
    <row r="8">
      <c r="A8" s="52" t="s">
        <v>24</v>
      </c>
      <c r="B8" s="55">
        <v>1998.0</v>
      </c>
      <c r="C8" s="34">
        <v>23.0</v>
      </c>
      <c r="D8" s="54">
        <v>150000.0</v>
      </c>
      <c r="E8" s="54">
        <v>3090000.0</v>
      </c>
      <c r="F8" s="43">
        <v>43.5</v>
      </c>
      <c r="G8" s="57">
        <v>30.6</v>
      </c>
      <c r="H8" s="43">
        <v>45.24</v>
      </c>
      <c r="I8" s="57">
        <v>20.22</v>
      </c>
      <c r="J8" s="56">
        <v>80.32678</v>
      </c>
      <c r="K8" s="56">
        <v>10.40958</v>
      </c>
      <c r="L8" s="56">
        <v>6.731038</v>
      </c>
      <c r="M8" s="56">
        <v>2.471251</v>
      </c>
      <c r="N8" s="43">
        <f t="shared" si="1"/>
        <v>0.061351</v>
      </c>
      <c r="O8" s="58">
        <v>0.0</v>
      </c>
      <c r="P8" s="43">
        <f t="shared" si="2"/>
        <v>31.530813</v>
      </c>
      <c r="Q8" s="22">
        <f t="array" ref="Q8">ROUND(IFERROR(INDEX(SPI!M:M,MATCH(1,IF(SPI!A:A='state(northeast)data'!$A8,IF(SPI!B:B='state(northeast)data'!$B8,1)),0))," "),2)</f>
        <v>1.68</v>
      </c>
      <c r="R8" s="22">
        <f t="array" ref="R8">ROUND(IFERROR(INDEX(SPI!N:N,MATCH(1,IF(SPI!A:A='state(northeast)data'!$A8,IF(SPI!B:B='state(northeast)data'!$B8,1)),0))," "),2)</f>
        <v>15.05</v>
      </c>
      <c r="S8" s="64">
        <v>-17.0</v>
      </c>
      <c r="T8" s="64">
        <v>90.0</v>
      </c>
    </row>
    <row r="9">
      <c r="A9" s="52" t="s">
        <v>24</v>
      </c>
      <c r="B9" s="55">
        <v>1999.0</v>
      </c>
      <c r="C9" s="34">
        <v>23.0</v>
      </c>
      <c r="D9" s="54">
        <v>190000.0</v>
      </c>
      <c r="E9" s="54">
        <v>3686000.0</v>
      </c>
      <c r="F9" s="43">
        <v>43.8</v>
      </c>
      <c r="G9" s="57">
        <v>31.5</v>
      </c>
      <c r="H9" s="43">
        <v>46.35</v>
      </c>
      <c r="I9" s="57">
        <v>20.18</v>
      </c>
      <c r="J9" s="56">
        <v>71.92585</v>
      </c>
      <c r="K9" s="56">
        <v>16.4964</v>
      </c>
      <c r="L9" s="56">
        <v>7.943632</v>
      </c>
      <c r="M9" s="56">
        <v>3.701808</v>
      </c>
      <c r="N9" s="43">
        <f t="shared" si="1"/>
        <v>-0.06769</v>
      </c>
      <c r="O9" s="58">
        <v>0.0</v>
      </c>
      <c r="P9" s="43">
        <f t="shared" si="2"/>
        <v>43.218328</v>
      </c>
      <c r="Q9" s="22">
        <f t="array" ref="Q9">ROUND(IFERROR(INDEX(SPI!M:M,MATCH(1,IF(SPI!A:A='state(northeast)data'!$A9,IF(SPI!B:B='state(northeast)data'!$B9,1)),0))," "),2)</f>
        <v>4.31</v>
      </c>
      <c r="R9" s="22">
        <f t="array" ref="R9">ROUND(IFERROR(INDEX(SPI!N:N,MATCH(1,IF(SPI!A:A='state(northeast)data'!$A9,IF(SPI!B:B='state(northeast)data'!$B9,1)),0))," "),2)</f>
        <v>8.86</v>
      </c>
      <c r="S9" s="64">
        <v>-19.0</v>
      </c>
      <c r="T9" s="64">
        <v>93.0</v>
      </c>
    </row>
    <row r="10">
      <c r="A10" s="52" t="s">
        <v>24</v>
      </c>
      <c r="B10" s="55">
        <v>2000.0</v>
      </c>
      <c r="C10" s="34">
        <v>23.0</v>
      </c>
      <c r="D10" s="54">
        <v>270000.0</v>
      </c>
      <c r="E10" s="54">
        <v>3834000.0</v>
      </c>
      <c r="F10" s="43">
        <v>40.9</v>
      </c>
      <c r="G10" s="57">
        <v>31.2</v>
      </c>
      <c r="H10" s="43">
        <v>43.15</v>
      </c>
      <c r="I10" s="57">
        <v>26.69</v>
      </c>
      <c r="J10" s="43">
        <v>97.61615384615385</v>
      </c>
      <c r="K10" s="43">
        <v>2.383846153846154</v>
      </c>
      <c r="L10" s="43">
        <v>0.0</v>
      </c>
      <c r="M10" s="43">
        <v>0.0</v>
      </c>
      <c r="N10" s="43">
        <v>0.0</v>
      </c>
      <c r="O10" s="43">
        <v>0.0</v>
      </c>
      <c r="P10" s="43">
        <f t="shared" si="2"/>
        <v>2.383846154</v>
      </c>
      <c r="Q10" s="22">
        <f t="array" ref="Q10">ROUND(IFERROR(INDEX(SPI!M:M,MATCH(1,IF(SPI!A:A='state(northeast)data'!$A10,IF(SPI!B:B='state(northeast)data'!$B10,1)),0))," "),2)</f>
        <v>0.26</v>
      </c>
      <c r="R10" s="22">
        <f t="array" ref="R10">ROUND(IFERROR(INDEX(SPI!N:N,MATCH(1,IF(SPI!A:A='state(northeast)data'!$A10,IF(SPI!B:B='state(northeast)data'!$B10,1)),0))," "),2)</f>
        <v>25.37</v>
      </c>
      <c r="S10" s="64">
        <v>-18.0</v>
      </c>
      <c r="T10" s="64">
        <v>89.0</v>
      </c>
      <c r="U10" s="65">
        <v>1275000.0</v>
      </c>
      <c r="V10" s="65">
        <v>0.212</v>
      </c>
    </row>
    <row r="11">
      <c r="A11" s="52" t="s">
        <v>24</v>
      </c>
      <c r="B11" s="55">
        <v>2001.0</v>
      </c>
      <c r="C11" s="34">
        <v>23.0</v>
      </c>
      <c r="D11" s="54">
        <v>232000.0</v>
      </c>
      <c r="E11" s="54">
        <v>4338000.0</v>
      </c>
      <c r="F11" s="43">
        <v>42.7</v>
      </c>
      <c r="G11" s="57">
        <v>28.4</v>
      </c>
      <c r="H11" s="43">
        <v>29.83</v>
      </c>
      <c r="I11" s="57">
        <v>17.05</v>
      </c>
      <c r="J11" s="43">
        <v>39.12769230769231</v>
      </c>
      <c r="K11" s="43">
        <v>25.663461538461544</v>
      </c>
      <c r="L11" s="43">
        <v>18.85711538461539</v>
      </c>
      <c r="M11" s="43">
        <v>14.066538461538464</v>
      </c>
      <c r="N11" s="43">
        <v>2.2846153846153845</v>
      </c>
      <c r="O11" s="43">
        <v>0.0</v>
      </c>
      <c r="P11" s="43">
        <f t="shared" si="2"/>
        <v>114.7157692</v>
      </c>
      <c r="Q11" s="22">
        <f t="array" ref="Q11">ROUND(IFERROR(INDEX(SPI!M:M,MATCH(1,IF(SPI!A:A='state(northeast)data'!$A11,IF(SPI!B:B='state(northeast)data'!$B11,1)),0))," "),2)</f>
        <v>55.38</v>
      </c>
      <c r="R11" s="22">
        <f t="array" ref="R11">ROUND(IFERROR(INDEX(SPI!N:N,MATCH(1,IF(SPI!A:A='state(northeast)data'!$A11,IF(SPI!B:B='state(northeast)data'!$B11,1)),0))," "),2)</f>
        <v>0.1</v>
      </c>
      <c r="S11" s="64">
        <v>-18.0</v>
      </c>
      <c r="T11" s="64">
        <v>94.0</v>
      </c>
      <c r="U11" s="65">
        <v>1280000.0</v>
      </c>
      <c r="V11" s="65">
        <v>0.181</v>
      </c>
    </row>
    <row r="12">
      <c r="A12" s="52" t="s">
        <v>24</v>
      </c>
      <c r="B12" s="55">
        <v>2002.0</v>
      </c>
      <c r="C12" s="34">
        <v>23.0</v>
      </c>
      <c r="D12" s="54">
        <v>275000.0</v>
      </c>
      <c r="E12" s="54">
        <v>5335000.0</v>
      </c>
      <c r="F12" s="43">
        <v>41.7</v>
      </c>
      <c r="G12" s="57">
        <v>34.2</v>
      </c>
      <c r="H12" s="43">
        <v>40.98</v>
      </c>
      <c r="I12" s="57">
        <v>15.9</v>
      </c>
      <c r="J12" s="43">
        <v>8.235471698113205</v>
      </c>
      <c r="K12" s="43">
        <v>24.066603773584898</v>
      </c>
      <c r="L12" s="43">
        <v>28.285283018867926</v>
      </c>
      <c r="M12" s="43">
        <v>30.20905660377358</v>
      </c>
      <c r="N12" s="43">
        <v>9.20433962264151</v>
      </c>
      <c r="O12" s="43">
        <v>0.0</v>
      </c>
      <c r="P12" s="43">
        <f t="shared" si="2"/>
        <v>208.0816981</v>
      </c>
      <c r="Q12" s="22">
        <f t="array" ref="Q12">ROUND(IFERROR(INDEX(SPI!M:M,MATCH(1,IF(SPI!A:A='state(northeast)data'!$A12,IF(SPI!B:B='state(northeast)data'!$B12,1)),0))," "),2)</f>
        <v>28.47</v>
      </c>
      <c r="R12" s="22">
        <f t="array" ref="R12">ROUND(IFERROR(INDEX(SPI!N:N,MATCH(1,IF(SPI!A:A='state(northeast)data'!$A12,IF(SPI!B:B='state(northeast)data'!$B12,1)),0))," "),2)</f>
        <v>0.83</v>
      </c>
      <c r="S12" s="64">
        <v>-8.0</v>
      </c>
      <c r="T12" s="64">
        <v>95.0</v>
      </c>
      <c r="U12" s="65">
        <v>1280000.0</v>
      </c>
      <c r="V12" s="65">
        <v>0.161</v>
      </c>
    </row>
    <row r="13">
      <c r="A13" s="52" t="s">
        <v>24</v>
      </c>
      <c r="B13" s="55">
        <v>2003.0</v>
      </c>
      <c r="C13" s="34">
        <v>23.0</v>
      </c>
      <c r="D13" s="54">
        <v>285000.0</v>
      </c>
      <c r="E13" s="54">
        <v>6413000.0</v>
      </c>
      <c r="F13" s="43">
        <v>40.4</v>
      </c>
      <c r="G13" s="57">
        <v>27.5</v>
      </c>
      <c r="H13" s="43">
        <v>46.02</v>
      </c>
      <c r="I13" s="57">
        <v>18.59</v>
      </c>
      <c r="J13" s="43">
        <v>48.76365384615382</v>
      </c>
      <c r="K13" s="43">
        <v>30.203076923076917</v>
      </c>
      <c r="L13" s="43">
        <v>21.032499999999995</v>
      </c>
      <c r="M13" s="43">
        <v>0.0</v>
      </c>
      <c r="N13" s="43">
        <v>0.0</v>
      </c>
      <c r="O13" s="43">
        <v>0.0</v>
      </c>
      <c r="P13" s="43">
        <f t="shared" si="2"/>
        <v>72.26807692</v>
      </c>
      <c r="Q13" s="22">
        <f t="array" ref="Q13">ROUND(IFERROR(INDEX(SPI!M:M,MATCH(1,IF(SPI!A:A='state(northeast)data'!$A13,IF(SPI!B:B='state(northeast)data'!$B13,1)),0))," "),2)</f>
        <v>27.27</v>
      </c>
      <c r="R13" s="22">
        <f t="array" ref="R13">ROUND(IFERROR(INDEX(SPI!N:N,MATCH(1,IF(SPI!A:A='state(northeast)data'!$A13,IF(SPI!B:B='state(northeast)data'!$B13,1)),0))," "),2)</f>
        <v>6.22</v>
      </c>
      <c r="S13" s="64">
        <v>-22.0</v>
      </c>
      <c r="T13" s="64">
        <v>93.0</v>
      </c>
      <c r="U13" s="65">
        <v>1295000.0</v>
      </c>
      <c r="V13" s="65">
        <v>0.22</v>
      </c>
    </row>
    <row r="14">
      <c r="A14" s="52" t="s">
        <v>24</v>
      </c>
      <c r="B14" s="55">
        <v>2004.0</v>
      </c>
      <c r="C14" s="34">
        <v>23.0</v>
      </c>
      <c r="D14" s="54">
        <v>290000.0</v>
      </c>
      <c r="E14" s="54">
        <v>5626000.0</v>
      </c>
      <c r="F14" s="43">
        <v>40.4</v>
      </c>
      <c r="G14" s="57">
        <v>28.9</v>
      </c>
      <c r="H14" s="43">
        <v>38.8</v>
      </c>
      <c r="I14" s="57">
        <v>25.27</v>
      </c>
      <c r="J14" s="43">
        <v>91.22807692307694</v>
      </c>
      <c r="K14" s="43">
        <v>8.771923076923077</v>
      </c>
      <c r="L14" s="43">
        <v>0.0</v>
      </c>
      <c r="M14" s="43">
        <v>0.0</v>
      </c>
      <c r="N14" s="43">
        <v>0.0</v>
      </c>
      <c r="O14" s="43">
        <v>0.0</v>
      </c>
      <c r="P14" s="43">
        <f t="shared" si="2"/>
        <v>8.771923077</v>
      </c>
      <c r="Q14" s="22">
        <f t="array" ref="Q14">ROUND(IFERROR(INDEX(SPI!M:M,MATCH(1,IF(SPI!A:A='state(northeast)data'!$A14,IF(SPI!B:B='state(northeast)data'!$B14,1)),0))," "),2)</f>
        <v>5.73</v>
      </c>
      <c r="R14" s="22">
        <f t="array" ref="R14">ROUND(IFERROR(INDEX(SPI!N:N,MATCH(1,IF(SPI!A:A='state(northeast)data'!$A14,IF(SPI!B:B='state(northeast)data'!$B14,1)),0))," "),2)</f>
        <v>14.49</v>
      </c>
      <c r="S14" s="64">
        <v>-18.0</v>
      </c>
      <c r="T14" s="64">
        <v>89.0</v>
      </c>
      <c r="U14" s="65">
        <v>1290000.0</v>
      </c>
      <c r="V14" s="65">
        <v>0.225</v>
      </c>
    </row>
    <row r="15">
      <c r="A15" s="52" t="s">
        <v>24</v>
      </c>
      <c r="B15" s="55">
        <v>2005.0</v>
      </c>
      <c r="C15" s="34">
        <v>23.0</v>
      </c>
      <c r="D15" s="54">
        <v>265000.0</v>
      </c>
      <c r="E15" s="54">
        <v>5698000.0</v>
      </c>
      <c r="F15" s="43">
        <v>41.8</v>
      </c>
      <c r="G15" s="57">
        <v>29.1</v>
      </c>
      <c r="H15" s="43">
        <v>61.59</v>
      </c>
      <c r="I15" s="57">
        <v>18.62</v>
      </c>
      <c r="J15" s="43">
        <v>99.90865384615384</v>
      </c>
      <c r="K15" s="43">
        <v>0.09134615384615384</v>
      </c>
      <c r="L15" s="43">
        <v>0.0</v>
      </c>
      <c r="M15" s="43">
        <v>0.0</v>
      </c>
      <c r="N15" s="43">
        <v>0.0</v>
      </c>
      <c r="O15" s="43">
        <v>0.0</v>
      </c>
      <c r="P15" s="43">
        <f t="shared" si="2"/>
        <v>0.09134615385</v>
      </c>
      <c r="Q15" s="22">
        <f t="array" ref="Q15">ROUND(IFERROR(INDEX(SPI!M:M,MATCH(1,IF(SPI!A:A='state(northeast)data'!$A15,IF(SPI!B:B='state(northeast)data'!$B15,1)),0))," "),2)</f>
        <v>0.1</v>
      </c>
      <c r="R15" s="22">
        <f t="array" ref="R15">ROUND(IFERROR(INDEX(SPI!N:N,MATCH(1,IF(SPI!A:A='state(northeast)data'!$A15,IF(SPI!B:B='state(northeast)data'!$B15,1)),0))," "),2)</f>
        <v>52.22</v>
      </c>
      <c r="S15" s="64">
        <v>-23.0</v>
      </c>
      <c r="T15" s="64">
        <v>93.0</v>
      </c>
      <c r="U15" s="65">
        <v>1390000.0</v>
      </c>
      <c r="V15" s="65">
        <v>0.191</v>
      </c>
    </row>
    <row r="16">
      <c r="A16" s="52" t="s">
        <v>24</v>
      </c>
      <c r="B16" s="55">
        <v>2006.0</v>
      </c>
      <c r="C16" s="34">
        <v>23.0</v>
      </c>
      <c r="D16" s="54">
        <v>345000.0</v>
      </c>
      <c r="E16" s="54">
        <v>8384000.0</v>
      </c>
      <c r="F16" s="43">
        <v>44.0</v>
      </c>
      <c r="G16" s="57">
        <v>32.2</v>
      </c>
      <c r="H16" s="43">
        <v>51.65</v>
      </c>
      <c r="I16" s="57">
        <v>34.3</v>
      </c>
      <c r="J16" s="43">
        <v>97.3623076923077</v>
      </c>
      <c r="K16" s="43">
        <v>2.6376923076923076</v>
      </c>
      <c r="L16" s="43">
        <v>0.0</v>
      </c>
      <c r="M16" s="43">
        <v>0.0</v>
      </c>
      <c r="N16" s="43">
        <v>0.0</v>
      </c>
      <c r="O16" s="43">
        <v>0.0</v>
      </c>
      <c r="P16" s="43">
        <f t="shared" si="2"/>
        <v>2.637692308</v>
      </c>
      <c r="Q16" s="22">
        <f t="array" ref="Q16">ROUND(IFERROR(INDEX(SPI!M:M,MATCH(1,IF(SPI!A:A='state(northeast)data'!$A16,IF(SPI!B:B='state(northeast)data'!$B16,1)),0))," "),2)</f>
        <v>0</v>
      </c>
      <c r="R16" s="22">
        <f t="array" ref="R16">ROUND(IFERROR(INDEX(SPI!N:N,MATCH(1,IF(SPI!A:A='state(northeast)data'!$A16,IF(SPI!B:B='state(northeast)data'!$B16,1)),0))," "),2)</f>
        <v>77.24</v>
      </c>
      <c r="S16" s="64">
        <v>-3.0</v>
      </c>
      <c r="T16" s="64">
        <v>90.0</v>
      </c>
      <c r="U16" s="65">
        <v>1490000.0</v>
      </c>
      <c r="V16" s="65">
        <v>0.232</v>
      </c>
    </row>
    <row r="17">
      <c r="A17" s="52" t="s">
        <v>24</v>
      </c>
      <c r="B17" s="55">
        <v>2007.0</v>
      </c>
      <c r="C17" s="34">
        <v>23.0</v>
      </c>
      <c r="D17" s="54">
        <v>250000.0</v>
      </c>
      <c r="E17" s="54">
        <v>7525000.0</v>
      </c>
      <c r="F17" s="43">
        <v>40.7</v>
      </c>
      <c r="G17" s="57">
        <v>30.8</v>
      </c>
      <c r="H17" s="43">
        <v>47.63</v>
      </c>
      <c r="I17" s="57">
        <v>23.39</v>
      </c>
      <c r="J17" s="43">
        <v>95.71365384615385</v>
      </c>
      <c r="K17" s="43">
        <v>4.286346153846154</v>
      </c>
      <c r="L17" s="43">
        <v>0.0</v>
      </c>
      <c r="M17" s="43">
        <v>0.0</v>
      </c>
      <c r="N17" s="43">
        <v>0.0</v>
      </c>
      <c r="O17" s="43">
        <v>0.0</v>
      </c>
      <c r="P17" s="43">
        <f t="shared" si="2"/>
        <v>4.286346154</v>
      </c>
      <c r="Q17" s="22">
        <f t="array" ref="Q17">ROUND(IFERROR(INDEX(SPI!M:M,MATCH(1,IF(SPI!A:A='state(northeast)data'!$A17,IF(SPI!B:B='state(northeast)data'!$B17,1)),0))," "),2)</f>
        <v>0.23</v>
      </c>
      <c r="R17" s="22">
        <f t="array" ref="R17">ROUND(IFERROR(INDEX(SPI!N:N,MATCH(1,IF(SPI!A:A='state(northeast)data'!$A17,IF(SPI!B:B='state(northeast)data'!$B17,1)),0))," "),2)</f>
        <v>37.85</v>
      </c>
      <c r="S17" s="64">
        <v>-17.0</v>
      </c>
      <c r="T17" s="64">
        <v>93.0</v>
      </c>
      <c r="U17" s="65">
        <v>1485000.0</v>
      </c>
      <c r="V17" s="65">
        <v>0.168</v>
      </c>
    </row>
    <row r="18">
      <c r="A18" s="52" t="s">
        <v>24</v>
      </c>
      <c r="B18" s="55">
        <v>2008.0</v>
      </c>
      <c r="C18" s="34">
        <v>23.0</v>
      </c>
      <c r="D18" s="54">
        <v>240000.0</v>
      </c>
      <c r="E18" s="54">
        <v>8832000.0</v>
      </c>
      <c r="F18" s="43">
        <v>41.6</v>
      </c>
      <c r="G18" s="57">
        <v>30.8</v>
      </c>
      <c r="H18" s="43">
        <v>56.02</v>
      </c>
      <c r="I18" s="57">
        <v>26.66</v>
      </c>
      <c r="J18" s="43">
        <v>99.22490566037736</v>
      </c>
      <c r="K18" s="43">
        <v>0.7750943396226415</v>
      </c>
      <c r="L18" s="43">
        <v>0.0</v>
      </c>
      <c r="M18" s="43">
        <v>0.0</v>
      </c>
      <c r="N18" s="43">
        <v>0.0</v>
      </c>
      <c r="O18" s="43">
        <v>0.0</v>
      </c>
      <c r="P18" s="43">
        <f t="shared" si="2"/>
        <v>0.7750943396</v>
      </c>
      <c r="Q18" s="22">
        <f t="array" ref="Q18">ROUND(IFERROR(INDEX(SPI!M:M,MATCH(1,IF(SPI!A:A='state(northeast)data'!$A18,IF(SPI!B:B='state(northeast)data'!$B18,1)),0))," "),2)</f>
        <v>0</v>
      </c>
      <c r="R18" s="22">
        <f t="array" ref="R18">ROUND(IFERROR(INDEX(SPI!N:N,MATCH(1,IF(SPI!A:A='state(northeast)data'!$A18,IF(SPI!B:B='state(northeast)data'!$B18,1)),0))," "),2)</f>
        <v>63.93</v>
      </c>
      <c r="S18" s="64">
        <v>-20.0</v>
      </c>
      <c r="T18" s="64">
        <v>91.0</v>
      </c>
      <c r="U18" s="65">
        <v>1440000.0</v>
      </c>
      <c r="V18" s="65">
        <v>0.167</v>
      </c>
    </row>
    <row r="19">
      <c r="A19" s="52" t="s">
        <v>24</v>
      </c>
      <c r="B19" s="55">
        <v>2009.0</v>
      </c>
      <c r="C19" s="34">
        <v>23.0</v>
      </c>
      <c r="D19" s="54">
        <v>395000.0</v>
      </c>
      <c r="E19" s="54">
        <v>1.2996E7</v>
      </c>
      <c r="F19" s="43">
        <v>40.9</v>
      </c>
      <c r="G19" s="57">
        <v>28.5</v>
      </c>
      <c r="H19" s="43">
        <v>49.46</v>
      </c>
      <c r="I19" s="57">
        <v>25.98</v>
      </c>
      <c r="J19" s="43">
        <v>100.0</v>
      </c>
      <c r="K19" s="43">
        <v>0.0</v>
      </c>
      <c r="L19" s="43">
        <v>0.0</v>
      </c>
      <c r="M19" s="43">
        <v>0.0</v>
      </c>
      <c r="N19" s="43">
        <v>0.0</v>
      </c>
      <c r="O19" s="43">
        <v>0.0</v>
      </c>
      <c r="P19" s="43">
        <f t="shared" si="2"/>
        <v>0</v>
      </c>
      <c r="Q19" s="22">
        <f t="array" ref="Q19">ROUND(IFERROR(INDEX(SPI!M:M,MATCH(1,IF(SPI!A:A='state(northeast)data'!$A19,IF(SPI!B:B='state(northeast)data'!$B19,1)),0))," "),2)</f>
        <v>0</v>
      </c>
      <c r="R19" s="22">
        <f t="array" ref="R19">ROUND(IFERROR(INDEX(SPI!N:N,MATCH(1,IF(SPI!A:A='state(northeast)data'!$A19,IF(SPI!B:B='state(northeast)data'!$B19,1)),0))," "),2)</f>
        <v>52.95</v>
      </c>
      <c r="S19" s="64">
        <v>-29.0</v>
      </c>
      <c r="T19" s="64">
        <v>90.0</v>
      </c>
      <c r="U19" s="65">
        <v>1470000.0</v>
      </c>
      <c r="V19" s="65">
        <v>0.269</v>
      </c>
    </row>
    <row r="20">
      <c r="A20" s="52" t="s">
        <v>24</v>
      </c>
      <c r="B20" s="55">
        <v>2010.0</v>
      </c>
      <c r="C20" s="34">
        <v>23.0</v>
      </c>
      <c r="D20" s="54">
        <v>335000.0</v>
      </c>
      <c r="E20" s="54">
        <v>1.1223E7</v>
      </c>
      <c r="F20" s="43">
        <v>44.6</v>
      </c>
      <c r="G20" s="57">
        <v>31.8</v>
      </c>
      <c r="H20" s="43">
        <v>49.31</v>
      </c>
      <c r="I20" s="57">
        <v>22.1</v>
      </c>
      <c r="J20" s="43">
        <v>87.97346153846155</v>
      </c>
      <c r="K20" s="43">
        <v>9.557692307692308</v>
      </c>
      <c r="L20" s="43">
        <v>2.4680769230769233</v>
      </c>
      <c r="M20" s="43">
        <v>0.0</v>
      </c>
      <c r="N20" s="43">
        <v>0.0</v>
      </c>
      <c r="O20" s="43">
        <v>0.0</v>
      </c>
      <c r="P20" s="43">
        <f t="shared" si="2"/>
        <v>14.49384615</v>
      </c>
      <c r="Q20" s="22">
        <f t="array" ref="Q20">ROUND(IFERROR(INDEX(SPI!M:M,MATCH(1,IF(SPI!A:A='state(northeast)data'!$A20,IF(SPI!B:B='state(northeast)data'!$B20,1)),0))," "),2)</f>
        <v>0.8</v>
      </c>
      <c r="R20" s="22">
        <f t="array" ref="R20">ROUND(IFERROR(INDEX(SPI!N:N,MATCH(1,IF(SPI!A:A='state(northeast)data'!$A20,IF(SPI!B:B='state(northeast)data'!$B20,1)),0))," "),2)</f>
        <v>27.51</v>
      </c>
      <c r="S20" s="64">
        <v>-12.0</v>
      </c>
      <c r="T20" s="64">
        <v>91.0</v>
      </c>
      <c r="U20" s="65">
        <v>1430000.0</v>
      </c>
      <c r="V20" s="65">
        <v>0.217</v>
      </c>
    </row>
    <row r="21">
      <c r="A21" s="52" t="s">
        <v>24</v>
      </c>
      <c r="B21" s="55">
        <v>2011.0</v>
      </c>
      <c r="C21" s="34">
        <v>23.0</v>
      </c>
      <c r="D21" s="54">
        <v>410000.0</v>
      </c>
      <c r="E21" s="54">
        <v>1.394E7</v>
      </c>
      <c r="F21" s="43">
        <v>42.8</v>
      </c>
      <c r="G21" s="57">
        <v>30.4</v>
      </c>
      <c r="H21" s="43">
        <v>50.04</v>
      </c>
      <c r="I21" s="57">
        <v>27.65</v>
      </c>
      <c r="J21" s="43">
        <v>98.295</v>
      </c>
      <c r="K21" s="43">
        <v>1.7049999999999998</v>
      </c>
      <c r="L21" s="43">
        <v>0.0</v>
      </c>
      <c r="M21" s="43">
        <v>0.0</v>
      </c>
      <c r="N21" s="43">
        <v>0.0</v>
      </c>
      <c r="O21" s="43">
        <v>0.0</v>
      </c>
      <c r="P21" s="43">
        <f t="shared" si="2"/>
        <v>1.705</v>
      </c>
      <c r="Q21" s="22">
        <f t="array" ref="Q21">ROUND(IFERROR(INDEX(SPI!M:M,MATCH(1,IF(SPI!A:A='state(northeast)data'!$A21,IF(SPI!B:B='state(northeast)data'!$B21,1)),0))," "),2)</f>
        <v>0</v>
      </c>
      <c r="R21" s="22">
        <f t="array" ref="R21">ROUND(IFERROR(INDEX(SPI!N:N,MATCH(1,IF(SPI!A:A='state(northeast)data'!$A21,IF(SPI!B:B='state(northeast)data'!$B21,1)),0))," "),2)</f>
        <v>62.82</v>
      </c>
      <c r="S21" s="64">
        <v>-17.0</v>
      </c>
      <c r="T21" s="64">
        <v>91.0</v>
      </c>
      <c r="U21" s="65">
        <v>1470000.0</v>
      </c>
      <c r="V21" s="65">
        <v>0.245</v>
      </c>
    </row>
    <row r="22">
      <c r="A22" s="52" t="s">
        <v>24</v>
      </c>
      <c r="B22" s="55">
        <v>2012.0</v>
      </c>
      <c r="C22" s="34">
        <v>23.0</v>
      </c>
      <c r="D22" s="54">
        <v>445000.0</v>
      </c>
      <c r="E22" s="54">
        <v>1.4685E7</v>
      </c>
      <c r="F22" s="43">
        <v>43.9</v>
      </c>
      <c r="G22" s="57">
        <v>33.7</v>
      </c>
      <c r="H22" s="43">
        <v>47.38</v>
      </c>
      <c r="I22" s="57">
        <v>19.7</v>
      </c>
      <c r="J22" s="43">
        <v>72.38596153846154</v>
      </c>
      <c r="K22" s="43">
        <v>25.724038461538463</v>
      </c>
      <c r="L22" s="43">
        <v>1.8899999999999997</v>
      </c>
      <c r="M22" s="43">
        <v>0.0</v>
      </c>
      <c r="N22" s="43">
        <v>0.0</v>
      </c>
      <c r="O22" s="43">
        <v>0.0</v>
      </c>
      <c r="P22" s="43">
        <f t="shared" si="2"/>
        <v>29.50403846</v>
      </c>
      <c r="Q22" s="22">
        <f t="array" ref="Q22">ROUND(IFERROR(INDEX(SPI!M:M,MATCH(1,IF(SPI!A:A='state(northeast)data'!$A22,IF(SPI!B:B='state(northeast)data'!$B22,1)),0))," "),2)</f>
        <v>0.58</v>
      </c>
      <c r="R22" s="22">
        <f t="array" ref="R22">ROUND(IFERROR(INDEX(SPI!N:N,MATCH(1,IF(SPI!A:A='state(northeast)data'!$A22,IF(SPI!B:B='state(northeast)data'!$B22,1)),0))," "),2)</f>
        <v>23.55</v>
      </c>
      <c r="S22" s="64">
        <v>-19.0</v>
      </c>
      <c r="T22" s="64">
        <v>92.0</v>
      </c>
      <c r="U22" s="65">
        <v>1500000.0</v>
      </c>
      <c r="V22" s="65">
        <v>0.24</v>
      </c>
    </row>
    <row r="23">
      <c r="A23" s="52" t="s">
        <v>24</v>
      </c>
      <c r="B23" s="55">
        <v>2013.0</v>
      </c>
      <c r="C23" s="34">
        <v>23.0</v>
      </c>
      <c r="D23" s="54">
        <v>560000.0</v>
      </c>
      <c r="E23" s="54">
        <v>1.792E7</v>
      </c>
      <c r="F23" s="43">
        <v>42.0</v>
      </c>
      <c r="G23" s="57">
        <v>31.1</v>
      </c>
      <c r="H23" s="43">
        <v>45.61</v>
      </c>
      <c r="I23" s="57">
        <v>22.48</v>
      </c>
      <c r="J23" s="43">
        <v>92.60415094339616</v>
      </c>
      <c r="K23" s="43">
        <v>6.906603773584906</v>
      </c>
      <c r="L23" s="43">
        <v>0.489245283018868</v>
      </c>
      <c r="M23" s="43">
        <v>0.0</v>
      </c>
      <c r="N23" s="43">
        <v>0.0</v>
      </c>
      <c r="O23" s="43">
        <v>0.0</v>
      </c>
      <c r="P23" s="43">
        <f t="shared" si="2"/>
        <v>7.88509434</v>
      </c>
      <c r="Q23" s="22">
        <f t="array" ref="Q23">ROUND(IFERROR(INDEX(SPI!M:M,MATCH(1,IF(SPI!A:A='state(northeast)data'!$A23,IF(SPI!B:B='state(northeast)data'!$B23,1)),0))," "),2)</f>
        <v>1.24</v>
      </c>
      <c r="R23" s="22">
        <f t="array" ref="R23">ROUND(IFERROR(INDEX(SPI!N:N,MATCH(1,IF(SPI!A:A='state(northeast)data'!$A23,IF(SPI!B:B='state(northeast)data'!$B23,1)),0))," "),2)</f>
        <v>25.42</v>
      </c>
      <c r="S23" s="64">
        <v>-19.0</v>
      </c>
      <c r="T23" s="64">
        <v>91.0</v>
      </c>
      <c r="U23" s="65">
        <v>1880000.0</v>
      </c>
      <c r="V23" s="65">
        <v>0.298</v>
      </c>
    </row>
    <row r="24">
      <c r="A24" s="52" t="s">
        <v>24</v>
      </c>
      <c r="B24" s="55">
        <v>2014.0</v>
      </c>
      <c r="C24" s="34">
        <v>23.0</v>
      </c>
      <c r="D24" s="54">
        <v>545000.0</v>
      </c>
      <c r="E24" s="54">
        <v>1.7168E7</v>
      </c>
      <c r="F24" s="43">
        <v>41.2</v>
      </c>
      <c r="G24" s="57">
        <v>28.8</v>
      </c>
      <c r="H24" s="43">
        <v>49.45</v>
      </c>
      <c r="I24" s="57">
        <v>21.25</v>
      </c>
      <c r="J24" s="43">
        <v>91.06884615384614</v>
      </c>
      <c r="K24" s="43">
        <v>8.852307692307692</v>
      </c>
      <c r="L24" s="43">
        <v>0.07884615384615384</v>
      </c>
      <c r="M24" s="43">
        <v>0.0</v>
      </c>
      <c r="N24" s="43">
        <v>0.0</v>
      </c>
      <c r="O24" s="43">
        <v>0.0</v>
      </c>
      <c r="P24" s="43">
        <f t="shared" si="2"/>
        <v>9.01</v>
      </c>
      <c r="Q24" s="22">
        <f t="array" ref="Q24">ROUND(IFERROR(INDEX(SPI!M:M,MATCH(1,IF(SPI!A:A='state(northeast)data'!$A24,IF(SPI!B:B='state(northeast)data'!$B24,1)),0))," "),2)</f>
        <v>0.26</v>
      </c>
      <c r="R24" s="22">
        <f t="array" ref="R24">ROUND(IFERROR(INDEX(SPI!N:N,MATCH(1,IF(SPI!A:A='state(northeast)data'!$A24,IF(SPI!B:B='state(northeast)data'!$B24,1)),0))," "),2)</f>
        <v>28.45</v>
      </c>
      <c r="S24" s="64">
        <v>-24.0</v>
      </c>
      <c r="T24" s="64">
        <v>90.0</v>
      </c>
      <c r="U24" s="65">
        <v>1850000.0</v>
      </c>
      <c r="V24" s="65">
        <v>0.295</v>
      </c>
    </row>
    <row r="25">
      <c r="A25" s="52" t="s">
        <v>24</v>
      </c>
      <c r="B25" s="55">
        <v>2015.0</v>
      </c>
      <c r="C25" s="34">
        <v>23.0</v>
      </c>
      <c r="D25" s="54">
        <v>553000.0</v>
      </c>
      <c r="E25" s="54">
        <v>1.5484E7</v>
      </c>
      <c r="F25" s="43">
        <v>41.2</v>
      </c>
      <c r="G25" s="57">
        <v>28.3</v>
      </c>
      <c r="H25" s="43">
        <v>43.16</v>
      </c>
      <c r="I25" s="57">
        <v>22.3</v>
      </c>
      <c r="J25" s="43">
        <v>73.07442307692313</v>
      </c>
      <c r="K25" s="43">
        <v>23.337500000000002</v>
      </c>
      <c r="L25" s="43">
        <v>3.5876923076923077</v>
      </c>
      <c r="M25" s="43">
        <v>0.0</v>
      </c>
      <c r="N25" s="43">
        <v>0.0</v>
      </c>
      <c r="O25" s="43">
        <v>0.0</v>
      </c>
      <c r="P25" s="43">
        <f t="shared" si="2"/>
        <v>30.51288462</v>
      </c>
      <c r="Q25" s="22">
        <f t="array" ref="Q25">ROUND(IFERROR(INDEX(SPI!M:M,MATCH(1,IF(SPI!A:A='state(northeast)data'!$A25,IF(SPI!B:B='state(northeast)data'!$B25,1)),0))," "),2)</f>
        <v>1.45</v>
      </c>
      <c r="R25" s="22">
        <f t="array" ref="R25">ROUND(IFERROR(INDEX(SPI!N:N,MATCH(1,IF(SPI!A:A='state(northeast)data'!$A25,IF(SPI!B:B='state(northeast)data'!$B25,1)),0))," "),2)</f>
        <v>13.63</v>
      </c>
      <c r="S25" s="64">
        <v>-18.0</v>
      </c>
      <c r="T25" s="64">
        <v>89.0</v>
      </c>
      <c r="U25" s="65">
        <v>1850000.0</v>
      </c>
      <c r="V25" s="65">
        <v>0.299</v>
      </c>
    </row>
    <row r="26">
      <c r="A26" s="52" t="s">
        <v>24</v>
      </c>
      <c r="B26" s="55">
        <v>2016.0</v>
      </c>
      <c r="C26" s="34">
        <v>23.0</v>
      </c>
      <c r="D26" s="54">
        <v>675000.0</v>
      </c>
      <c r="E26" s="54">
        <v>2.025E7</v>
      </c>
      <c r="F26" s="43">
        <v>43.3</v>
      </c>
      <c r="G26" s="57">
        <v>34.2</v>
      </c>
      <c r="H26" s="43">
        <v>41.36</v>
      </c>
      <c r="I26" s="57">
        <v>24.53</v>
      </c>
      <c r="J26" s="43">
        <v>59.593269230769245</v>
      </c>
      <c r="K26" s="43">
        <v>19.10942307692308</v>
      </c>
      <c r="L26" s="43">
        <v>12.829038461538467</v>
      </c>
      <c r="M26" s="43">
        <v>7.765384615384615</v>
      </c>
      <c r="N26" s="43">
        <v>0.7019230769230769</v>
      </c>
      <c r="O26" s="43">
        <v>0.0</v>
      </c>
      <c r="P26" s="43">
        <f t="shared" si="2"/>
        <v>70.87134615</v>
      </c>
      <c r="Q26" s="22">
        <f t="array" ref="Q26">ROUND(IFERROR(INDEX(SPI!M:M,MATCH(1,IF(SPI!A:A='state(northeast)data'!$A26,IF(SPI!B:B='state(northeast)data'!$B26,1)),0))," "),2)</f>
        <v>5.38</v>
      </c>
      <c r="R26" s="22">
        <f t="array" ref="R26">ROUND(IFERROR(INDEX(SPI!N:N,MATCH(1,IF(SPI!A:A='state(northeast)data'!$A26,IF(SPI!B:B='state(northeast)data'!$B26,1)),0))," "),2)</f>
        <v>14.35</v>
      </c>
      <c r="S26" s="64">
        <v>-17.0</v>
      </c>
      <c r="T26" s="64">
        <v>92.0</v>
      </c>
      <c r="U26" s="65">
        <v>1860000.0</v>
      </c>
      <c r="V26" s="65">
        <v>0.363</v>
      </c>
    </row>
    <row r="27">
      <c r="A27" s="52" t="s">
        <v>24</v>
      </c>
      <c r="B27" s="55">
        <v>2017.0</v>
      </c>
      <c r="C27" s="34">
        <v>23.0</v>
      </c>
      <c r="D27" s="54">
        <v>715000.0</v>
      </c>
      <c r="E27" s="54">
        <v>2.4096E7</v>
      </c>
      <c r="F27" s="43">
        <v>42.4</v>
      </c>
      <c r="G27" s="57">
        <v>32.8</v>
      </c>
      <c r="H27" s="43">
        <v>45.32</v>
      </c>
      <c r="I27" s="57">
        <v>20.89</v>
      </c>
      <c r="J27" s="43">
        <v>63.94423076923078</v>
      </c>
      <c r="K27" s="43">
        <v>23.32173076923077</v>
      </c>
      <c r="L27" s="43">
        <v>12.613076923076923</v>
      </c>
      <c r="M27" s="43">
        <v>0.12057692307692308</v>
      </c>
      <c r="N27" s="43">
        <v>0.0</v>
      </c>
      <c r="O27" s="43">
        <v>0.0</v>
      </c>
      <c r="P27" s="43">
        <f t="shared" si="2"/>
        <v>48.90961538</v>
      </c>
      <c r="Q27" s="22">
        <f t="array" ref="Q27">ROUND(IFERROR(INDEX(SPI!M:M,MATCH(1,IF(SPI!A:A='state(northeast)data'!$A27,IF(SPI!B:B='state(northeast)data'!$B27,1)),0))," "),2)</f>
        <v>1.14</v>
      </c>
      <c r="R27" s="22">
        <f t="array" ref="R27">ROUND(IFERROR(INDEX(SPI!N:N,MATCH(1,IF(SPI!A:A='state(northeast)data'!$A27,IF(SPI!B:B='state(northeast)data'!$B27,1)),0))," "),2)</f>
        <v>13.46</v>
      </c>
      <c r="S27" s="64">
        <v>-24.0</v>
      </c>
      <c r="T27" s="64">
        <v>93.0</v>
      </c>
      <c r="U27" s="65">
        <v>1890000.0</v>
      </c>
      <c r="V27" s="65">
        <v>0.375</v>
      </c>
    </row>
    <row r="28">
      <c r="A28" s="52" t="s">
        <v>24</v>
      </c>
      <c r="B28" s="55">
        <v>2018.0</v>
      </c>
      <c r="C28" s="34">
        <v>23.0</v>
      </c>
      <c r="D28" s="54">
        <v>539000.0</v>
      </c>
      <c r="E28" s="54">
        <v>2.1668E7</v>
      </c>
      <c r="F28" s="43">
        <v>41.8</v>
      </c>
      <c r="G28" s="57">
        <v>31.2</v>
      </c>
      <c r="H28" s="43">
        <v>46.45</v>
      </c>
      <c r="I28" s="57">
        <v>24.69</v>
      </c>
      <c r="J28" s="43">
        <v>78.61461538461539</v>
      </c>
      <c r="K28" s="43">
        <v>18.538269230769227</v>
      </c>
      <c r="L28" s="43">
        <v>2.810769230769231</v>
      </c>
      <c r="M28" s="43">
        <v>0.036153846153846154</v>
      </c>
      <c r="N28" s="43">
        <v>0.0</v>
      </c>
      <c r="O28" s="43">
        <v>0.0</v>
      </c>
      <c r="P28" s="43">
        <f t="shared" si="2"/>
        <v>24.26826923</v>
      </c>
      <c r="Q28" s="22">
        <f t="array" ref="Q28">ROUND(IFERROR(INDEX(SPI!M:M,MATCH(1,IF(SPI!A:A='state(northeast)data'!$A28,IF(SPI!B:B='state(northeast)data'!$B28,1)),0))," "),2)</f>
        <v>0.69</v>
      </c>
      <c r="R28" s="22">
        <f t="array" ref="R28">ROUND(IFERROR(INDEX(SPI!N:N,MATCH(1,IF(SPI!A:A='state(northeast)data'!$A28,IF(SPI!B:B='state(northeast)data'!$B28,1)),0))," "),2)</f>
        <v>14.78</v>
      </c>
      <c r="S28" s="64">
        <v>-17.0</v>
      </c>
      <c r="T28" s="64">
        <v>92.0</v>
      </c>
      <c r="U28" s="65">
        <v>1870000.0</v>
      </c>
      <c r="V28" s="65">
        <v>0.288</v>
      </c>
    </row>
    <row r="29">
      <c r="A29" s="52" t="s">
        <v>24</v>
      </c>
      <c r="B29" s="55">
        <v>2019.0</v>
      </c>
      <c r="C29" s="34">
        <v>23.0</v>
      </c>
      <c r="D29" s="54">
        <v>520000.0</v>
      </c>
      <c r="E29" s="54">
        <v>1.4664E7</v>
      </c>
      <c r="F29" s="43">
        <v>40.7</v>
      </c>
      <c r="G29" s="57">
        <v>28.1</v>
      </c>
      <c r="H29" s="43">
        <v>49.99</v>
      </c>
      <c r="I29" s="57">
        <v>25.72</v>
      </c>
      <c r="J29" s="43">
        <v>98.05509433962261</v>
      </c>
      <c r="K29" s="43">
        <v>1.9449056603773582</v>
      </c>
      <c r="L29" s="43">
        <v>0.0</v>
      </c>
      <c r="M29" s="43">
        <v>0.0</v>
      </c>
      <c r="N29" s="43">
        <v>0.0</v>
      </c>
      <c r="O29" s="43">
        <v>0.0</v>
      </c>
      <c r="P29" s="43">
        <f t="shared" si="2"/>
        <v>1.94490566</v>
      </c>
      <c r="Q29" s="22">
        <f t="array" ref="Q29">ROUND(IFERROR(INDEX(SPI!M:M,MATCH(1,IF(SPI!A:A='state(northeast)data'!$A29,IF(SPI!B:B='state(northeast)data'!$B29,1)),0))," "),2)</f>
        <v>0.01</v>
      </c>
      <c r="R29" s="22">
        <f t="array" ref="R29">ROUND(IFERROR(INDEX(SPI!N:N,MATCH(1,IF(SPI!A:A='state(northeast)data'!$A29,IF(SPI!B:B='state(northeast)data'!$B29,1)),0))," "),2)</f>
        <v>42.79</v>
      </c>
      <c r="S29" s="64">
        <v>-15.0</v>
      </c>
      <c r="T29" s="64">
        <v>91.0</v>
      </c>
      <c r="U29" s="65">
        <v>1950000.0</v>
      </c>
      <c r="V29" s="65">
        <v>0.267</v>
      </c>
    </row>
    <row r="30">
      <c r="A30" s="52" t="s">
        <v>24</v>
      </c>
      <c r="B30" s="55">
        <v>2020.0</v>
      </c>
      <c r="C30" s="34">
        <v>23.0</v>
      </c>
      <c r="D30" s="54">
        <v>590000.0</v>
      </c>
      <c r="E30" s="59">
        <v>2.0591E7</v>
      </c>
      <c r="F30" s="43">
        <v>43.5</v>
      </c>
      <c r="G30" s="57">
        <v>30.4</v>
      </c>
      <c r="H30" s="43">
        <v>40.63</v>
      </c>
      <c r="I30" s="57">
        <v>22.93</v>
      </c>
      <c r="J30" s="43">
        <v>51.74615384615385</v>
      </c>
      <c r="K30" s="43">
        <v>12.487499999999999</v>
      </c>
      <c r="L30" s="43">
        <v>23.16019230769231</v>
      </c>
      <c r="M30" s="43">
        <v>11.610192307692312</v>
      </c>
      <c r="N30" s="43">
        <v>0.996923076923077</v>
      </c>
      <c r="O30" s="43">
        <v>0.0</v>
      </c>
      <c r="P30" s="43">
        <f t="shared" si="2"/>
        <v>97.62615385</v>
      </c>
      <c r="Q30" s="22">
        <f t="array" ref="Q30">ROUND(IFERROR(INDEX(SPI!M:M,MATCH(1,IF(SPI!A:A='state(northeast)data'!$A30,IF(SPI!B:B='state(northeast)data'!$B30,1)),0))," "),2)</f>
        <v>10.13</v>
      </c>
      <c r="R30" s="22">
        <f t="array" ref="R30">ROUND(IFERROR(INDEX(SPI!N:N,MATCH(1,IF(SPI!A:A='state(northeast)data'!$A30,IF(SPI!B:B='state(northeast)data'!$B30,1)),0))," "),2)</f>
        <v>8.37</v>
      </c>
      <c r="S30" s="64">
        <v>-20.0</v>
      </c>
      <c r="T30" s="64">
        <v>94.0</v>
      </c>
      <c r="U30" s="65">
        <v>1970000.0</v>
      </c>
      <c r="V30" s="65">
        <v>0.299</v>
      </c>
    </row>
    <row r="31">
      <c r="A31" s="52" t="s">
        <v>24</v>
      </c>
      <c r="B31" s="55">
        <v>2021.0</v>
      </c>
      <c r="C31" s="34">
        <v>23.0</v>
      </c>
      <c r="D31" s="54">
        <v>495000.0</v>
      </c>
      <c r="E31" s="66">
        <f>AVERAGE(E26:E30)</f>
        <v>20253800</v>
      </c>
      <c r="F31" s="43">
        <v>44.2</v>
      </c>
      <c r="G31" s="57">
        <v>32.0</v>
      </c>
      <c r="H31" s="43">
        <v>39.37</v>
      </c>
      <c r="I31" s="57">
        <v>21.02</v>
      </c>
      <c r="J31" s="43">
        <v>57.57057692307693</v>
      </c>
      <c r="K31" s="43">
        <v>24.80634615384616</v>
      </c>
      <c r="L31" s="43">
        <v>13.44519230769231</v>
      </c>
      <c r="M31" s="43">
        <v>4.177884615384615</v>
      </c>
      <c r="N31" s="43">
        <v>0.0</v>
      </c>
      <c r="O31" s="43">
        <v>0.0</v>
      </c>
      <c r="P31" s="43">
        <f t="shared" si="2"/>
        <v>64.23038462</v>
      </c>
      <c r="Q31" s="22">
        <f t="array" ref="Q31">ROUND(IFERROR(INDEX(SPI!M:M,MATCH(1,IF(SPI!A:A='state(northeast)data'!$A31,IF(SPI!B:B='state(northeast)data'!$B31,1)),0))," "),2)</f>
        <v>14.49</v>
      </c>
      <c r="R31" s="22">
        <f t="array" ref="R31">ROUND(IFERROR(INDEX(SPI!N:N,MATCH(1,IF(SPI!A:A='state(northeast)data'!$A31,IF(SPI!B:B='state(northeast)data'!$B31,1)),0))," "),2)</f>
        <v>1.96</v>
      </c>
      <c r="S31" s="64">
        <v>-15.0</v>
      </c>
      <c r="T31" s="64">
        <v>93.0</v>
      </c>
      <c r="U31" s="65">
        <v>1890000.0</v>
      </c>
      <c r="V31" s="65">
        <v>0.262</v>
      </c>
    </row>
    <row r="32">
      <c r="A32" s="60" t="s">
        <v>31</v>
      </c>
      <c r="B32" s="55">
        <v>1992.0</v>
      </c>
      <c r="C32" s="34">
        <v>50.0</v>
      </c>
      <c r="D32" s="54">
        <v>570000.0</v>
      </c>
      <c r="E32" s="54">
        <v>1.2711E7</v>
      </c>
      <c r="F32" s="43">
        <v>40.6</v>
      </c>
      <c r="G32" s="57">
        <v>31.5</v>
      </c>
      <c r="H32" s="43">
        <v>38.56</v>
      </c>
      <c r="I32" s="57">
        <v>20.62</v>
      </c>
      <c r="J32" s="56">
        <v>70.52071</v>
      </c>
      <c r="K32" s="56">
        <v>21.53797</v>
      </c>
      <c r="L32" s="56">
        <v>8.994116</v>
      </c>
      <c r="M32" s="56">
        <v>-0.35008</v>
      </c>
      <c r="N32" s="43">
        <f t="shared" ref="N32:N39" si="3">100-sum(J32:M32)</f>
        <v>-0.702716</v>
      </c>
      <c r="O32" s="58">
        <v>0.0</v>
      </c>
      <c r="P32" s="43">
        <f t="shared" si="2"/>
        <v>35.665098</v>
      </c>
      <c r="Q32" s="22">
        <f t="array" ref="Q32">ROUND(IFERROR(INDEX(SPI!M:M,MATCH(1,IF(SPI!A:A='state(northeast)data'!$A32,IF(SPI!B:B='state(northeast)data'!$B32,1)),0))," "),2)</f>
        <v>11.23</v>
      </c>
      <c r="R32" s="22">
        <f t="array" ref="R32">ROUND(IFERROR(INDEX(SPI!N:N,MATCH(1,IF(SPI!A:A='state(northeast)data'!$A32,IF(SPI!B:B='state(northeast)data'!$B32,1)),0))," "),2)</f>
        <v>3.15</v>
      </c>
      <c r="S32" s="64">
        <v>-20.0</v>
      </c>
      <c r="T32" s="64">
        <v>91.0</v>
      </c>
    </row>
    <row r="33">
      <c r="A33" s="60" t="s">
        <v>31</v>
      </c>
      <c r="B33" s="55">
        <v>1993.0</v>
      </c>
      <c r="C33" s="34">
        <v>50.0</v>
      </c>
      <c r="D33" s="54">
        <v>310000.0</v>
      </c>
      <c r="E33" s="54">
        <v>7440000.0</v>
      </c>
      <c r="F33" s="43">
        <v>41.2</v>
      </c>
      <c r="G33" s="57">
        <v>30.4</v>
      </c>
      <c r="H33" s="43">
        <v>41.79</v>
      </c>
      <c r="I33" s="57">
        <v>19.91</v>
      </c>
      <c r="J33" s="56">
        <v>76.48406</v>
      </c>
      <c r="K33" s="56">
        <v>18.6637</v>
      </c>
      <c r="L33" s="56">
        <v>6.500897</v>
      </c>
      <c r="M33" s="56">
        <v>-0.58135</v>
      </c>
      <c r="N33" s="43">
        <f t="shared" si="3"/>
        <v>-1.067307</v>
      </c>
      <c r="O33" s="58">
        <v>0.0</v>
      </c>
      <c r="P33" s="43">
        <f t="shared" si="2"/>
        <v>25.652216</v>
      </c>
      <c r="Q33" s="22">
        <f t="array" ref="Q33">ROUND(IFERROR(INDEX(SPI!M:M,MATCH(1,IF(SPI!A:A='state(northeast)data'!$A33,IF(SPI!B:B='state(northeast)data'!$B33,1)),0))," "),2)</f>
        <v>4.3</v>
      </c>
      <c r="R33" s="22">
        <f t="array" ref="R33">ROUND(IFERROR(INDEX(SPI!N:N,MATCH(1,IF(SPI!A:A='state(northeast)data'!$A33,IF(SPI!B:B='state(northeast)data'!$B33,1)),0))," "),2)</f>
        <v>2.42</v>
      </c>
      <c r="S33" s="64">
        <v>-31.0</v>
      </c>
      <c r="T33" s="64">
        <v>93.0</v>
      </c>
    </row>
    <row r="34">
      <c r="A34" s="60" t="s">
        <v>31</v>
      </c>
      <c r="B34" s="55">
        <v>1994.0</v>
      </c>
      <c r="C34" s="34">
        <v>50.0</v>
      </c>
      <c r="D34" s="54">
        <v>435000.0</v>
      </c>
      <c r="E34" s="54">
        <v>1.0397E7</v>
      </c>
      <c r="F34" s="43">
        <v>41.3</v>
      </c>
      <c r="G34" s="57">
        <v>28.1</v>
      </c>
      <c r="H34" s="43">
        <v>43.08</v>
      </c>
      <c r="I34" s="57">
        <v>20.41</v>
      </c>
      <c r="J34" s="56">
        <v>87.9799</v>
      </c>
      <c r="K34" s="56">
        <v>11.36095</v>
      </c>
      <c r="L34" s="56">
        <v>3.866782</v>
      </c>
      <c r="M34" s="56">
        <v>-2.26012</v>
      </c>
      <c r="N34" s="43">
        <f t="shared" si="3"/>
        <v>-0.947512</v>
      </c>
      <c r="O34" s="58">
        <v>0.0</v>
      </c>
      <c r="P34" s="43">
        <f t="shared" si="2"/>
        <v>8.524106</v>
      </c>
      <c r="Q34" s="22">
        <f t="array" ref="Q34">ROUND(IFERROR(INDEX(SPI!M:M,MATCH(1,IF(SPI!A:A='state(northeast)data'!$A34,IF(SPI!B:B='state(northeast)data'!$B34,1)),0))," "),2)</f>
        <v>0.4</v>
      </c>
      <c r="R34" s="22">
        <f t="array" ref="R34">ROUND(IFERROR(INDEX(SPI!N:N,MATCH(1,IF(SPI!A:A='state(northeast)data'!$A34,IF(SPI!B:B='state(northeast)data'!$B34,1)),0))," "),2)</f>
        <v>14.22</v>
      </c>
      <c r="S34" s="64">
        <v>-32.0</v>
      </c>
      <c r="T34" s="64">
        <v>97.0</v>
      </c>
    </row>
    <row r="35">
      <c r="A35" s="60" t="s">
        <v>31</v>
      </c>
      <c r="B35" s="55">
        <v>1995.0</v>
      </c>
      <c r="C35" s="34">
        <v>50.0</v>
      </c>
      <c r="D35" s="54">
        <v>365000.0</v>
      </c>
      <c r="E35" s="54">
        <v>1.0147E7</v>
      </c>
      <c r="F35" s="43">
        <v>42.3</v>
      </c>
      <c r="G35" s="57">
        <v>34.2</v>
      </c>
      <c r="H35" s="43">
        <v>42.19</v>
      </c>
      <c r="I35" s="57">
        <v>16.35</v>
      </c>
      <c r="J35" s="56">
        <v>54.59789</v>
      </c>
      <c r="K35" s="56">
        <v>22.79315</v>
      </c>
      <c r="L35" s="56">
        <v>16.73714</v>
      </c>
      <c r="M35" s="56">
        <v>5.228363</v>
      </c>
      <c r="N35" s="43">
        <f t="shared" si="3"/>
        <v>0.643457</v>
      </c>
      <c r="O35" s="58">
        <v>0.0</v>
      </c>
      <c r="P35" s="43">
        <f t="shared" si="2"/>
        <v>74.526347</v>
      </c>
      <c r="Q35" s="22">
        <f t="array" ref="Q35">ROUND(IFERROR(INDEX(SPI!M:M,MATCH(1,IF(SPI!A:A='state(northeast)data'!$A35,IF(SPI!B:B='state(northeast)data'!$B35,1)),0))," "),2)</f>
        <v>29.66</v>
      </c>
      <c r="R35" s="22">
        <f t="array" ref="R35">ROUND(IFERROR(INDEX(SPI!N:N,MATCH(1,IF(SPI!A:A='state(northeast)data'!$A35,IF(SPI!B:B='state(northeast)data'!$B35,1)),0))," "),2)</f>
        <v>1.29</v>
      </c>
      <c r="S35" s="64">
        <v>-15.0</v>
      </c>
      <c r="T35" s="64">
        <v>98.0</v>
      </c>
    </row>
    <row r="36">
      <c r="A36" s="60" t="s">
        <v>31</v>
      </c>
      <c r="B36" s="55">
        <v>1996.0</v>
      </c>
      <c r="C36" s="34">
        <v>50.0</v>
      </c>
      <c r="D36" s="54">
        <v>550000.0</v>
      </c>
      <c r="E36" s="54">
        <v>1.4575E7</v>
      </c>
      <c r="F36" s="43">
        <v>42.0</v>
      </c>
      <c r="G36" s="57">
        <v>30.8</v>
      </c>
      <c r="H36" s="43">
        <v>52.62</v>
      </c>
      <c r="I36" s="57">
        <v>26.31</v>
      </c>
      <c r="J36" s="56">
        <v>106.6829</v>
      </c>
      <c r="K36" s="56">
        <v>1.595247</v>
      </c>
      <c r="L36" s="56">
        <v>-3.31234</v>
      </c>
      <c r="M36" s="56">
        <v>-3.90511</v>
      </c>
      <c r="N36" s="43">
        <f t="shared" si="3"/>
        <v>-1.060697</v>
      </c>
      <c r="O36" s="58">
        <v>0.0</v>
      </c>
      <c r="P36" s="43">
        <f t="shared" si="2"/>
        <v>-20.987551</v>
      </c>
      <c r="Q36" s="22">
        <f t="array" ref="Q36">ROUND(IFERROR(INDEX(SPI!M:M,MATCH(1,IF(SPI!A:A='state(northeast)data'!$A36,IF(SPI!B:B='state(northeast)data'!$B36,1)),0))," "),2)</f>
        <v>0</v>
      </c>
      <c r="R36" s="22">
        <f t="array" ref="R36">ROUND(IFERROR(INDEX(SPI!N:N,MATCH(1,IF(SPI!A:A='state(northeast)data'!$A36,IF(SPI!B:B='state(northeast)data'!$B36,1)),0))," "),2)</f>
        <v>64.73</v>
      </c>
      <c r="S36" s="64">
        <v>-25.0</v>
      </c>
      <c r="T36" s="64">
        <v>89.0</v>
      </c>
    </row>
    <row r="37">
      <c r="A37" s="60" t="s">
        <v>31</v>
      </c>
      <c r="B37" s="55">
        <v>1997.0</v>
      </c>
      <c r="C37" s="34">
        <v>50.0</v>
      </c>
      <c r="D37" s="54">
        <v>395000.0</v>
      </c>
      <c r="E37" s="54">
        <v>1.0902E7</v>
      </c>
      <c r="F37" s="43">
        <v>41.1</v>
      </c>
      <c r="G37" s="57">
        <v>33.7</v>
      </c>
      <c r="H37" s="43">
        <v>42.78</v>
      </c>
      <c r="I37" s="57">
        <v>23.08</v>
      </c>
      <c r="J37" s="56">
        <v>92.9288</v>
      </c>
      <c r="K37" s="56">
        <v>8.186674</v>
      </c>
      <c r="L37" s="56">
        <v>1.717529</v>
      </c>
      <c r="M37" s="56">
        <v>-2.0969</v>
      </c>
      <c r="N37" s="43">
        <f t="shared" si="3"/>
        <v>-0.736103</v>
      </c>
      <c r="O37" s="58">
        <v>0.0</v>
      </c>
      <c r="P37" s="43">
        <f t="shared" si="2"/>
        <v>2.38662</v>
      </c>
      <c r="Q37" s="22">
        <f t="array" ref="Q37">ROUND(IFERROR(INDEX(SPI!M:M,MATCH(1,IF(SPI!A:A='state(northeast)data'!$A37,IF(SPI!B:B='state(northeast)data'!$B37,1)),0))," "),2)</f>
        <v>0.73</v>
      </c>
      <c r="R37" s="22">
        <f t="array" ref="R37">ROUND(IFERROR(INDEX(SPI!N:N,MATCH(1,IF(SPI!A:A='state(northeast)data'!$A37,IF(SPI!B:B='state(northeast)data'!$B37,1)),0))," "),2)</f>
        <v>23.3</v>
      </c>
      <c r="S37" s="64">
        <v>-28.0</v>
      </c>
      <c r="T37" s="64">
        <v>89.0</v>
      </c>
    </row>
    <row r="38">
      <c r="A38" s="60" t="s">
        <v>31</v>
      </c>
      <c r="B38" s="55">
        <v>1998.0</v>
      </c>
      <c r="C38" s="34">
        <v>50.0</v>
      </c>
      <c r="D38" s="54">
        <v>375000.0</v>
      </c>
      <c r="E38" s="54">
        <v>1.0875E7</v>
      </c>
      <c r="F38" s="43">
        <v>45.2</v>
      </c>
      <c r="G38" s="57">
        <v>33.6</v>
      </c>
      <c r="H38" s="43">
        <v>47.53</v>
      </c>
      <c r="I38" s="57">
        <v>21.32</v>
      </c>
      <c r="J38" s="56">
        <v>85.67464</v>
      </c>
      <c r="K38" s="56">
        <v>10.39593</v>
      </c>
      <c r="L38" s="56">
        <v>4.42284</v>
      </c>
      <c r="M38" s="56">
        <v>0.053901</v>
      </c>
      <c r="N38" s="43">
        <f t="shared" si="3"/>
        <v>-0.547311</v>
      </c>
      <c r="O38" s="58">
        <v>0.0</v>
      </c>
      <c r="P38" s="43">
        <f t="shared" si="2"/>
        <v>17.214069</v>
      </c>
      <c r="Q38" s="22">
        <f t="array" ref="Q38">ROUND(IFERROR(INDEX(SPI!M:M,MATCH(1,IF(SPI!A:A='state(northeast)data'!$A38,IF(SPI!B:B='state(northeast)data'!$B38,1)),0))," "),2)</f>
        <v>0.21</v>
      </c>
      <c r="R38" s="22">
        <f t="array" ref="R38">ROUND(IFERROR(INDEX(SPI!N:N,MATCH(1,IF(SPI!A:A='state(northeast)data'!$A38,IF(SPI!B:B='state(northeast)data'!$B38,1)),0))," "),2)</f>
        <v>36.65</v>
      </c>
      <c r="S38" s="64">
        <v>-20.0</v>
      </c>
      <c r="T38" s="64">
        <v>91.0</v>
      </c>
    </row>
    <row r="39">
      <c r="A39" s="60" t="s">
        <v>31</v>
      </c>
      <c r="B39" s="55">
        <v>1999.0</v>
      </c>
      <c r="C39" s="34">
        <v>50.0</v>
      </c>
      <c r="D39" s="54">
        <v>370000.0</v>
      </c>
      <c r="E39" s="54">
        <v>1.073E7</v>
      </c>
      <c r="F39" s="43">
        <v>44.3</v>
      </c>
      <c r="G39" s="57">
        <v>35.1</v>
      </c>
      <c r="H39" s="43">
        <v>42.45</v>
      </c>
      <c r="I39" s="57">
        <v>18.84</v>
      </c>
      <c r="J39" s="56">
        <v>62.54331</v>
      </c>
      <c r="K39" s="56">
        <v>24.12524</v>
      </c>
      <c r="L39" s="56">
        <v>10.32936</v>
      </c>
      <c r="M39" s="56">
        <v>3.2875</v>
      </c>
      <c r="N39" s="43">
        <f t="shared" si="3"/>
        <v>-0.28541</v>
      </c>
      <c r="O39" s="58">
        <v>0.0</v>
      </c>
      <c r="P39" s="43">
        <f t="shared" si="2"/>
        <v>53.50482</v>
      </c>
      <c r="Q39" s="22">
        <f t="array" ref="Q39">ROUND(IFERROR(INDEX(SPI!M:M,MATCH(1,IF(SPI!A:A='state(northeast)data'!$A39,IF(SPI!B:B='state(northeast)data'!$B39,1)),0))," "),2)</f>
        <v>10.6</v>
      </c>
      <c r="R39" s="22">
        <f t="array" ref="R39">ROUND(IFERROR(INDEX(SPI!N:N,MATCH(1,IF(SPI!A:A='state(northeast)data'!$A39,IF(SPI!B:B='state(northeast)data'!$B39,1)),0))," "),2)</f>
        <v>9.62</v>
      </c>
      <c r="S39" s="64">
        <v>-23.0</v>
      </c>
      <c r="T39" s="64">
        <v>93.0</v>
      </c>
    </row>
    <row r="40">
      <c r="A40" s="60" t="s">
        <v>31</v>
      </c>
      <c r="B40" s="55">
        <v>2000.0</v>
      </c>
      <c r="C40" s="34">
        <v>50.0</v>
      </c>
      <c r="D40" s="54">
        <v>480000.0</v>
      </c>
      <c r="E40" s="54">
        <v>1.44E7</v>
      </c>
      <c r="F40" s="43">
        <v>41.8</v>
      </c>
      <c r="G40" s="57">
        <v>34.5</v>
      </c>
      <c r="H40" s="43">
        <v>48.62</v>
      </c>
      <c r="I40" s="57">
        <v>24.86</v>
      </c>
      <c r="J40" s="61">
        <v>100.0</v>
      </c>
      <c r="K40" s="61">
        <v>0.0</v>
      </c>
      <c r="L40" s="61">
        <v>0.0</v>
      </c>
      <c r="M40" s="61">
        <v>0.0</v>
      </c>
      <c r="N40" s="61">
        <v>0.0</v>
      </c>
      <c r="O40" s="61">
        <v>0.0</v>
      </c>
      <c r="P40" s="43">
        <f t="shared" si="2"/>
        <v>0</v>
      </c>
      <c r="Q40" s="22">
        <f t="array" ref="Q40">ROUND(IFERROR(INDEX(SPI!M:M,MATCH(1,IF(SPI!A:A='state(northeast)data'!$A40,IF(SPI!B:B='state(northeast)data'!$B40,1)),0))," "),2)</f>
        <v>0</v>
      </c>
      <c r="R40" s="22">
        <f t="array" ref="R40">ROUND(IFERROR(INDEX(SPI!N:N,MATCH(1,IF(SPI!A:A='state(northeast)data'!$A40,IF(SPI!B:B='state(northeast)data'!$B40,1)),0))," "),2)</f>
        <v>36.43</v>
      </c>
      <c r="S40" s="64">
        <v>-27.0</v>
      </c>
      <c r="T40" s="64">
        <v>89.0</v>
      </c>
      <c r="U40" s="65">
        <v>2170000.0</v>
      </c>
      <c r="V40" s="65">
        <v>0.221</v>
      </c>
    </row>
    <row r="41">
      <c r="A41" s="60" t="s">
        <v>31</v>
      </c>
      <c r="B41" s="55">
        <v>2001.0</v>
      </c>
      <c r="C41" s="34">
        <v>50.0</v>
      </c>
      <c r="D41" s="54">
        <v>290000.0</v>
      </c>
      <c r="E41" s="54">
        <v>8932000.0</v>
      </c>
      <c r="F41" s="43">
        <v>43.8</v>
      </c>
      <c r="G41" s="57">
        <v>31.6</v>
      </c>
      <c r="H41" s="43">
        <v>34.36</v>
      </c>
      <c r="I41" s="57">
        <v>18.19</v>
      </c>
      <c r="J41" s="61">
        <v>53.7625</v>
      </c>
      <c r="K41" s="61">
        <v>16.577499999999997</v>
      </c>
      <c r="L41" s="61">
        <v>27.26923076923077</v>
      </c>
      <c r="M41" s="61">
        <v>2.3907692307692305</v>
      </c>
      <c r="N41" s="61">
        <v>0.0</v>
      </c>
      <c r="O41" s="61">
        <v>0.0</v>
      </c>
      <c r="P41" s="43">
        <f t="shared" si="2"/>
        <v>78.28826923</v>
      </c>
      <c r="Q41" s="22">
        <f t="array" ref="Q41">ROUND(IFERROR(INDEX(SPI!M:M,MATCH(1,IF(SPI!A:A='state(northeast)data'!$A41,IF(SPI!B:B='state(northeast)data'!$B41,1)),0))," "),2)</f>
        <v>21.9</v>
      </c>
      <c r="R41" s="22">
        <f t="array" ref="R41">ROUND(IFERROR(INDEX(SPI!N:N,MATCH(1,IF(SPI!A:A='state(northeast)data'!$A41,IF(SPI!B:B='state(northeast)data'!$B41,1)),0))," "),2)</f>
        <v>1.21</v>
      </c>
      <c r="S41" s="64">
        <v>-7.0</v>
      </c>
      <c r="T41" s="64">
        <v>96.0</v>
      </c>
      <c r="U41" s="65">
        <v>2100000.0</v>
      </c>
      <c r="V41" s="65">
        <v>0.138</v>
      </c>
    </row>
    <row r="42">
      <c r="A42" s="60" t="s">
        <v>31</v>
      </c>
      <c r="B42" s="55">
        <v>2002.0</v>
      </c>
      <c r="C42" s="34">
        <v>50.0</v>
      </c>
      <c r="D42" s="54">
        <v>510000.0</v>
      </c>
      <c r="E42" s="54">
        <v>1.377E7</v>
      </c>
      <c r="F42" s="43">
        <v>43.6</v>
      </c>
      <c r="G42" s="57">
        <v>38.3</v>
      </c>
      <c r="H42" s="43">
        <v>47.26</v>
      </c>
      <c r="I42" s="57">
        <v>16.95</v>
      </c>
      <c r="J42" s="61">
        <v>56.57415094339624</v>
      </c>
      <c r="K42" s="61">
        <v>22.518301886792454</v>
      </c>
      <c r="L42" s="61">
        <v>19.30584905660377</v>
      </c>
      <c r="M42" s="61">
        <v>1.6020754716981132</v>
      </c>
      <c r="N42" s="61">
        <v>0.0</v>
      </c>
      <c r="O42" s="61">
        <v>0.0</v>
      </c>
      <c r="P42" s="43">
        <f t="shared" si="2"/>
        <v>65.93622642</v>
      </c>
      <c r="Q42" s="22">
        <f t="array" ref="Q42">ROUND(IFERROR(INDEX(SPI!M:M,MATCH(1,IF(SPI!A:A='state(northeast)data'!$A42,IF(SPI!B:B='state(northeast)data'!$B42,1)),0))," "),2)</f>
        <v>14.98</v>
      </c>
      <c r="R42" s="22">
        <f t="array" ref="R42">ROUND(IFERROR(INDEX(SPI!N:N,MATCH(1,IF(SPI!A:A='state(northeast)data'!$A42,IF(SPI!B:B='state(northeast)data'!$B42,1)),0))," "),2)</f>
        <v>17.16</v>
      </c>
      <c r="S42" s="64">
        <v>-9.0</v>
      </c>
      <c r="T42" s="64">
        <v>96.0</v>
      </c>
      <c r="U42" s="65">
        <v>2180000.0</v>
      </c>
      <c r="V42" s="65">
        <v>0.234</v>
      </c>
    </row>
    <row r="43">
      <c r="A43" s="60" t="s">
        <v>31</v>
      </c>
      <c r="B43" s="55">
        <v>2003.0</v>
      </c>
      <c r="C43" s="34">
        <v>50.0</v>
      </c>
      <c r="D43" s="54">
        <v>460000.0</v>
      </c>
      <c r="E43" s="54">
        <v>1.2788E7</v>
      </c>
      <c r="F43" s="43">
        <v>41.5</v>
      </c>
      <c r="G43" s="57">
        <v>30.8</v>
      </c>
      <c r="H43" s="43">
        <v>49.82</v>
      </c>
      <c r="I43" s="57">
        <v>20.22</v>
      </c>
      <c r="J43" s="61">
        <v>87.20999999999998</v>
      </c>
      <c r="K43" s="61">
        <v>12.79</v>
      </c>
      <c r="L43" s="61">
        <v>0.0</v>
      </c>
      <c r="M43" s="61">
        <v>0.0</v>
      </c>
      <c r="N43" s="61">
        <v>0.0</v>
      </c>
      <c r="O43" s="61">
        <v>0.0</v>
      </c>
      <c r="P43" s="43">
        <f t="shared" si="2"/>
        <v>12.79</v>
      </c>
      <c r="Q43" s="22">
        <f t="array" ref="Q43">ROUND(IFERROR(INDEX(SPI!M:M,MATCH(1,IF(SPI!A:A='state(northeast)data'!$A43,IF(SPI!B:B='state(northeast)data'!$B43,1)),0))," "),2)</f>
        <v>7.42</v>
      </c>
      <c r="R43" s="22">
        <f t="array" ref="R43">ROUND(IFERROR(INDEX(SPI!N:N,MATCH(1,IF(SPI!A:A='state(northeast)data'!$A43,IF(SPI!B:B='state(northeast)data'!$B43,1)),0))," "),2)</f>
        <v>14.64</v>
      </c>
      <c r="S43" s="64">
        <v>-29.0</v>
      </c>
      <c r="T43" s="64">
        <v>94.0</v>
      </c>
      <c r="U43" s="65">
        <v>2120000.0</v>
      </c>
      <c r="V43" s="65">
        <v>0.217</v>
      </c>
    </row>
    <row r="44">
      <c r="A44" s="60" t="s">
        <v>31</v>
      </c>
      <c r="B44" s="55">
        <v>2004.0</v>
      </c>
      <c r="C44" s="34">
        <v>50.0</v>
      </c>
      <c r="D44" s="54">
        <v>550000.0</v>
      </c>
      <c r="E44" s="54">
        <v>1.5015E7</v>
      </c>
      <c r="F44" s="43">
        <v>41.8</v>
      </c>
      <c r="G44" s="57">
        <v>31.3</v>
      </c>
      <c r="H44" s="43">
        <v>41.85</v>
      </c>
      <c r="I44" s="57">
        <v>25.59</v>
      </c>
      <c r="J44" s="61">
        <v>93.88846153846154</v>
      </c>
      <c r="K44" s="61">
        <v>6.111538461538462</v>
      </c>
      <c r="L44" s="61">
        <v>0.0</v>
      </c>
      <c r="M44" s="61">
        <v>0.0</v>
      </c>
      <c r="N44" s="61">
        <v>0.0</v>
      </c>
      <c r="O44" s="61">
        <v>0.0</v>
      </c>
      <c r="P44" s="43">
        <f t="shared" si="2"/>
        <v>6.111538462</v>
      </c>
      <c r="Q44" s="22">
        <f t="array" ref="Q44">ROUND(IFERROR(INDEX(SPI!M:M,MATCH(1,IF(SPI!A:A='state(northeast)data'!$A44,IF(SPI!B:B='state(northeast)data'!$B44,1)),0))," "),2)</f>
        <v>0.58</v>
      </c>
      <c r="R44" s="22">
        <f t="array" ref="R44">ROUND(IFERROR(INDEX(SPI!N:N,MATCH(1,IF(SPI!A:A='state(northeast)data'!$A44,IF(SPI!B:B='state(northeast)data'!$B44,1)),0))," "),2)</f>
        <v>34.32</v>
      </c>
      <c r="S44" s="64">
        <v>-24.0</v>
      </c>
      <c r="T44" s="64">
        <v>88.0</v>
      </c>
      <c r="U44" s="65">
        <v>2300000.0</v>
      </c>
      <c r="V44" s="65">
        <v>0.239</v>
      </c>
    </row>
    <row r="45">
      <c r="A45" s="60" t="s">
        <v>31</v>
      </c>
      <c r="B45" s="55">
        <v>2005.0</v>
      </c>
      <c r="C45" s="34">
        <v>50.0</v>
      </c>
      <c r="D45" s="54">
        <v>510000.0</v>
      </c>
      <c r="E45" s="54">
        <v>1.4178E7</v>
      </c>
      <c r="F45" s="43">
        <v>43.4</v>
      </c>
      <c r="G45" s="57">
        <v>32.8</v>
      </c>
      <c r="H45" s="43">
        <v>52.39</v>
      </c>
      <c r="I45" s="57">
        <v>18.4</v>
      </c>
      <c r="J45" s="61">
        <v>98.33307692307692</v>
      </c>
      <c r="K45" s="61">
        <v>1.666923076923077</v>
      </c>
      <c r="L45" s="61">
        <v>0.0</v>
      </c>
      <c r="M45" s="61">
        <v>0.0</v>
      </c>
      <c r="N45" s="61">
        <v>0.0</v>
      </c>
      <c r="O45" s="61">
        <v>0.0</v>
      </c>
      <c r="P45" s="43">
        <f t="shared" si="2"/>
        <v>1.666923077</v>
      </c>
      <c r="Q45" s="22">
        <f t="array" ref="Q45">ROUND(IFERROR(INDEX(SPI!M:M,MATCH(1,IF(SPI!A:A='state(northeast)data'!$A45,IF(SPI!B:B='state(northeast)data'!$B45,1)),0))," "),2)</f>
        <v>0.36</v>
      </c>
      <c r="R45" s="22">
        <f t="array" ref="R45">ROUND(IFERROR(INDEX(SPI!N:N,MATCH(1,IF(SPI!A:A='state(northeast)data'!$A45,IF(SPI!B:B='state(northeast)data'!$B45,1)),0))," "),2)</f>
        <v>32.5</v>
      </c>
      <c r="S45" s="64">
        <v>-24.0</v>
      </c>
      <c r="T45" s="64">
        <v>92.0</v>
      </c>
      <c r="U45" s="65">
        <v>2540000.0</v>
      </c>
      <c r="V45" s="65">
        <v>0.201</v>
      </c>
    </row>
    <row r="46">
      <c r="A46" s="60" t="s">
        <v>31</v>
      </c>
      <c r="B46" s="55">
        <v>2006.0</v>
      </c>
      <c r="C46" s="34">
        <v>50.0</v>
      </c>
      <c r="D46" s="54">
        <v>650000.0</v>
      </c>
      <c r="E46" s="54">
        <v>1.963E7</v>
      </c>
      <c r="F46" s="43">
        <v>45.1</v>
      </c>
      <c r="G46" s="57">
        <v>36.1</v>
      </c>
      <c r="H46" s="43">
        <v>54.28</v>
      </c>
      <c r="I46" s="57">
        <v>29.75</v>
      </c>
      <c r="J46" s="61">
        <v>99.8776923076923</v>
      </c>
      <c r="K46" s="61">
        <v>0.1223076923076923</v>
      </c>
      <c r="L46" s="61">
        <v>0.0</v>
      </c>
      <c r="M46" s="61">
        <v>0.0</v>
      </c>
      <c r="N46" s="61">
        <v>0.0</v>
      </c>
      <c r="O46" s="61">
        <v>0.0</v>
      </c>
      <c r="P46" s="43">
        <f t="shared" si="2"/>
        <v>0.1223076923</v>
      </c>
      <c r="Q46" s="22">
        <f t="array" ref="Q46">ROUND(IFERROR(INDEX(SPI!M:M,MATCH(1,IF(SPI!A:A='state(northeast)data'!$A46,IF(SPI!B:B='state(northeast)data'!$B46,1)),0))," "),2)</f>
        <v>0</v>
      </c>
      <c r="R46" s="22">
        <f t="array" ref="R46">ROUND(IFERROR(INDEX(SPI!N:N,MATCH(1,IF(SPI!A:A='state(northeast)data'!$A46,IF(SPI!B:B='state(northeast)data'!$B46,1)),0))," "),2)</f>
        <v>85.13</v>
      </c>
      <c r="S46" s="64">
        <v>-6.0</v>
      </c>
      <c r="T46" s="64">
        <v>92.0</v>
      </c>
      <c r="U46" s="65">
        <v>2770000.0</v>
      </c>
      <c r="V46" s="65">
        <v>0.235</v>
      </c>
    </row>
    <row r="47">
      <c r="A47" s="60" t="s">
        <v>31</v>
      </c>
      <c r="B47" s="55">
        <v>2007.0</v>
      </c>
      <c r="C47" s="34">
        <v>50.0</v>
      </c>
      <c r="D47" s="54">
        <v>640000.0</v>
      </c>
      <c r="E47" s="54">
        <v>1.8624E7</v>
      </c>
      <c r="F47" s="43">
        <v>42.2</v>
      </c>
      <c r="G47" s="57">
        <v>33.9</v>
      </c>
      <c r="H47" s="43">
        <v>48.83</v>
      </c>
      <c r="I47" s="57">
        <v>23.56</v>
      </c>
      <c r="J47" s="61">
        <v>95.97442307692306</v>
      </c>
      <c r="K47" s="61">
        <v>4.0255769230769225</v>
      </c>
      <c r="L47" s="61">
        <v>0.0</v>
      </c>
      <c r="M47" s="61">
        <v>0.0</v>
      </c>
      <c r="N47" s="61">
        <v>0.0</v>
      </c>
      <c r="O47" s="61">
        <v>0.0</v>
      </c>
      <c r="P47" s="43">
        <f t="shared" si="2"/>
        <v>4.025576923</v>
      </c>
      <c r="Q47" s="22">
        <f t="array" ref="Q47">ROUND(IFERROR(INDEX(SPI!M:M,MATCH(1,IF(SPI!A:A='state(northeast)data'!$A47,IF(SPI!B:B='state(northeast)data'!$B47,1)),0))," "),2)</f>
        <v>0</v>
      </c>
      <c r="R47" s="22">
        <f t="array" ref="R47">ROUND(IFERROR(INDEX(SPI!N:N,MATCH(1,IF(SPI!A:A='state(northeast)data'!$A47,IF(SPI!B:B='state(northeast)data'!$B47,1)),0))," "),2)</f>
        <v>45.61</v>
      </c>
      <c r="S47" s="64">
        <v>-20.0</v>
      </c>
      <c r="T47" s="64">
        <v>94.0</v>
      </c>
      <c r="U47" s="65">
        <v>2770000.0</v>
      </c>
      <c r="V47" s="65">
        <v>0.231</v>
      </c>
    </row>
    <row r="48">
      <c r="A48" s="60" t="s">
        <v>31</v>
      </c>
      <c r="B48" s="55">
        <v>2008.0</v>
      </c>
      <c r="C48" s="34">
        <v>50.0</v>
      </c>
      <c r="D48" s="54">
        <v>710000.0</v>
      </c>
      <c r="E48" s="54">
        <v>2.8045E7</v>
      </c>
      <c r="F48" s="43">
        <v>43.0</v>
      </c>
      <c r="G48" s="57">
        <v>34.6</v>
      </c>
      <c r="H48" s="43">
        <v>54.63</v>
      </c>
      <c r="I48" s="57">
        <v>27.01</v>
      </c>
      <c r="J48" s="61">
        <v>98.47132075471698</v>
      </c>
      <c r="K48" s="61">
        <v>1.5286792452830187</v>
      </c>
      <c r="L48" s="61">
        <v>0.0</v>
      </c>
      <c r="M48" s="61">
        <v>0.0</v>
      </c>
      <c r="N48" s="61">
        <v>0.0</v>
      </c>
      <c r="O48" s="61">
        <v>0.0</v>
      </c>
      <c r="P48" s="43">
        <f t="shared" si="2"/>
        <v>1.528679245</v>
      </c>
      <c r="Q48" s="22">
        <f t="array" ref="Q48">ROUND(IFERROR(INDEX(SPI!M:M,MATCH(1,IF(SPI!A:A='state(northeast)data'!$A48,IF(SPI!B:B='state(northeast)data'!$B48,1)),0))," "),2)</f>
        <v>0.06</v>
      </c>
      <c r="R48" s="22">
        <f t="array" ref="R48">ROUND(IFERROR(INDEX(SPI!N:N,MATCH(1,IF(SPI!A:A='state(northeast)data'!$A48,IF(SPI!B:B='state(northeast)data'!$B48,1)),0))," "),2)</f>
        <v>71.64</v>
      </c>
      <c r="S48" s="64">
        <v>-15.0</v>
      </c>
      <c r="T48" s="64">
        <v>93.0</v>
      </c>
      <c r="U48" s="65">
        <v>2870000.0</v>
      </c>
      <c r="V48" s="65">
        <v>0.247</v>
      </c>
    </row>
    <row r="49">
      <c r="A49" s="60" t="s">
        <v>31</v>
      </c>
      <c r="B49" s="55">
        <v>2009.0</v>
      </c>
      <c r="C49" s="34">
        <v>50.0</v>
      </c>
      <c r="D49" s="54">
        <v>920000.0</v>
      </c>
      <c r="E49" s="54">
        <v>3.2292E7</v>
      </c>
      <c r="F49" s="43">
        <v>42.3</v>
      </c>
      <c r="G49" s="57">
        <v>32.3</v>
      </c>
      <c r="H49" s="43">
        <v>47.43</v>
      </c>
      <c r="I49" s="57">
        <v>21.92</v>
      </c>
      <c r="J49" s="61">
        <v>99.93692307692308</v>
      </c>
      <c r="K49" s="61">
        <v>0.06307692307692307</v>
      </c>
      <c r="L49" s="61">
        <v>0.0</v>
      </c>
      <c r="M49" s="61">
        <v>0.0</v>
      </c>
      <c r="N49" s="61">
        <v>0.0</v>
      </c>
      <c r="O49" s="61">
        <v>0.0</v>
      </c>
      <c r="P49" s="43">
        <f t="shared" si="2"/>
        <v>0.06307692308</v>
      </c>
      <c r="Q49" s="22">
        <f t="array" ref="Q49">ROUND(IFERROR(INDEX(SPI!M:M,MATCH(1,IF(SPI!A:A='state(northeast)data'!$A49,IF(SPI!B:B='state(northeast)data'!$B49,1)),0))," "),2)</f>
        <v>0.23</v>
      </c>
      <c r="R49" s="22">
        <f t="array" ref="R49">ROUND(IFERROR(INDEX(SPI!N:N,MATCH(1,IF(SPI!A:A='state(northeast)data'!$A49,IF(SPI!B:B='state(northeast)data'!$B49,1)),0))," "),2)</f>
        <v>42.58</v>
      </c>
      <c r="S49" s="64">
        <v>-30.0</v>
      </c>
      <c r="T49" s="64">
        <v>90.0</v>
      </c>
      <c r="U49" s="65">
        <v>3030000.0</v>
      </c>
      <c r="V49" s="65">
        <v>0.304</v>
      </c>
    </row>
    <row r="50">
      <c r="A50" s="60" t="s">
        <v>31</v>
      </c>
      <c r="B50" s="55">
        <v>2010.0</v>
      </c>
      <c r="C50" s="34">
        <v>50.0</v>
      </c>
      <c r="D50" s="54">
        <v>920000.0</v>
      </c>
      <c r="E50" s="54">
        <v>3.128E7</v>
      </c>
      <c r="F50" s="43">
        <v>44.9</v>
      </c>
      <c r="G50" s="57">
        <v>34.2</v>
      </c>
      <c r="H50" s="43">
        <v>49.21</v>
      </c>
      <c r="I50" s="57">
        <v>21.02</v>
      </c>
      <c r="J50" s="61">
        <v>94.20846153846153</v>
      </c>
      <c r="K50" s="61">
        <v>4.810192307692309</v>
      </c>
      <c r="L50" s="61">
        <v>0.9813461538461539</v>
      </c>
      <c r="M50" s="61">
        <v>0.0</v>
      </c>
      <c r="N50" s="61">
        <v>0.0</v>
      </c>
      <c r="O50" s="61">
        <v>0.0</v>
      </c>
      <c r="P50" s="43">
        <f t="shared" si="2"/>
        <v>6.772884615</v>
      </c>
      <c r="Q50" s="22">
        <f t="array" ref="Q50">ROUND(IFERROR(INDEX(SPI!M:M,MATCH(1,IF(SPI!A:A='state(northeast)data'!$A50,IF(SPI!B:B='state(northeast)data'!$B50,1)),0))," "),2)</f>
        <v>0.44</v>
      </c>
      <c r="R50" s="22">
        <f t="array" ref="R50">ROUND(IFERROR(INDEX(SPI!N:N,MATCH(1,IF(SPI!A:A='state(northeast)data'!$A50,IF(SPI!B:B='state(northeast)data'!$B50,1)),0))," "),2)</f>
        <v>33.43</v>
      </c>
      <c r="S50" s="64">
        <v>-7.0</v>
      </c>
      <c r="T50" s="64">
        <v>96.0</v>
      </c>
      <c r="U50" s="65">
        <v>3150000.0</v>
      </c>
      <c r="V50" s="65">
        <v>0.283</v>
      </c>
    </row>
    <row r="51">
      <c r="A51" s="60" t="s">
        <v>31</v>
      </c>
      <c r="B51" s="55">
        <v>2011.0</v>
      </c>
      <c r="C51" s="34">
        <v>50.0</v>
      </c>
      <c r="D51" s="54">
        <v>1230000.0</v>
      </c>
      <c r="E51" s="54">
        <v>4.305E7</v>
      </c>
      <c r="F51" s="43">
        <v>44.3</v>
      </c>
      <c r="G51" s="57">
        <v>32.6</v>
      </c>
      <c r="H51" s="43">
        <v>58.22</v>
      </c>
      <c r="I51" s="57">
        <v>25.61</v>
      </c>
      <c r="J51" s="61">
        <v>93.41923076923074</v>
      </c>
      <c r="K51" s="61">
        <v>6.58076923076923</v>
      </c>
      <c r="L51" s="61">
        <v>0.0</v>
      </c>
      <c r="M51" s="61">
        <v>0.0</v>
      </c>
      <c r="N51" s="61">
        <v>0.0</v>
      </c>
      <c r="O51" s="61">
        <v>0.0</v>
      </c>
      <c r="P51" s="43">
        <f t="shared" si="2"/>
        <v>6.580769231</v>
      </c>
      <c r="Q51" s="22">
        <f t="array" ref="Q51">ROUND(IFERROR(INDEX(SPI!M:M,MATCH(1,IF(SPI!A:A='state(northeast)data'!$A51,IF(SPI!B:B='state(northeast)data'!$B51,1)),0))," "),2)</f>
        <v>0</v>
      </c>
      <c r="R51" s="22">
        <f t="array" ref="R51">ROUND(IFERROR(INDEX(SPI!N:N,MATCH(1,IF(SPI!A:A='state(northeast)data'!$A51,IF(SPI!B:B='state(northeast)data'!$B51,1)),0))," "),2)</f>
        <v>85.24</v>
      </c>
      <c r="S51" s="64">
        <v>-23.0</v>
      </c>
      <c r="T51" s="64">
        <v>96.0</v>
      </c>
      <c r="U51" s="65">
        <v>3300000.0</v>
      </c>
      <c r="V51" s="65">
        <v>0.345</v>
      </c>
    </row>
    <row r="52">
      <c r="A52" s="60" t="s">
        <v>31</v>
      </c>
      <c r="B52" s="55">
        <v>2012.0</v>
      </c>
      <c r="C52" s="34">
        <v>50.0</v>
      </c>
      <c r="D52" s="54">
        <v>999000.0</v>
      </c>
      <c r="E52" s="54">
        <v>3.5465E7</v>
      </c>
      <c r="F52" s="43">
        <v>45.8</v>
      </c>
      <c r="G52" s="57">
        <v>37.6</v>
      </c>
      <c r="H52" s="43">
        <v>42.35</v>
      </c>
      <c r="I52" s="57">
        <v>20.38</v>
      </c>
      <c r="J52" s="61">
        <v>61.05519230769233</v>
      </c>
      <c r="K52" s="61">
        <v>37.88903846153846</v>
      </c>
      <c r="L52" s="61">
        <v>1.056153846153846</v>
      </c>
      <c r="M52" s="61">
        <v>0.0</v>
      </c>
      <c r="N52" s="61">
        <v>0.0</v>
      </c>
      <c r="O52" s="61">
        <v>0.0</v>
      </c>
      <c r="P52" s="43">
        <f t="shared" si="2"/>
        <v>40.00134615</v>
      </c>
      <c r="Q52" s="22">
        <f t="array" ref="Q52">ROUND(IFERROR(INDEX(SPI!M:M,MATCH(1,IF(SPI!A:A='state(northeast)data'!$A52,IF(SPI!B:B='state(northeast)data'!$B52,1)),0))," "),2)</f>
        <v>2.94</v>
      </c>
      <c r="R52" s="22">
        <f t="array" ref="R52">ROUND(IFERROR(INDEX(SPI!N:N,MATCH(1,IF(SPI!A:A='state(northeast)data'!$A52,IF(SPI!B:B='state(northeast)data'!$B52,1)),0))," "),2)</f>
        <v>20.46</v>
      </c>
      <c r="S52" s="64">
        <v>-3.0</v>
      </c>
      <c r="T52" s="64">
        <v>97.0</v>
      </c>
      <c r="U52" s="65">
        <v>3500000.0</v>
      </c>
      <c r="V52" s="65">
        <v>0.214</v>
      </c>
    </row>
    <row r="53">
      <c r="A53" s="60" t="s">
        <v>31</v>
      </c>
      <c r="B53" s="55">
        <v>2013.0</v>
      </c>
      <c r="C53" s="34">
        <v>50.0</v>
      </c>
      <c r="D53" s="54">
        <v>1480000.0</v>
      </c>
      <c r="E53" s="54">
        <v>4.9432E7</v>
      </c>
      <c r="F53" s="43">
        <v>43.2</v>
      </c>
      <c r="G53" s="57">
        <v>34.7</v>
      </c>
      <c r="H53" s="43">
        <v>46.56</v>
      </c>
      <c r="I53" s="57">
        <v>20.64</v>
      </c>
      <c r="J53" s="61">
        <v>81.42679245283018</v>
      </c>
      <c r="K53" s="61">
        <v>17.83396226415093</v>
      </c>
      <c r="L53" s="61">
        <v>0.7392452830188679</v>
      </c>
      <c r="M53" s="61">
        <v>0.0</v>
      </c>
      <c r="N53" s="61">
        <v>0.0</v>
      </c>
      <c r="O53" s="61">
        <v>0.0</v>
      </c>
      <c r="P53" s="43">
        <f t="shared" si="2"/>
        <v>19.31245283</v>
      </c>
      <c r="Q53" s="22">
        <f t="array" ref="Q53">ROUND(IFERROR(INDEX(SPI!M:M,MATCH(1,IF(SPI!A:A='state(northeast)data'!$A53,IF(SPI!B:B='state(northeast)data'!$B53,1)),0))," "),2)</f>
        <v>2.22</v>
      </c>
      <c r="R53" s="22">
        <f t="array" ref="R53">ROUND(IFERROR(INDEX(SPI!N:N,MATCH(1,IF(SPI!A:A='state(northeast)data'!$A53,IF(SPI!B:B='state(northeast)data'!$B53,1)),0))," "),2)</f>
        <v>28.55</v>
      </c>
      <c r="S53" s="64">
        <v>-18.0</v>
      </c>
      <c r="T53" s="64">
        <v>95.0</v>
      </c>
      <c r="U53" s="65">
        <v>4200000.0</v>
      </c>
      <c r="V53" s="65">
        <v>0.352</v>
      </c>
    </row>
    <row r="54">
      <c r="A54" s="60" t="s">
        <v>31</v>
      </c>
      <c r="B54" s="55">
        <v>2014.0</v>
      </c>
      <c r="C54" s="34">
        <v>50.0</v>
      </c>
      <c r="D54" s="54">
        <v>1350000.0</v>
      </c>
      <c r="E54" s="54">
        <v>4.455E7</v>
      </c>
      <c r="F54" s="43">
        <v>42.0</v>
      </c>
      <c r="G54" s="57">
        <v>31.9</v>
      </c>
      <c r="H54" s="43">
        <v>46.08</v>
      </c>
      <c r="I54" s="57">
        <v>20.38</v>
      </c>
      <c r="J54" s="61">
        <v>93.3990384615385</v>
      </c>
      <c r="K54" s="61">
        <v>6.600961538461538</v>
      </c>
      <c r="L54" s="61">
        <v>0.0</v>
      </c>
      <c r="M54" s="61">
        <v>0.0</v>
      </c>
      <c r="N54" s="61">
        <v>0.0</v>
      </c>
      <c r="O54" s="61">
        <v>0.0</v>
      </c>
      <c r="P54" s="43">
        <f t="shared" si="2"/>
        <v>6.600961538</v>
      </c>
      <c r="Q54" s="22">
        <f t="array" ref="Q54">ROUND(IFERROR(INDEX(SPI!M:M,MATCH(1,IF(SPI!A:A='state(northeast)data'!$A54,IF(SPI!B:B='state(northeast)data'!$B54,1)),0))," "),2)</f>
        <v>0.12</v>
      </c>
      <c r="R54" s="22">
        <f t="array" ref="R54">ROUND(IFERROR(INDEX(SPI!N:N,MATCH(1,IF(SPI!A:A='state(northeast)data'!$A54,IF(SPI!B:B='state(northeast)data'!$B54,1)),0))," "),2)</f>
        <v>24.73</v>
      </c>
      <c r="S54" s="64">
        <v>-18.0</v>
      </c>
      <c r="T54" s="64">
        <v>91.0</v>
      </c>
      <c r="U54" s="65">
        <v>4350000.0</v>
      </c>
      <c r="V54" s="65">
        <v>0.31</v>
      </c>
    </row>
    <row r="55">
      <c r="A55" s="60" t="s">
        <v>31</v>
      </c>
      <c r="B55" s="55">
        <v>2015.0</v>
      </c>
      <c r="C55" s="34">
        <v>50.0</v>
      </c>
      <c r="D55" s="54">
        <v>1410000.0</v>
      </c>
      <c r="E55" s="54">
        <v>4.653E7</v>
      </c>
      <c r="F55" s="43">
        <v>42.6</v>
      </c>
      <c r="G55" s="57">
        <v>31.3</v>
      </c>
      <c r="H55" s="43">
        <v>42.44</v>
      </c>
      <c r="I55" s="57">
        <v>18.74</v>
      </c>
      <c r="J55" s="61">
        <v>66.91461538461539</v>
      </c>
      <c r="K55" s="61">
        <v>30.591923076923074</v>
      </c>
      <c r="L55" s="61">
        <v>2.4934615384615384</v>
      </c>
      <c r="M55" s="61">
        <v>0.0</v>
      </c>
      <c r="N55" s="61">
        <v>0.0</v>
      </c>
      <c r="O55" s="61">
        <v>0.0</v>
      </c>
      <c r="P55" s="43">
        <f t="shared" si="2"/>
        <v>35.57884615</v>
      </c>
      <c r="Q55" s="22">
        <f t="array" ref="Q55">ROUND(IFERROR(INDEX(SPI!M:M,MATCH(1,IF(SPI!A:A='state(northeast)data'!$A55,IF(SPI!B:B='state(northeast)data'!$B55,1)),0))," "),2)</f>
        <v>7.87</v>
      </c>
      <c r="R55" s="22">
        <f t="array" ref="R55">ROUND(IFERROR(INDEX(SPI!N:N,MATCH(1,IF(SPI!A:A='state(northeast)data'!$A55,IF(SPI!B:B='state(northeast)data'!$B55,1)),0))," "),2)</f>
        <v>10.48</v>
      </c>
      <c r="S55" s="64">
        <v>-22.0</v>
      </c>
      <c r="T55" s="64">
        <v>94.0</v>
      </c>
      <c r="U55" s="65">
        <v>4550000.0</v>
      </c>
      <c r="V55" s="65">
        <v>0.31</v>
      </c>
    </row>
    <row r="56">
      <c r="A56" s="60" t="s">
        <v>31</v>
      </c>
      <c r="B56" s="55">
        <v>2016.0</v>
      </c>
      <c r="C56" s="34">
        <v>50.0</v>
      </c>
      <c r="D56" s="54">
        <v>1900000.0</v>
      </c>
      <c r="E56" s="54">
        <v>5.7E7</v>
      </c>
      <c r="F56" s="43">
        <v>44.6</v>
      </c>
      <c r="G56" s="57">
        <v>38.0</v>
      </c>
      <c r="H56" s="43">
        <v>38.62</v>
      </c>
      <c r="I56" s="57">
        <v>21.42</v>
      </c>
      <c r="J56" s="61">
        <v>37.59384615384616</v>
      </c>
      <c r="K56" s="61">
        <v>39.731923076923096</v>
      </c>
      <c r="L56" s="61">
        <v>18.91384615384616</v>
      </c>
      <c r="M56" s="61">
        <v>3.7601923076923076</v>
      </c>
      <c r="N56" s="61">
        <v>0.0</v>
      </c>
      <c r="O56" s="61">
        <v>0.0</v>
      </c>
      <c r="P56" s="43">
        <f t="shared" si="2"/>
        <v>88.84019231</v>
      </c>
      <c r="Q56" s="22">
        <f t="array" ref="Q56">ROUND(IFERROR(INDEX(SPI!M:M,MATCH(1,IF(SPI!A:A='state(northeast)data'!$A56,IF(SPI!B:B='state(northeast)data'!$B56,1)),0))," "),2)</f>
        <v>10.59</v>
      </c>
      <c r="R56" s="22">
        <f t="array" ref="R56">ROUND(IFERROR(INDEX(SPI!N:N,MATCH(1,IF(SPI!A:A='state(northeast)data'!$A56,IF(SPI!B:B='state(northeast)data'!$B56,1)),0))," "),2)</f>
        <v>6.87</v>
      </c>
      <c r="S56" s="64">
        <v>-17.0</v>
      </c>
      <c r="T56" s="64">
        <v>96.0</v>
      </c>
      <c r="U56" s="65">
        <v>4550000.0</v>
      </c>
      <c r="V56" s="65">
        <v>0.41</v>
      </c>
    </row>
    <row r="57">
      <c r="A57" s="60" t="s">
        <v>31</v>
      </c>
      <c r="B57" s="55">
        <v>2017.0</v>
      </c>
      <c r="C57" s="34">
        <v>50.0</v>
      </c>
      <c r="D57" s="54">
        <v>2000000.0</v>
      </c>
      <c r="E57" s="54">
        <v>5.4E7</v>
      </c>
      <c r="F57" s="43">
        <v>43.8</v>
      </c>
      <c r="G57" s="57">
        <v>37.0</v>
      </c>
      <c r="H57" s="43">
        <v>46.3</v>
      </c>
      <c r="I57" s="57">
        <v>17.42</v>
      </c>
      <c r="J57" s="61">
        <v>68.35038461538464</v>
      </c>
      <c r="K57" s="61">
        <v>19.874423076923083</v>
      </c>
      <c r="L57" s="61">
        <v>11.093269230769234</v>
      </c>
      <c r="M57" s="61">
        <v>0.6823076923076921</v>
      </c>
      <c r="N57" s="61">
        <v>0.0</v>
      </c>
      <c r="O57" s="61">
        <v>0.0</v>
      </c>
      <c r="P57" s="43">
        <f t="shared" si="2"/>
        <v>44.10788462</v>
      </c>
      <c r="Q57" s="22">
        <f t="array" ref="Q57">ROUND(IFERROR(INDEX(SPI!M:M,MATCH(1,IF(SPI!A:A='state(northeast)data'!$A57,IF(SPI!B:B='state(northeast)data'!$B57,1)),0))," "),2)</f>
        <v>5.08</v>
      </c>
      <c r="R57" s="22">
        <f t="array" ref="R57">ROUND(IFERROR(INDEX(SPI!N:N,MATCH(1,IF(SPI!A:A='state(northeast)data'!$A57,IF(SPI!B:B='state(northeast)data'!$B57,1)),0))," "),2)</f>
        <v>23.52</v>
      </c>
      <c r="S57" s="64">
        <v>-18.0</v>
      </c>
      <c r="T57" s="64">
        <v>94.0</v>
      </c>
      <c r="U57" s="65">
        <v>5410000.0</v>
      </c>
      <c r="V57" s="65">
        <v>0.366</v>
      </c>
    </row>
    <row r="58">
      <c r="A58" s="60" t="s">
        <v>31</v>
      </c>
      <c r="B58" s="55">
        <v>2018.0</v>
      </c>
      <c r="C58" s="34">
        <v>50.0</v>
      </c>
      <c r="D58" s="54">
        <v>1940000.0</v>
      </c>
      <c r="E58" s="54">
        <v>5.432E7</v>
      </c>
      <c r="F58" s="43">
        <v>43.2</v>
      </c>
      <c r="G58" s="57">
        <v>35.1</v>
      </c>
      <c r="H58" s="43">
        <v>47.07</v>
      </c>
      <c r="I58" s="57">
        <v>19.92</v>
      </c>
      <c r="J58" s="61">
        <v>64.56096153846153</v>
      </c>
      <c r="K58" s="61">
        <v>21.056538461538462</v>
      </c>
      <c r="L58" s="61">
        <v>12.97653846153846</v>
      </c>
      <c r="M58" s="61">
        <v>1.4059615384615385</v>
      </c>
      <c r="N58" s="61">
        <v>0.0</v>
      </c>
      <c r="O58" s="61">
        <v>0.0</v>
      </c>
      <c r="P58" s="43">
        <f t="shared" si="2"/>
        <v>51.2275</v>
      </c>
      <c r="Q58" s="22">
        <f t="array" ref="Q58">ROUND(IFERROR(INDEX(SPI!M:M,MATCH(1,IF(SPI!A:A='state(northeast)data'!$A58,IF(SPI!B:B='state(northeast)data'!$B58,1)),0))," "),2)</f>
        <v>1.03</v>
      </c>
      <c r="R58" s="22">
        <f t="array" ref="R58">ROUND(IFERROR(INDEX(SPI!N:N,MATCH(1,IF(SPI!A:A='state(northeast)data'!$A58,IF(SPI!B:B='state(northeast)data'!$B58,1)),0))," "),2)</f>
        <v>11.38</v>
      </c>
      <c r="S58" s="64">
        <v>-26.0</v>
      </c>
      <c r="T58" s="64">
        <v>96.0</v>
      </c>
      <c r="U58" s="65">
        <v>5670000.0</v>
      </c>
      <c r="V58" s="65">
        <v>0.342</v>
      </c>
    </row>
    <row r="59">
      <c r="A59" s="60" t="s">
        <v>31</v>
      </c>
      <c r="B59" s="55">
        <v>2019.0</v>
      </c>
      <c r="C59" s="34">
        <v>50.0</v>
      </c>
      <c r="D59" s="54">
        <v>2070000.0</v>
      </c>
      <c r="E59" s="54">
        <v>5.796E7</v>
      </c>
      <c r="F59" s="43">
        <v>41.9</v>
      </c>
      <c r="G59" s="57">
        <v>31.8</v>
      </c>
      <c r="H59" s="43">
        <v>51.4</v>
      </c>
      <c r="I59" s="57">
        <v>26.27</v>
      </c>
      <c r="J59" s="61">
        <v>90.53377358490565</v>
      </c>
      <c r="K59" s="61">
        <v>9.46622641509434</v>
      </c>
      <c r="L59" s="61">
        <v>0.0</v>
      </c>
      <c r="M59" s="61">
        <v>0.0</v>
      </c>
      <c r="N59" s="61">
        <v>0.0</v>
      </c>
      <c r="O59" s="61">
        <v>0.0</v>
      </c>
      <c r="P59" s="43">
        <f t="shared" si="2"/>
        <v>9.466226415</v>
      </c>
      <c r="Q59" s="22">
        <f t="array" ref="Q59">ROUND(IFERROR(INDEX(SPI!M:M,MATCH(1,IF(SPI!A:A='state(northeast)data'!$A59,IF(SPI!B:B='state(northeast)data'!$B59,1)),0))," "),2)</f>
        <v>0</v>
      </c>
      <c r="R59" s="22">
        <f t="array" ref="R59">ROUND(IFERROR(INDEX(SPI!N:N,MATCH(1,IF(SPI!A:A='state(northeast)data'!$A59,IF(SPI!B:B='state(northeast)data'!$B59,1)),0))," "),2)</f>
        <v>60.63</v>
      </c>
      <c r="S59" s="64">
        <v>-20.0</v>
      </c>
      <c r="T59" s="64">
        <v>93.0</v>
      </c>
      <c r="U59" s="65">
        <v>6000000.0</v>
      </c>
      <c r="V59" s="65">
        <v>0.345</v>
      </c>
    </row>
    <row r="60">
      <c r="A60" s="60" t="s">
        <v>31</v>
      </c>
      <c r="B60" s="55">
        <v>2020.0</v>
      </c>
      <c r="C60" s="34">
        <v>50.0</v>
      </c>
      <c r="D60" s="54">
        <v>1950000.0</v>
      </c>
      <c r="E60" s="59">
        <v>5.265E7</v>
      </c>
      <c r="F60" s="43">
        <v>44.8</v>
      </c>
      <c r="G60" s="57">
        <v>34.2</v>
      </c>
      <c r="H60" s="43">
        <v>40.21</v>
      </c>
      <c r="I60" s="57">
        <v>23.59</v>
      </c>
      <c r="J60" s="61">
        <v>47.144999999999996</v>
      </c>
      <c r="K60" s="61">
        <v>27.96846153846154</v>
      </c>
      <c r="L60" s="61">
        <v>23.428653846153846</v>
      </c>
      <c r="M60" s="61">
        <v>1.4578846153846152</v>
      </c>
      <c r="N60" s="61">
        <v>0.0</v>
      </c>
      <c r="O60" s="61">
        <v>0.0</v>
      </c>
      <c r="P60" s="43">
        <f t="shared" si="2"/>
        <v>79.19942308</v>
      </c>
      <c r="Q60" s="22">
        <f t="array" ref="Q60">ROUND(IFERROR(INDEX(SPI!M:M,MATCH(1,IF(SPI!A:A='state(northeast)data'!$A60,IF(SPI!B:B='state(northeast)data'!$B60,1)),0))," "),2)</f>
        <v>5.32</v>
      </c>
      <c r="R60" s="22">
        <f t="array" ref="R60">ROUND(IFERROR(INDEX(SPI!N:N,MATCH(1,IF(SPI!A:A='state(northeast)data'!$A60,IF(SPI!B:B='state(northeast)data'!$B60,1)),0))," "),2)</f>
        <v>14.69</v>
      </c>
      <c r="S60" s="64">
        <v>-15.0</v>
      </c>
      <c r="T60" s="64">
        <v>94.0</v>
      </c>
      <c r="U60" s="65">
        <v>5700000.0</v>
      </c>
      <c r="V60" s="65">
        <v>0.342</v>
      </c>
    </row>
    <row r="61">
      <c r="A61" s="60" t="s">
        <v>31</v>
      </c>
      <c r="B61" s="55">
        <v>2021.0</v>
      </c>
      <c r="C61" s="34">
        <v>50.0</v>
      </c>
      <c r="D61" s="54">
        <v>1540000.0</v>
      </c>
      <c r="E61" s="67">
        <f>AVERAGE(E56:E60)</f>
        <v>55186000</v>
      </c>
      <c r="F61" s="43">
        <v>45.0</v>
      </c>
      <c r="G61" s="57">
        <v>35.5</v>
      </c>
      <c r="H61" s="43">
        <v>41.75</v>
      </c>
      <c r="I61" s="57">
        <v>17.9</v>
      </c>
      <c r="J61" s="61">
        <v>31.7578846153846</v>
      </c>
      <c r="K61" s="61">
        <v>35.219230769230776</v>
      </c>
      <c r="L61" s="61">
        <v>33.022115384615375</v>
      </c>
      <c r="M61" s="61">
        <v>0.0</v>
      </c>
      <c r="N61" s="61">
        <v>0.0</v>
      </c>
      <c r="O61" s="61">
        <v>0.0</v>
      </c>
      <c r="P61" s="43">
        <f t="shared" si="2"/>
        <v>101.2634615</v>
      </c>
      <c r="Q61" s="22">
        <f t="array" ref="Q61">ROUND(IFERROR(INDEX(SPI!M:M,MATCH(1,IF(SPI!A:A='state(northeast)data'!$A61,IF(SPI!B:B='state(northeast)data'!$B61,1)),0))," "),2)</f>
        <v>23.6</v>
      </c>
      <c r="R61" s="22">
        <f t="array" ref="R61">ROUND(IFERROR(INDEX(SPI!N:N,MATCH(1,IF(SPI!A:A='state(northeast)data'!$A61,IF(SPI!B:B='state(northeast)data'!$B61,1)),0))," "),2)</f>
        <v>7.74</v>
      </c>
      <c r="S61" s="64">
        <v>-14.0</v>
      </c>
      <c r="T61" s="64">
        <v>93.0</v>
      </c>
      <c r="U61" s="65">
        <v>5900000.0</v>
      </c>
      <c r="V61" s="65">
        <v>0.261</v>
      </c>
    </row>
    <row r="62">
      <c r="A62" s="60" t="s">
        <v>26</v>
      </c>
      <c r="B62" s="55">
        <v>1992.0</v>
      </c>
      <c r="C62" s="34">
        <v>33.0</v>
      </c>
      <c r="D62" s="54">
        <v>94000.0</v>
      </c>
      <c r="E62" s="54">
        <v>3093000.0</v>
      </c>
      <c r="F62" s="43">
        <v>41.8</v>
      </c>
      <c r="G62" s="57">
        <v>33.6</v>
      </c>
      <c r="H62" s="43">
        <v>38.99</v>
      </c>
      <c r="I62" s="57">
        <v>22.29</v>
      </c>
      <c r="J62" s="56">
        <v>73.15367</v>
      </c>
      <c r="K62" s="56">
        <v>19.56721</v>
      </c>
      <c r="L62" s="56">
        <v>5.953308</v>
      </c>
      <c r="M62" s="56">
        <v>1.702059</v>
      </c>
      <c r="N62" s="43">
        <f t="shared" ref="N62:N69" si="4">100-sum(J62:M62)</f>
        <v>-0.376247</v>
      </c>
      <c r="O62" s="58">
        <v>0.0</v>
      </c>
      <c r="P62" s="43">
        <f t="shared" si="2"/>
        <v>35.075015</v>
      </c>
      <c r="Q62" s="22">
        <f t="array" ref="Q62">ROUND(IFERROR(INDEX(SPI!M:M,MATCH(1,IF(SPI!A:A='state(northeast)data'!$A62,IF(SPI!B:B='state(northeast)data'!$B62,1)),0))," "),2)</f>
        <v>12.3</v>
      </c>
      <c r="R62" s="22">
        <f t="array" ref="R62">ROUND(IFERROR(INDEX(SPI!N:N,MATCH(1,IF(SPI!A:A='state(northeast)data'!$A62,IF(SPI!B:B='state(northeast)data'!$B62,1)),0))," "),2)</f>
        <v>9.17</v>
      </c>
      <c r="S62" s="64">
        <v>-28.0</v>
      </c>
      <c r="T62" s="64">
        <v>83.0</v>
      </c>
    </row>
    <row r="63">
      <c r="A63" s="60" t="s">
        <v>26</v>
      </c>
      <c r="B63" s="55">
        <v>1993.0</v>
      </c>
      <c r="C63" s="34">
        <v>33.0</v>
      </c>
      <c r="D63" s="54">
        <v>66000.0</v>
      </c>
      <c r="E63" s="54">
        <v>2343000.0</v>
      </c>
      <c r="F63" s="43">
        <v>42.5</v>
      </c>
      <c r="G63" s="57">
        <v>31.4</v>
      </c>
      <c r="H63" s="43">
        <v>42.13</v>
      </c>
      <c r="I63" s="57">
        <v>19.33</v>
      </c>
      <c r="J63" s="56">
        <v>67.35791</v>
      </c>
      <c r="K63" s="56">
        <v>21.78856</v>
      </c>
      <c r="L63" s="56">
        <v>7.357288</v>
      </c>
      <c r="M63" s="56">
        <v>3.915364</v>
      </c>
      <c r="N63" s="43">
        <f t="shared" si="4"/>
        <v>-0.419122</v>
      </c>
      <c r="O63" s="58">
        <v>0.0</v>
      </c>
      <c r="P63" s="43">
        <f t="shared" si="2"/>
        <v>46.57274</v>
      </c>
      <c r="Q63" s="22">
        <f t="array" ref="Q63">ROUND(IFERROR(INDEX(SPI!M:M,MATCH(1,IF(SPI!A:A='state(northeast)data'!$A63,IF(SPI!B:B='state(northeast)data'!$B63,1)),0))," "),2)</f>
        <v>10.91</v>
      </c>
      <c r="R63" s="22">
        <f t="array" ref="R63">ROUND(IFERROR(INDEX(SPI!N:N,MATCH(1,IF(SPI!A:A='state(northeast)data'!$A63,IF(SPI!B:B='state(northeast)data'!$B63,1)),0))," "),2)</f>
        <v>0.48</v>
      </c>
      <c r="S63" s="64">
        <v>-38.0</v>
      </c>
      <c r="T63" s="64">
        <v>89.0</v>
      </c>
    </row>
    <row r="64">
      <c r="A64" s="60" t="s">
        <v>26</v>
      </c>
      <c r="B64" s="55">
        <v>1994.0</v>
      </c>
      <c r="C64" s="34">
        <v>33.0</v>
      </c>
      <c r="D64" s="54">
        <v>73000.0</v>
      </c>
      <c r="E64" s="54">
        <v>2540000.0</v>
      </c>
      <c r="F64" s="43">
        <v>42.7</v>
      </c>
      <c r="G64" s="57">
        <v>30.2</v>
      </c>
      <c r="H64" s="43">
        <v>43.76</v>
      </c>
      <c r="I64" s="57">
        <v>22.52</v>
      </c>
      <c r="J64" s="56">
        <v>84.82899</v>
      </c>
      <c r="K64" s="56">
        <v>8.858871</v>
      </c>
      <c r="L64" s="56">
        <v>4.493449</v>
      </c>
      <c r="M64" s="56">
        <v>2.06067</v>
      </c>
      <c r="N64" s="43">
        <f t="shared" si="4"/>
        <v>-0.24198</v>
      </c>
      <c r="O64" s="58">
        <v>0.0</v>
      </c>
      <c r="P64" s="43">
        <f t="shared" si="2"/>
        <v>23.059859</v>
      </c>
      <c r="Q64" s="22">
        <f t="array" ref="Q64">ROUND(IFERROR(INDEX(SPI!M:M,MATCH(1,IF(SPI!A:A='state(northeast)data'!$A64,IF(SPI!B:B='state(northeast)data'!$B64,1)),0))," "),2)</f>
        <v>1.27</v>
      </c>
      <c r="R64" s="22">
        <f t="array" ref="R64">ROUND(IFERROR(INDEX(SPI!N:N,MATCH(1,IF(SPI!A:A='state(northeast)data'!$A64,IF(SPI!B:B='state(northeast)data'!$B64,1)),0))," "),2)</f>
        <v>9.2</v>
      </c>
      <c r="S64" s="64">
        <v>-44.0</v>
      </c>
      <c r="T64" s="64">
        <v>90.0</v>
      </c>
    </row>
    <row r="65">
      <c r="A65" s="60" t="s">
        <v>26</v>
      </c>
      <c r="B65" s="55">
        <v>1995.0</v>
      </c>
      <c r="C65" s="34">
        <v>33.0</v>
      </c>
      <c r="D65" s="54">
        <v>64000.0</v>
      </c>
      <c r="E65" s="54">
        <v>2413000.0</v>
      </c>
      <c r="F65" s="43">
        <v>43.3</v>
      </c>
      <c r="G65" s="57">
        <v>35.0</v>
      </c>
      <c r="H65" s="43">
        <v>43.66</v>
      </c>
      <c r="I65" s="57">
        <v>19.43</v>
      </c>
      <c r="J65" s="56">
        <v>51.65256</v>
      </c>
      <c r="K65" s="56">
        <v>21.95215</v>
      </c>
      <c r="L65" s="56">
        <v>19.32384</v>
      </c>
      <c r="M65" s="56">
        <v>5.199034</v>
      </c>
      <c r="N65" s="43">
        <f t="shared" si="4"/>
        <v>1.872416</v>
      </c>
      <c r="O65" s="58">
        <v>0.0</v>
      </c>
      <c r="P65" s="43">
        <f t="shared" si="2"/>
        <v>83.686596</v>
      </c>
      <c r="Q65" s="22">
        <f t="array" ref="Q65">ROUND(IFERROR(INDEX(SPI!M:M,MATCH(1,IF(SPI!A:A='state(northeast)data'!$A65,IF(SPI!B:B='state(northeast)data'!$B65,1)),0))," "),2)</f>
        <v>26.3</v>
      </c>
      <c r="R65" s="22">
        <f t="array" ref="R65">ROUND(IFERROR(INDEX(SPI!N:N,MATCH(1,IF(SPI!A:A='state(northeast)data'!$A65,IF(SPI!B:B='state(northeast)data'!$B65,1)),0))," "),2)</f>
        <v>0.37</v>
      </c>
      <c r="S65" s="64">
        <v>-36.0</v>
      </c>
      <c r="T65" s="64">
        <v>89.0</v>
      </c>
    </row>
    <row r="66">
      <c r="A66" s="60" t="s">
        <v>26</v>
      </c>
      <c r="B66" s="55">
        <v>1996.0</v>
      </c>
      <c r="C66" s="34">
        <v>33.0</v>
      </c>
      <c r="D66" s="54">
        <v>89000.0</v>
      </c>
      <c r="E66" s="54">
        <v>3311000.0</v>
      </c>
      <c r="F66" s="43">
        <v>43.0</v>
      </c>
      <c r="G66" s="57">
        <v>31.9</v>
      </c>
      <c r="H66" s="43">
        <v>57.33</v>
      </c>
      <c r="I66" s="57">
        <v>29.21</v>
      </c>
      <c r="J66" s="56">
        <v>106.3815</v>
      </c>
      <c r="K66" s="56">
        <v>-1.02873</v>
      </c>
      <c r="L66" s="56">
        <v>-3.55543</v>
      </c>
      <c r="M66" s="56">
        <v>-1.17627</v>
      </c>
      <c r="N66" s="43">
        <f t="shared" si="4"/>
        <v>-0.62107</v>
      </c>
      <c r="O66" s="58">
        <v>0.0</v>
      </c>
      <c r="P66" s="43">
        <f t="shared" si="2"/>
        <v>-14.15268</v>
      </c>
      <c r="Q66" s="22">
        <f t="array" ref="Q66">ROUND(IFERROR(INDEX(SPI!M:M,MATCH(1,IF(SPI!A:A='state(northeast)data'!$A66,IF(SPI!B:B='state(northeast)data'!$B66,1)),0))," "),2)</f>
        <v>0</v>
      </c>
      <c r="R66" s="22">
        <f t="array" ref="R66">ROUND(IFERROR(INDEX(SPI!N:N,MATCH(1,IF(SPI!A:A='state(northeast)data'!$A66,IF(SPI!B:B='state(northeast)data'!$B66,1)),0))," "),2)</f>
        <v>66.06</v>
      </c>
      <c r="S66" s="64">
        <v>-31.0</v>
      </c>
      <c r="T66" s="64">
        <v>83.0</v>
      </c>
    </row>
    <row r="67">
      <c r="A67" s="60" t="s">
        <v>26</v>
      </c>
      <c r="B67" s="55">
        <v>1997.0</v>
      </c>
      <c r="C67" s="34">
        <v>33.0</v>
      </c>
      <c r="D67" s="54">
        <v>76000.0</v>
      </c>
      <c r="E67" s="54">
        <v>3055000.0</v>
      </c>
      <c r="F67" s="43">
        <v>42.3</v>
      </c>
      <c r="G67" s="57">
        <v>34.0</v>
      </c>
      <c r="H67" s="43">
        <v>43.12</v>
      </c>
      <c r="I67" s="57">
        <v>27.28</v>
      </c>
      <c r="J67" s="56">
        <v>92.28672</v>
      </c>
      <c r="K67" s="56">
        <v>5.593271</v>
      </c>
      <c r="L67" s="56">
        <v>1.115244</v>
      </c>
      <c r="M67" s="56">
        <v>1.170534</v>
      </c>
      <c r="N67" s="43">
        <f t="shared" si="4"/>
        <v>-0.165769</v>
      </c>
      <c r="O67" s="58">
        <v>0.0</v>
      </c>
      <c r="P67" s="43">
        <f t="shared" si="2"/>
        <v>10.672285</v>
      </c>
      <c r="Q67" s="22">
        <f t="array" ref="Q67">ROUND(IFERROR(INDEX(SPI!M:M,MATCH(1,IF(SPI!A:A='state(northeast)data'!$A67,IF(SPI!B:B='state(northeast)data'!$B67,1)),0))," "),2)</f>
        <v>1.98</v>
      </c>
      <c r="R67" s="22">
        <f t="array" ref="R67">ROUND(IFERROR(INDEX(SPI!N:N,MATCH(1,IF(SPI!A:A='state(northeast)data'!$A67,IF(SPI!B:B='state(northeast)data'!$B67,1)),0))," "),2)</f>
        <v>30.05</v>
      </c>
      <c r="S67" s="64">
        <v>-41.0</v>
      </c>
      <c r="T67" s="64">
        <v>83.0</v>
      </c>
    </row>
    <row r="68">
      <c r="A68" s="60" t="s">
        <v>26</v>
      </c>
      <c r="B68" s="55">
        <v>1998.0</v>
      </c>
      <c r="C68" s="34">
        <v>33.0</v>
      </c>
      <c r="D68" s="54">
        <v>70000.0</v>
      </c>
      <c r="E68" s="54">
        <v>2534000.0</v>
      </c>
      <c r="F68" s="43">
        <v>46.0</v>
      </c>
      <c r="G68" s="57">
        <v>34.8</v>
      </c>
      <c r="H68" s="43">
        <v>47.57</v>
      </c>
      <c r="I68" s="57">
        <v>21.76</v>
      </c>
      <c r="J68" s="56">
        <v>81.71223</v>
      </c>
      <c r="K68" s="56">
        <v>9.827005</v>
      </c>
      <c r="L68" s="56">
        <v>4.652369</v>
      </c>
      <c r="M68" s="56">
        <v>3.872291</v>
      </c>
      <c r="N68" s="43">
        <f t="shared" si="4"/>
        <v>-0.063895</v>
      </c>
      <c r="O68" s="58">
        <v>0.0</v>
      </c>
      <c r="P68" s="43">
        <f t="shared" si="2"/>
        <v>30.493036</v>
      </c>
      <c r="Q68" s="22">
        <f t="array" ref="Q68">ROUND(IFERROR(INDEX(SPI!M:M,MATCH(1,IF(SPI!A:A='state(northeast)data'!$A68,IF(SPI!B:B='state(northeast)data'!$B68,1)),0))," "),2)</f>
        <v>0.23</v>
      </c>
      <c r="R68" s="22">
        <f t="array" ref="R68">ROUND(IFERROR(INDEX(SPI!N:N,MATCH(1,IF(SPI!A:A='state(northeast)data'!$A68,IF(SPI!B:B='state(northeast)data'!$B68,1)),0))," "),2)</f>
        <v>25.31</v>
      </c>
      <c r="S68" s="64">
        <v>-27.0</v>
      </c>
      <c r="T68" s="64">
        <v>84.0</v>
      </c>
    </row>
    <row r="69">
      <c r="A69" s="60" t="s">
        <v>26</v>
      </c>
      <c r="B69" s="55">
        <v>1999.0</v>
      </c>
      <c r="C69" s="34">
        <v>33.0</v>
      </c>
      <c r="D69" s="54">
        <v>63000.0</v>
      </c>
      <c r="E69" s="54">
        <v>2356000.0</v>
      </c>
      <c r="F69" s="43">
        <v>45.4</v>
      </c>
      <c r="G69" s="57">
        <v>35.6</v>
      </c>
      <c r="H69" s="43">
        <v>46.18</v>
      </c>
      <c r="I69" s="57">
        <v>20.41</v>
      </c>
      <c r="J69" s="56">
        <v>67.2643</v>
      </c>
      <c r="K69" s="56">
        <v>20.09632</v>
      </c>
      <c r="L69" s="56">
        <v>9.077936</v>
      </c>
      <c r="M69" s="56">
        <v>3.663914</v>
      </c>
      <c r="N69" s="43">
        <f t="shared" si="4"/>
        <v>-0.10247</v>
      </c>
      <c r="O69" s="58">
        <v>0.0</v>
      </c>
      <c r="P69" s="43">
        <f t="shared" si="2"/>
        <v>48.834054</v>
      </c>
      <c r="Q69" s="22">
        <f t="array" ref="Q69">ROUND(IFERROR(INDEX(SPI!M:M,MATCH(1,IF(SPI!A:A='state(northeast)data'!$A69,IF(SPI!B:B='state(northeast)data'!$B69,1)),0))," "),2)</f>
        <v>7.31</v>
      </c>
      <c r="R69" s="22">
        <f t="array" ref="R69">ROUND(IFERROR(INDEX(SPI!N:N,MATCH(1,IF(SPI!A:A='state(northeast)data'!$A69,IF(SPI!B:B='state(northeast)data'!$B69,1)),0))," "),2)</f>
        <v>9.82</v>
      </c>
      <c r="S69" s="64">
        <v>-40.0</v>
      </c>
      <c r="T69" s="64">
        <v>86.0</v>
      </c>
    </row>
    <row r="70">
      <c r="A70" s="60" t="s">
        <v>26</v>
      </c>
      <c r="B70" s="55">
        <v>2000.0</v>
      </c>
      <c r="C70" s="34">
        <v>33.0</v>
      </c>
      <c r="D70" s="54">
        <v>80000.0</v>
      </c>
      <c r="E70" s="54">
        <v>3048000.0</v>
      </c>
      <c r="F70" s="43">
        <v>43.0</v>
      </c>
      <c r="G70" s="57">
        <v>35.3</v>
      </c>
      <c r="H70" s="43">
        <v>48.77</v>
      </c>
      <c r="I70" s="57">
        <v>26.15</v>
      </c>
      <c r="J70" s="61">
        <v>100.0</v>
      </c>
      <c r="K70" s="61">
        <v>0.0</v>
      </c>
      <c r="L70" s="61">
        <v>0.0</v>
      </c>
      <c r="M70" s="61">
        <v>0.0</v>
      </c>
      <c r="N70" s="61">
        <v>0.0</v>
      </c>
      <c r="O70" s="61">
        <v>0.0</v>
      </c>
      <c r="P70" s="43">
        <f t="shared" si="2"/>
        <v>0</v>
      </c>
      <c r="Q70" s="22">
        <f t="array" ref="Q70">ROUND(IFERROR(INDEX(SPI!M:M,MATCH(1,IF(SPI!A:A='state(northeast)data'!$A70,IF(SPI!B:B='state(northeast)data'!$B70,1)),0))," "),2)</f>
        <v>0.01</v>
      </c>
      <c r="R70" s="22">
        <f t="array" ref="R70">ROUND(IFERROR(INDEX(SPI!N:N,MATCH(1,IF(SPI!A:A='state(northeast)data'!$A70,IF(SPI!B:B='state(northeast)data'!$B70,1)),0))," "),2)</f>
        <v>29.64</v>
      </c>
      <c r="S70" s="64">
        <v>-33.0</v>
      </c>
      <c r="T70" s="64">
        <v>83.0</v>
      </c>
      <c r="U70" s="65">
        <v>380000.0</v>
      </c>
      <c r="V70" s="65">
        <v>0.211</v>
      </c>
    </row>
    <row r="71">
      <c r="A71" s="60" t="s">
        <v>26</v>
      </c>
      <c r="B71" s="55">
        <v>2001.0</v>
      </c>
      <c r="C71" s="34">
        <v>33.0</v>
      </c>
      <c r="D71" s="54">
        <v>50000.0</v>
      </c>
      <c r="E71" s="54">
        <v>2000000.0</v>
      </c>
      <c r="F71" s="43">
        <v>44.6</v>
      </c>
      <c r="G71" s="57">
        <v>32.8</v>
      </c>
      <c r="H71" s="43">
        <v>34.87</v>
      </c>
      <c r="I71" s="57">
        <v>19.22</v>
      </c>
      <c r="J71" s="61">
        <v>54.073076923076925</v>
      </c>
      <c r="K71" s="61">
        <v>13.468653846153844</v>
      </c>
      <c r="L71" s="61">
        <v>16.6675</v>
      </c>
      <c r="M71" s="61">
        <v>15.790576923076923</v>
      </c>
      <c r="N71" s="61">
        <v>0.0</v>
      </c>
      <c r="O71" s="61">
        <v>0.0</v>
      </c>
      <c r="P71" s="43">
        <f t="shared" si="2"/>
        <v>94.17538462</v>
      </c>
      <c r="Q71" s="22">
        <f t="array" ref="Q71">ROUND(IFERROR(INDEX(SPI!M:M,MATCH(1,IF(SPI!A:A='state(northeast)data'!$A71,IF(SPI!B:B='state(northeast)data'!$B71,1)),0))," "),2)</f>
        <v>26.24</v>
      </c>
      <c r="R71" s="22">
        <f t="array" ref="R71">ROUND(IFERROR(INDEX(SPI!N:N,MATCH(1,IF(SPI!A:A='state(northeast)data'!$A71,IF(SPI!B:B='state(northeast)data'!$B71,1)),0))," "),2)</f>
        <v>0.77</v>
      </c>
      <c r="S71" s="64">
        <v>-23.0</v>
      </c>
      <c r="T71" s="64">
        <v>89.0</v>
      </c>
      <c r="U71" s="65">
        <v>350000.0</v>
      </c>
      <c r="V71" s="65">
        <v>0.143</v>
      </c>
    </row>
    <row r="72">
      <c r="A72" s="60" t="s">
        <v>26</v>
      </c>
      <c r="B72" s="55">
        <v>2002.0</v>
      </c>
      <c r="C72" s="34">
        <v>33.0</v>
      </c>
      <c r="D72" s="54">
        <v>83000.0</v>
      </c>
      <c r="E72" s="54">
        <v>3411000.0</v>
      </c>
      <c r="F72" s="43">
        <v>44.5</v>
      </c>
      <c r="G72" s="57">
        <v>37.7</v>
      </c>
      <c r="H72" s="43">
        <v>44.89</v>
      </c>
      <c r="I72" s="57">
        <v>16.5</v>
      </c>
      <c r="J72" s="61">
        <v>32.847169811320754</v>
      </c>
      <c r="K72" s="61">
        <v>26.67830188679246</v>
      </c>
      <c r="L72" s="61">
        <v>16.63377358490566</v>
      </c>
      <c r="M72" s="61">
        <v>23.840943396226415</v>
      </c>
      <c r="N72" s="61">
        <v>0.0</v>
      </c>
      <c r="O72" s="61">
        <v>0.0</v>
      </c>
      <c r="P72" s="43">
        <f t="shared" si="2"/>
        <v>131.4686792</v>
      </c>
      <c r="Q72" s="22">
        <f t="array" ref="Q72">ROUND(IFERROR(INDEX(SPI!M:M,MATCH(1,IF(SPI!A:A='state(northeast)data'!$A72,IF(SPI!B:B='state(northeast)data'!$B72,1)),0))," "),2)</f>
        <v>22.93</v>
      </c>
      <c r="R72" s="22">
        <f t="array" ref="R72">ROUND(IFERROR(INDEX(SPI!N:N,MATCH(1,IF(SPI!A:A='state(northeast)data'!$A72,IF(SPI!B:B='state(northeast)data'!$B72,1)),0))," "),2)</f>
        <v>5.27</v>
      </c>
      <c r="S72" s="64">
        <v>-18.0</v>
      </c>
      <c r="T72" s="64">
        <v>89.0</v>
      </c>
      <c r="U72" s="65">
        <v>380000.0</v>
      </c>
      <c r="V72" s="65">
        <v>0.218</v>
      </c>
    </row>
    <row r="73">
      <c r="A73" s="60" t="s">
        <v>26</v>
      </c>
      <c r="B73" s="55">
        <v>2003.0</v>
      </c>
      <c r="C73" s="34">
        <v>33.0</v>
      </c>
      <c r="D73" s="54">
        <v>60000.0</v>
      </c>
      <c r="E73" s="54">
        <v>2580000.0</v>
      </c>
      <c r="F73" s="43">
        <v>42.5</v>
      </c>
      <c r="G73" s="57">
        <v>31.5</v>
      </c>
      <c r="H73" s="43">
        <v>50.38</v>
      </c>
      <c r="I73" s="57">
        <v>20.92</v>
      </c>
      <c r="J73" s="61">
        <v>79.78423076923079</v>
      </c>
      <c r="K73" s="61">
        <v>18.81480769230769</v>
      </c>
      <c r="L73" s="61">
        <v>1.4009615384615384</v>
      </c>
      <c r="M73" s="61">
        <v>0.0</v>
      </c>
      <c r="N73" s="61">
        <v>0.0</v>
      </c>
      <c r="O73" s="61">
        <v>0.0</v>
      </c>
      <c r="P73" s="43">
        <f t="shared" si="2"/>
        <v>21.61673077</v>
      </c>
      <c r="Q73" s="22">
        <f t="array" ref="Q73">ROUND(IFERROR(INDEX(SPI!M:M,MATCH(1,IF(SPI!A:A='state(northeast)data'!$A73,IF(SPI!B:B='state(northeast)data'!$B73,1)),0))," "),2)</f>
        <v>11.75</v>
      </c>
      <c r="R73" s="22">
        <f t="array" ref="R73">ROUND(IFERROR(INDEX(SPI!N:N,MATCH(1,IF(SPI!A:A='state(northeast)data'!$A73,IF(SPI!B:B='state(northeast)data'!$B73,1)),0))," "),2)</f>
        <v>12.08</v>
      </c>
      <c r="S73" s="64">
        <v>-31.0</v>
      </c>
      <c r="T73" s="64">
        <v>88.0</v>
      </c>
      <c r="U73" s="65">
        <v>350000.0</v>
      </c>
      <c r="V73" s="65">
        <v>0.171</v>
      </c>
    </row>
    <row r="74">
      <c r="A74" s="60" t="s">
        <v>26</v>
      </c>
      <c r="B74" s="55">
        <v>2004.0</v>
      </c>
      <c r="C74" s="34">
        <v>33.0</v>
      </c>
      <c r="D74" s="54">
        <v>83000.0</v>
      </c>
      <c r="E74" s="54">
        <v>2938000.0</v>
      </c>
      <c r="F74" s="43">
        <v>43.0</v>
      </c>
      <c r="G74" s="57">
        <v>32.7</v>
      </c>
      <c r="H74" s="43">
        <v>43.24</v>
      </c>
      <c r="I74" s="57">
        <v>24.55</v>
      </c>
      <c r="J74" s="61">
        <v>92.35653846153846</v>
      </c>
      <c r="K74" s="61">
        <v>7.643461538461538</v>
      </c>
      <c r="L74" s="61">
        <v>0.0</v>
      </c>
      <c r="M74" s="61">
        <v>0.0</v>
      </c>
      <c r="N74" s="61">
        <v>0.0</v>
      </c>
      <c r="O74" s="61">
        <v>0.0</v>
      </c>
      <c r="P74" s="43">
        <f t="shared" si="2"/>
        <v>7.643461538</v>
      </c>
      <c r="Q74" s="22">
        <f t="array" ref="Q74">ROUND(IFERROR(INDEX(SPI!M:M,MATCH(1,IF(SPI!A:A='state(northeast)data'!$A74,IF(SPI!B:B='state(northeast)data'!$B74,1)),0))," "),2)</f>
        <v>1.63</v>
      </c>
      <c r="R74" s="22">
        <f t="array" ref="R74">ROUND(IFERROR(INDEX(SPI!N:N,MATCH(1,IF(SPI!A:A='state(northeast)data'!$A74,IF(SPI!B:B='state(northeast)data'!$B74,1)),0))," "),2)</f>
        <v>24.19</v>
      </c>
      <c r="S74" s="64">
        <v>-36.0</v>
      </c>
      <c r="T74" s="64">
        <v>84.0</v>
      </c>
      <c r="U74" s="65">
        <v>360000.0</v>
      </c>
      <c r="V74" s="65">
        <v>0.231</v>
      </c>
    </row>
    <row r="75">
      <c r="A75" s="60" t="s">
        <v>26</v>
      </c>
      <c r="B75" s="55">
        <v>2005.0</v>
      </c>
      <c r="C75" s="34">
        <v>33.0</v>
      </c>
      <c r="D75" s="54">
        <v>57000.0</v>
      </c>
      <c r="E75" s="54">
        <v>2354000.0</v>
      </c>
      <c r="F75" s="43">
        <v>44.0</v>
      </c>
      <c r="G75" s="57">
        <v>33.4</v>
      </c>
      <c r="H75" s="43">
        <v>61.09</v>
      </c>
      <c r="I75" s="57">
        <v>20.97</v>
      </c>
      <c r="J75" s="61">
        <v>98.90826923076924</v>
      </c>
      <c r="K75" s="61">
        <v>1.0917307692307692</v>
      </c>
      <c r="L75" s="61">
        <v>0.0</v>
      </c>
      <c r="M75" s="61">
        <v>0.0</v>
      </c>
      <c r="N75" s="61">
        <v>0.0</v>
      </c>
      <c r="O75" s="61">
        <v>0.0</v>
      </c>
      <c r="P75" s="43">
        <f t="shared" si="2"/>
        <v>1.091730769</v>
      </c>
      <c r="Q75" s="22">
        <f t="array" ref="Q75">ROUND(IFERROR(INDEX(SPI!M:M,MATCH(1,IF(SPI!A:A='state(northeast)data'!$A75,IF(SPI!B:B='state(northeast)data'!$B75,1)),0))," "),2)</f>
        <v>0.15</v>
      </c>
      <c r="R75" s="22">
        <f t="array" ref="R75">ROUND(IFERROR(INDEX(SPI!N:N,MATCH(1,IF(SPI!A:A='state(northeast)data'!$A75,IF(SPI!B:B='state(northeast)data'!$B75,1)),0))," "),2)</f>
        <v>47.17</v>
      </c>
      <c r="S75" s="64">
        <v>-30.0</v>
      </c>
      <c r="T75" s="64">
        <v>86.0</v>
      </c>
      <c r="U75" s="65">
        <v>365000.0</v>
      </c>
      <c r="V75" s="65">
        <v>0.156</v>
      </c>
    </row>
    <row r="76">
      <c r="A76" s="60" t="s">
        <v>26</v>
      </c>
      <c r="B76" s="55">
        <v>2006.0</v>
      </c>
      <c r="C76" s="34">
        <v>33.0</v>
      </c>
      <c r="D76" s="54">
        <v>64000.0</v>
      </c>
      <c r="E76" s="54">
        <v>2810000.0</v>
      </c>
      <c r="F76" s="43">
        <v>45.8</v>
      </c>
      <c r="G76" s="57">
        <v>36.2</v>
      </c>
      <c r="H76" s="43">
        <v>58.25</v>
      </c>
      <c r="I76" s="57">
        <v>33.74</v>
      </c>
      <c r="J76" s="61">
        <v>95.1628846153846</v>
      </c>
      <c r="K76" s="61">
        <v>4.837115384615384</v>
      </c>
      <c r="L76" s="61">
        <v>0.0</v>
      </c>
      <c r="M76" s="61">
        <v>0.0</v>
      </c>
      <c r="N76" s="61">
        <v>0.0</v>
      </c>
      <c r="O76" s="61">
        <v>0.0</v>
      </c>
      <c r="P76" s="43">
        <f t="shared" si="2"/>
        <v>4.837115385</v>
      </c>
      <c r="Q76" s="22">
        <f t="array" ref="Q76">ROUND(IFERROR(INDEX(SPI!M:M,MATCH(1,IF(SPI!A:A='state(northeast)data'!$A76,IF(SPI!B:B='state(northeast)data'!$B76,1)),0))," "),2)</f>
        <v>0</v>
      </c>
      <c r="R76" s="22">
        <f t="array" ref="R76">ROUND(IFERROR(INDEX(SPI!N:N,MATCH(1,IF(SPI!A:A='state(northeast)data'!$A76,IF(SPI!B:B='state(northeast)data'!$B76,1)),0))," "),2)</f>
        <v>89.04</v>
      </c>
      <c r="S76" s="64">
        <v>-22.0</v>
      </c>
      <c r="T76" s="64">
        <v>86.0</v>
      </c>
      <c r="U76" s="65">
        <v>375000.0</v>
      </c>
      <c r="V76" s="65">
        <v>0.171</v>
      </c>
    </row>
    <row r="77">
      <c r="A77" s="60" t="s">
        <v>26</v>
      </c>
      <c r="B77" s="55">
        <v>2007.0</v>
      </c>
      <c r="C77" s="34">
        <v>33.0</v>
      </c>
      <c r="D77" s="54">
        <v>70000.0</v>
      </c>
      <c r="E77" s="54">
        <v>3276000.0</v>
      </c>
      <c r="F77" s="43">
        <v>43.1</v>
      </c>
      <c r="G77" s="57">
        <v>35.1</v>
      </c>
      <c r="H77" s="43">
        <v>48.33</v>
      </c>
      <c r="I77" s="57">
        <v>23.93</v>
      </c>
      <c r="J77" s="61">
        <v>96.13865384615386</v>
      </c>
      <c r="K77" s="61">
        <v>3.8613461538461546</v>
      </c>
      <c r="L77" s="61">
        <v>0.0</v>
      </c>
      <c r="M77" s="61">
        <v>0.0</v>
      </c>
      <c r="N77" s="61">
        <v>0.0</v>
      </c>
      <c r="O77" s="61">
        <v>0.0</v>
      </c>
      <c r="P77" s="43">
        <f t="shared" si="2"/>
        <v>3.861346154</v>
      </c>
      <c r="Q77" s="22">
        <f t="array" ref="Q77">ROUND(IFERROR(INDEX(SPI!M:M,MATCH(1,IF(SPI!A:A='state(northeast)data'!$A77,IF(SPI!B:B='state(northeast)data'!$B77,1)),0))," "),2)</f>
        <v>0</v>
      </c>
      <c r="R77" s="22">
        <f t="array" ref="R77">ROUND(IFERROR(INDEX(SPI!N:N,MATCH(1,IF(SPI!A:A='state(northeast)data'!$A77,IF(SPI!B:B='state(northeast)data'!$B77,1)),0))," "),2)</f>
        <v>41.8</v>
      </c>
      <c r="S77" s="64">
        <v>-30.0</v>
      </c>
      <c r="T77" s="64">
        <v>85.0</v>
      </c>
      <c r="U77" s="65">
        <v>400000.0</v>
      </c>
      <c r="V77" s="65">
        <v>0.175</v>
      </c>
    </row>
    <row r="78">
      <c r="A78" s="60" t="s">
        <v>26</v>
      </c>
      <c r="B78" s="55">
        <v>2008.0</v>
      </c>
      <c r="C78" s="34">
        <v>33.0</v>
      </c>
      <c r="D78" s="54">
        <v>95000.0</v>
      </c>
      <c r="E78" s="54">
        <v>5111000.0</v>
      </c>
      <c r="F78" s="43">
        <v>43.8</v>
      </c>
      <c r="G78" s="57">
        <v>34.8</v>
      </c>
      <c r="H78" s="43">
        <v>60.78</v>
      </c>
      <c r="I78" s="57">
        <v>27.93</v>
      </c>
      <c r="J78" s="61">
        <v>96.04943396226415</v>
      </c>
      <c r="K78" s="61">
        <v>3.950566037735849</v>
      </c>
      <c r="L78" s="61">
        <v>0.0</v>
      </c>
      <c r="M78" s="61">
        <v>0.0</v>
      </c>
      <c r="N78" s="61">
        <v>0.0</v>
      </c>
      <c r="O78" s="61">
        <v>0.0</v>
      </c>
      <c r="P78" s="43">
        <f t="shared" si="2"/>
        <v>3.950566038</v>
      </c>
      <c r="Q78" s="22">
        <f t="array" ref="Q78">ROUND(IFERROR(INDEX(SPI!M:M,MATCH(1,IF(SPI!A:A='state(northeast)data'!$A78,IF(SPI!B:B='state(northeast)data'!$B78,1)),0))," "),2)</f>
        <v>0.08</v>
      </c>
      <c r="R78" s="22">
        <f t="array" ref="R78">ROUND(IFERROR(INDEX(SPI!N:N,MATCH(1,IF(SPI!A:A='state(northeast)data'!$A78,IF(SPI!B:B='state(northeast)data'!$B78,1)),0))," "),2)</f>
        <v>69.44</v>
      </c>
      <c r="S78" s="64">
        <v>-34.0</v>
      </c>
      <c r="T78" s="64">
        <v>90.0</v>
      </c>
      <c r="U78" s="65">
        <v>395000.0</v>
      </c>
      <c r="V78" s="65">
        <v>0.241</v>
      </c>
    </row>
    <row r="79">
      <c r="A79" s="60" t="s">
        <v>26</v>
      </c>
      <c r="B79" s="55">
        <v>2009.0</v>
      </c>
      <c r="C79" s="34">
        <v>33.0</v>
      </c>
      <c r="D79" s="54">
        <v>94000.0</v>
      </c>
      <c r="E79" s="54">
        <v>5029000.0</v>
      </c>
      <c r="F79" s="43">
        <v>43.0</v>
      </c>
      <c r="G79" s="57">
        <v>32.9</v>
      </c>
      <c r="H79" s="43">
        <v>51.67</v>
      </c>
      <c r="I79" s="57">
        <v>26.36</v>
      </c>
      <c r="J79" s="61">
        <v>100.0</v>
      </c>
      <c r="K79" s="61">
        <v>0.0</v>
      </c>
      <c r="L79" s="61">
        <v>0.0</v>
      </c>
      <c r="M79" s="61">
        <v>0.0</v>
      </c>
      <c r="N79" s="61">
        <v>0.0</v>
      </c>
      <c r="O79" s="61">
        <v>0.0</v>
      </c>
      <c r="P79" s="43">
        <f t="shared" si="2"/>
        <v>0</v>
      </c>
      <c r="Q79" s="22">
        <f t="array" ref="Q79">ROUND(IFERROR(INDEX(SPI!M:M,MATCH(1,IF(SPI!A:A='state(northeast)data'!$A79,IF(SPI!B:B='state(northeast)data'!$B79,1)),0))," "),2)</f>
        <v>0.01</v>
      </c>
      <c r="R79" s="22">
        <f t="array" ref="R79">ROUND(IFERROR(INDEX(SPI!N:N,MATCH(1,IF(SPI!A:A='state(northeast)data'!$A79,IF(SPI!B:B='state(northeast)data'!$B79,1)),0))," "),2)</f>
        <v>60.42</v>
      </c>
      <c r="S79" s="64">
        <v>-36.0</v>
      </c>
      <c r="T79" s="64">
        <v>85.0</v>
      </c>
      <c r="U79" s="65">
        <v>385000.0</v>
      </c>
      <c r="V79" s="65">
        <v>0.244</v>
      </c>
    </row>
    <row r="80">
      <c r="A80" s="60" t="s">
        <v>26</v>
      </c>
      <c r="B80" s="55">
        <v>2010.0</v>
      </c>
      <c r="C80" s="34">
        <v>33.0</v>
      </c>
      <c r="D80" s="54">
        <v>87000.0</v>
      </c>
      <c r="E80" s="54">
        <v>4820000.0</v>
      </c>
      <c r="F80" s="43">
        <v>46.0</v>
      </c>
      <c r="G80" s="57">
        <v>35.1</v>
      </c>
      <c r="H80" s="43">
        <v>50.0</v>
      </c>
      <c r="I80" s="57">
        <v>23.03</v>
      </c>
      <c r="J80" s="61">
        <v>86.0576923076923</v>
      </c>
      <c r="K80" s="61">
        <v>13.442499999999999</v>
      </c>
      <c r="L80" s="61">
        <v>0.5</v>
      </c>
      <c r="M80" s="61">
        <v>0.0</v>
      </c>
      <c r="N80" s="61">
        <v>0.0</v>
      </c>
      <c r="O80" s="61">
        <v>0.0</v>
      </c>
      <c r="P80" s="43">
        <f t="shared" si="2"/>
        <v>14.4425</v>
      </c>
      <c r="Q80" s="22">
        <f t="array" ref="Q80">ROUND(IFERROR(INDEX(SPI!M:M,MATCH(1,IF(SPI!A:A='state(northeast)data'!$A80,IF(SPI!B:B='state(northeast)data'!$B80,1)),0))," "),2)</f>
        <v>0.64</v>
      </c>
      <c r="R80" s="22">
        <f t="array" ref="R80">ROUND(IFERROR(INDEX(SPI!N:N,MATCH(1,IF(SPI!A:A='state(northeast)data'!$A80,IF(SPI!B:B='state(northeast)data'!$B80,1)),0))," "),2)</f>
        <v>40.82</v>
      </c>
      <c r="S80" s="64">
        <v>-17.0</v>
      </c>
      <c r="T80" s="64">
        <v>91.0</v>
      </c>
      <c r="U80" s="65">
        <v>420000.0</v>
      </c>
      <c r="V80" s="65">
        <v>0.207</v>
      </c>
    </row>
    <row r="81">
      <c r="A81" s="60" t="s">
        <v>26</v>
      </c>
      <c r="B81" s="55">
        <v>2011.0</v>
      </c>
      <c r="C81" s="34">
        <v>33.0</v>
      </c>
      <c r="D81" s="54">
        <v>126000.0</v>
      </c>
      <c r="E81" s="54">
        <v>6174000.0</v>
      </c>
      <c r="F81" s="43">
        <v>44.9</v>
      </c>
      <c r="G81" s="57">
        <v>33.9</v>
      </c>
      <c r="H81" s="43">
        <v>57.49</v>
      </c>
      <c r="I81" s="57">
        <v>24.76</v>
      </c>
      <c r="J81" s="61">
        <v>96.30826923076918</v>
      </c>
      <c r="K81" s="61">
        <v>3.69173076923077</v>
      </c>
      <c r="L81" s="61">
        <v>0.0</v>
      </c>
      <c r="M81" s="61">
        <v>0.0</v>
      </c>
      <c r="N81" s="61">
        <v>0.0</v>
      </c>
      <c r="O81" s="61">
        <v>0.0</v>
      </c>
      <c r="P81" s="43">
        <f t="shared" si="2"/>
        <v>3.691730769</v>
      </c>
      <c r="Q81" s="22">
        <f t="array" ref="Q81">ROUND(IFERROR(INDEX(SPI!M:M,MATCH(1,IF(SPI!A:A='state(northeast)data'!$A81,IF(SPI!B:B='state(northeast)data'!$B81,1)),0))," "),2)</f>
        <v>0.24</v>
      </c>
      <c r="R81" s="22">
        <f t="array" ref="R81">ROUND(IFERROR(INDEX(SPI!N:N,MATCH(1,IF(SPI!A:A='state(northeast)data'!$A81,IF(SPI!B:B='state(northeast)data'!$B81,1)),0))," "),2)</f>
        <v>61.93</v>
      </c>
      <c r="S81" s="64">
        <v>-28.0</v>
      </c>
      <c r="T81" s="64">
        <v>87.0</v>
      </c>
      <c r="U81" s="65">
        <v>420000.0</v>
      </c>
      <c r="V81" s="65">
        <v>0.286</v>
      </c>
    </row>
    <row r="82">
      <c r="A82" s="60" t="s">
        <v>26</v>
      </c>
      <c r="B82" s="55">
        <v>2012.0</v>
      </c>
      <c r="C82" s="34">
        <v>33.0</v>
      </c>
      <c r="D82" s="54">
        <v>94000.0</v>
      </c>
      <c r="E82" s="54">
        <v>4935000.0</v>
      </c>
      <c r="F82" s="43">
        <v>46.6</v>
      </c>
      <c r="G82" s="57">
        <v>37.6</v>
      </c>
      <c r="H82" s="43">
        <v>45.18</v>
      </c>
      <c r="I82" s="57">
        <v>24.23</v>
      </c>
      <c r="J82" s="61">
        <v>72.0653846153846</v>
      </c>
      <c r="K82" s="61">
        <v>20.055384615384607</v>
      </c>
      <c r="L82" s="61">
        <v>7.856538461538461</v>
      </c>
      <c r="M82" s="61">
        <v>0.02346153846153846</v>
      </c>
      <c r="N82" s="61">
        <v>0.0</v>
      </c>
      <c r="O82" s="61">
        <v>0.0</v>
      </c>
      <c r="P82" s="43">
        <f t="shared" si="2"/>
        <v>35.83884615</v>
      </c>
      <c r="Q82" s="22">
        <f t="array" ref="Q82">ROUND(IFERROR(INDEX(SPI!M:M,MATCH(1,IF(SPI!A:A='state(northeast)data'!$A82,IF(SPI!B:B='state(northeast)data'!$B82,1)),0))," "),2)</f>
        <v>1.55</v>
      </c>
      <c r="R82" s="22">
        <f t="array" ref="R82">ROUND(IFERROR(INDEX(SPI!N:N,MATCH(1,IF(SPI!A:A='state(northeast)data'!$A82,IF(SPI!B:B='state(northeast)data'!$B82,1)),0))," "),2)</f>
        <v>27.89</v>
      </c>
      <c r="S82" s="64">
        <v>-22.0</v>
      </c>
      <c r="T82" s="64">
        <v>88.0</v>
      </c>
      <c r="U82" s="65">
        <v>440000.0</v>
      </c>
      <c r="V82" s="65">
        <v>0.173</v>
      </c>
    </row>
    <row r="83">
      <c r="A83" s="60" t="s">
        <v>26</v>
      </c>
      <c r="B83" s="55">
        <v>2013.0</v>
      </c>
      <c r="C83" s="34">
        <v>33.0</v>
      </c>
      <c r="D83" s="54">
        <v>142000.0</v>
      </c>
      <c r="E83" s="54">
        <v>7583000.0</v>
      </c>
      <c r="F83" s="43">
        <v>44.2</v>
      </c>
      <c r="G83" s="57">
        <v>35.3</v>
      </c>
      <c r="H83" s="43">
        <v>45.76</v>
      </c>
      <c r="I83" s="57">
        <v>21.87</v>
      </c>
      <c r="J83" s="61">
        <v>73.93471698113203</v>
      </c>
      <c r="K83" s="61">
        <v>22.862830188679236</v>
      </c>
      <c r="L83" s="61">
        <v>3.2013207547169804</v>
      </c>
      <c r="M83" s="61">
        <v>0.0</v>
      </c>
      <c r="N83" s="61">
        <v>0.0</v>
      </c>
      <c r="O83" s="61">
        <v>0.0</v>
      </c>
      <c r="P83" s="43">
        <f t="shared" si="2"/>
        <v>29.2654717</v>
      </c>
      <c r="Q83" s="22">
        <f t="array" ref="Q83">ROUND(IFERROR(INDEX(SPI!M:M,MATCH(1,IF(SPI!A:A='state(northeast)data'!$A83,IF(SPI!B:B='state(northeast)data'!$B83,1)),0))," "),2)</f>
        <v>0.76</v>
      </c>
      <c r="R83" s="22">
        <f t="array" ref="R83">ROUND(IFERROR(INDEX(SPI!N:N,MATCH(1,IF(SPI!A:A='state(northeast)data'!$A83,IF(SPI!B:B='state(northeast)data'!$B83,1)),0))," "),2)</f>
        <v>16.28</v>
      </c>
      <c r="S83" s="64">
        <v>-29.0</v>
      </c>
      <c r="T83" s="64">
        <v>88.0</v>
      </c>
      <c r="U83" s="65">
        <v>470000.0</v>
      </c>
      <c r="V83" s="65">
        <v>0.264</v>
      </c>
    </row>
    <row r="84">
      <c r="A84" s="60" t="s">
        <v>26</v>
      </c>
      <c r="B84" s="55">
        <v>2014.0</v>
      </c>
      <c r="C84" s="34">
        <v>33.0</v>
      </c>
      <c r="D84" s="54">
        <v>121000.0</v>
      </c>
      <c r="E84" s="54">
        <v>6994000.0</v>
      </c>
      <c r="F84" s="43">
        <v>43.0</v>
      </c>
      <c r="G84" s="57">
        <v>32.2</v>
      </c>
      <c r="H84" s="43">
        <v>49.64</v>
      </c>
      <c r="I84" s="57">
        <v>21.34</v>
      </c>
      <c r="J84" s="61">
        <v>83.61711538461535</v>
      </c>
      <c r="K84" s="61">
        <v>16.026923076923076</v>
      </c>
      <c r="L84" s="61">
        <v>0.3557692307692308</v>
      </c>
      <c r="M84" s="61">
        <v>0.0</v>
      </c>
      <c r="N84" s="61">
        <v>0.0</v>
      </c>
      <c r="O84" s="61">
        <v>0.0</v>
      </c>
      <c r="P84" s="43">
        <f t="shared" si="2"/>
        <v>16.73846154</v>
      </c>
      <c r="Q84" s="22">
        <f t="array" ref="Q84">ROUND(IFERROR(INDEX(SPI!M:M,MATCH(1,IF(SPI!A:A='state(northeast)data'!$A84,IF(SPI!B:B='state(northeast)data'!$B84,1)),0))," "),2)</f>
        <v>0.49</v>
      </c>
      <c r="R84" s="22">
        <f t="array" ref="R84">ROUND(IFERROR(INDEX(SPI!N:N,MATCH(1,IF(SPI!A:A='state(northeast)data'!$A84,IF(SPI!B:B='state(northeast)data'!$B84,1)),0))," "),2)</f>
        <v>21.57</v>
      </c>
      <c r="S84" s="64">
        <v>-32.0</v>
      </c>
      <c r="T84" s="64">
        <v>87.0</v>
      </c>
      <c r="U84" s="65">
        <v>490000.0</v>
      </c>
      <c r="V84" s="65">
        <v>0.229</v>
      </c>
    </row>
    <row r="85">
      <c r="A85" s="60" t="s">
        <v>26</v>
      </c>
      <c r="B85" s="55">
        <v>2015.0</v>
      </c>
      <c r="C85" s="34">
        <v>33.0</v>
      </c>
      <c r="D85" s="54">
        <v>154000.0</v>
      </c>
      <c r="E85" s="54">
        <v>9148000.0</v>
      </c>
      <c r="F85" s="43">
        <v>43.6</v>
      </c>
      <c r="G85" s="57">
        <v>31.8</v>
      </c>
      <c r="H85" s="43">
        <v>44.01</v>
      </c>
      <c r="I85" s="57">
        <v>21.81</v>
      </c>
      <c r="J85" s="61">
        <v>61.08365384615385</v>
      </c>
      <c r="K85" s="61">
        <v>27.68615384615384</v>
      </c>
      <c r="L85" s="61">
        <v>11.229615384615382</v>
      </c>
      <c r="M85" s="61">
        <v>0.0</v>
      </c>
      <c r="N85" s="61">
        <v>0.0</v>
      </c>
      <c r="O85" s="61">
        <v>0.0</v>
      </c>
      <c r="P85" s="43">
        <f t="shared" si="2"/>
        <v>50.14538462</v>
      </c>
      <c r="Q85" s="22">
        <f t="array" ref="Q85">ROUND(IFERROR(INDEX(SPI!M:M,MATCH(1,IF(SPI!A:A='state(northeast)data'!$A85,IF(SPI!B:B='state(northeast)data'!$B85,1)),0))," "),2)</f>
        <v>5.65</v>
      </c>
      <c r="R85" s="22">
        <f t="array" ref="R85">ROUND(IFERROR(INDEX(SPI!N:N,MATCH(1,IF(SPI!A:A='state(northeast)data'!$A85,IF(SPI!B:B='state(northeast)data'!$B85,1)),0))," "),2)</f>
        <v>10.49</v>
      </c>
      <c r="S85" s="64">
        <v>-35.0</v>
      </c>
      <c r="T85" s="64">
        <v>85.0</v>
      </c>
      <c r="U85" s="65">
        <v>560000.0</v>
      </c>
      <c r="V85" s="65">
        <v>0.275</v>
      </c>
    </row>
    <row r="86">
      <c r="A86" s="60" t="s">
        <v>26</v>
      </c>
      <c r="B86" s="55">
        <v>2016.0</v>
      </c>
      <c r="C86" s="34">
        <v>33.0</v>
      </c>
      <c r="D86" s="54">
        <v>176000.0</v>
      </c>
      <c r="E86" s="54">
        <v>9715000.0</v>
      </c>
      <c r="F86" s="43">
        <v>45.7</v>
      </c>
      <c r="G86" s="57">
        <v>37.8</v>
      </c>
      <c r="H86" s="43">
        <v>39.57</v>
      </c>
      <c r="I86" s="57">
        <v>23.89</v>
      </c>
      <c r="J86" s="61">
        <v>36.816153846153846</v>
      </c>
      <c r="K86" s="61">
        <v>28.81115384615385</v>
      </c>
      <c r="L86" s="61">
        <v>15.550384615384612</v>
      </c>
      <c r="M86" s="61">
        <v>14.836923076923073</v>
      </c>
      <c r="N86" s="61">
        <v>3.98346153846154</v>
      </c>
      <c r="O86" s="61">
        <v>0.0</v>
      </c>
      <c r="P86" s="43">
        <f t="shared" si="2"/>
        <v>120.3565385</v>
      </c>
      <c r="Q86" s="22">
        <f t="array" ref="Q86">ROUND(IFERROR(INDEX(SPI!M:M,MATCH(1,IF(SPI!A:A='state(northeast)data'!$A86,IF(SPI!B:B='state(northeast)data'!$B86,1)),0))," "),2)</f>
        <v>16.25</v>
      </c>
      <c r="R86" s="22">
        <f t="array" ref="R86">ROUND(IFERROR(INDEX(SPI!N:N,MATCH(1,IF(SPI!A:A='state(northeast)data'!$A86,IF(SPI!B:B='state(northeast)data'!$B86,1)),0))," "),2)</f>
        <v>8.4</v>
      </c>
      <c r="S86" s="64">
        <v>-25.0</v>
      </c>
      <c r="T86" s="64">
        <v>87.0</v>
      </c>
      <c r="U86" s="65">
        <v>545000.0</v>
      </c>
      <c r="V86" s="65">
        <v>0.31</v>
      </c>
    </row>
    <row r="87">
      <c r="A87" s="60" t="s">
        <v>26</v>
      </c>
      <c r="B87" s="55">
        <v>2017.0</v>
      </c>
      <c r="C87" s="34">
        <v>33.0</v>
      </c>
      <c r="D87" s="54">
        <v>160000.0</v>
      </c>
      <c r="E87" s="54">
        <v>6960000.0</v>
      </c>
      <c r="F87" s="43">
        <v>44.9</v>
      </c>
      <c r="G87" s="57">
        <v>36.6</v>
      </c>
      <c r="H87" s="43">
        <v>49.17</v>
      </c>
      <c r="I87" s="57">
        <v>19.88</v>
      </c>
      <c r="J87" s="61">
        <v>66.09961538461535</v>
      </c>
      <c r="K87" s="61">
        <v>12.802692307692308</v>
      </c>
      <c r="L87" s="61">
        <v>11.065769230769227</v>
      </c>
      <c r="M87" s="61">
        <v>10.03076923076923</v>
      </c>
      <c r="N87" s="61">
        <v>0.0</v>
      </c>
      <c r="O87" s="61">
        <v>0.0</v>
      </c>
      <c r="P87" s="43">
        <f t="shared" si="2"/>
        <v>65.02653846</v>
      </c>
      <c r="Q87" s="22">
        <f t="array" ref="Q87">ROUND(IFERROR(INDEX(SPI!M:M,MATCH(1,IF(SPI!A:A='state(northeast)data'!$A87,IF(SPI!B:B='state(northeast)data'!$B87,1)),0))," "),2)</f>
        <v>4.56</v>
      </c>
      <c r="R87" s="22">
        <f t="array" ref="R87">ROUND(IFERROR(INDEX(SPI!N:N,MATCH(1,IF(SPI!A:A='state(northeast)data'!$A87,IF(SPI!B:B='state(northeast)data'!$B87,1)),0))," "),2)</f>
        <v>23.52</v>
      </c>
      <c r="S87" s="64">
        <v>-21.0</v>
      </c>
      <c r="T87" s="64">
        <v>88.0</v>
      </c>
      <c r="U87" s="65">
        <v>550000.0</v>
      </c>
      <c r="V87" s="65">
        <v>0.28</v>
      </c>
    </row>
    <row r="88">
      <c r="A88" s="60" t="s">
        <v>26</v>
      </c>
      <c r="B88" s="55">
        <v>2018.0</v>
      </c>
      <c r="C88" s="34">
        <v>33.0</v>
      </c>
      <c r="D88" s="54">
        <v>163000.0</v>
      </c>
      <c r="E88" s="54">
        <v>9144000.0</v>
      </c>
      <c r="F88" s="43">
        <v>44.4</v>
      </c>
      <c r="G88" s="57">
        <v>35.5</v>
      </c>
      <c r="H88" s="43">
        <v>51.8</v>
      </c>
      <c r="I88" s="57">
        <v>23.87</v>
      </c>
      <c r="J88" s="61">
        <v>79.02442307692309</v>
      </c>
      <c r="K88" s="61">
        <v>15.984038461538463</v>
      </c>
      <c r="L88" s="61">
        <v>4.991538461538462</v>
      </c>
      <c r="M88" s="61">
        <v>0.0</v>
      </c>
      <c r="N88" s="61">
        <v>0.0</v>
      </c>
      <c r="O88" s="61">
        <v>0.0</v>
      </c>
      <c r="P88" s="43">
        <f t="shared" si="2"/>
        <v>25.96711538</v>
      </c>
      <c r="Q88" s="22">
        <f t="array" ref="Q88">ROUND(IFERROR(INDEX(SPI!M:M,MATCH(1,IF(SPI!A:A='state(northeast)data'!$A88,IF(SPI!B:B='state(northeast)data'!$B88,1)),0))," "),2)</f>
        <v>1.23</v>
      </c>
      <c r="R88" s="22">
        <f t="array" ref="R88">ROUND(IFERROR(INDEX(SPI!N:N,MATCH(1,IF(SPI!A:A='state(northeast)data'!$A88,IF(SPI!B:B='state(northeast)data'!$B88,1)),0))," "),2)</f>
        <v>23.07</v>
      </c>
      <c r="S88" s="64">
        <v>-27.0</v>
      </c>
      <c r="T88" s="64">
        <v>90.0</v>
      </c>
      <c r="U88" s="65">
        <v>560000.0</v>
      </c>
      <c r="V88" s="65">
        <v>0.295</v>
      </c>
    </row>
    <row r="89">
      <c r="A89" s="60" t="s">
        <v>26</v>
      </c>
      <c r="B89" s="55">
        <v>2019.0</v>
      </c>
      <c r="C89" s="34">
        <v>33.0</v>
      </c>
      <c r="D89" s="54">
        <v>148000.0</v>
      </c>
      <c r="E89" s="54">
        <v>6704000.0</v>
      </c>
      <c r="F89" s="43">
        <v>43.2</v>
      </c>
      <c r="G89" s="57">
        <v>32.7</v>
      </c>
      <c r="H89" s="43">
        <v>50.25</v>
      </c>
      <c r="I89" s="57">
        <v>28.93</v>
      </c>
      <c r="J89" s="61">
        <v>91.10037735849056</v>
      </c>
      <c r="K89" s="61">
        <v>8.899622641509433</v>
      </c>
      <c r="L89" s="61">
        <v>0.0</v>
      </c>
      <c r="M89" s="61">
        <v>0.0</v>
      </c>
      <c r="N89" s="61">
        <v>0.0</v>
      </c>
      <c r="O89" s="61">
        <v>0.0</v>
      </c>
      <c r="P89" s="43">
        <f t="shared" si="2"/>
        <v>8.899622642</v>
      </c>
      <c r="Q89" s="22">
        <f t="array" ref="Q89">ROUND(IFERROR(INDEX(SPI!M:M,MATCH(1,IF(SPI!A:A='state(northeast)data'!$A89,IF(SPI!B:B='state(northeast)data'!$B89,1)),0))," "),2)</f>
        <v>0.02</v>
      </c>
      <c r="R89" s="22">
        <f t="array" ref="R89">ROUND(IFERROR(INDEX(SPI!N:N,MATCH(1,IF(SPI!A:A='state(northeast)data'!$A89,IF(SPI!B:B='state(northeast)data'!$B89,1)),0))," "),2)</f>
        <v>53.06</v>
      </c>
      <c r="S89" s="64">
        <v>-23.0</v>
      </c>
      <c r="T89" s="64">
        <v>88.0</v>
      </c>
      <c r="U89" s="65">
        <v>540000.0</v>
      </c>
      <c r="V89" s="65">
        <v>0.274</v>
      </c>
    </row>
    <row r="90">
      <c r="A90" s="60" t="s">
        <v>26</v>
      </c>
      <c r="B90" s="55">
        <v>2020.0</v>
      </c>
      <c r="C90" s="34">
        <v>33.0</v>
      </c>
      <c r="D90" s="54">
        <v>154000.0</v>
      </c>
      <c r="E90" s="59">
        <v>8023000.0</v>
      </c>
      <c r="F90" s="43">
        <v>45.8</v>
      </c>
      <c r="G90" s="57">
        <v>34.8</v>
      </c>
      <c r="H90" s="43">
        <v>41.8</v>
      </c>
      <c r="I90" s="57">
        <v>23.0</v>
      </c>
      <c r="J90" s="61">
        <v>46.05634615384615</v>
      </c>
      <c r="K90" s="61">
        <v>14.202884615384617</v>
      </c>
      <c r="L90" s="61">
        <v>26.23153846153846</v>
      </c>
      <c r="M90" s="61">
        <v>10.7625</v>
      </c>
      <c r="N90" s="61">
        <v>2.7471153846153844</v>
      </c>
      <c r="O90" s="61">
        <v>0.0</v>
      </c>
      <c r="P90" s="43">
        <f t="shared" si="2"/>
        <v>109.9419231</v>
      </c>
      <c r="Q90" s="22">
        <f t="array" ref="Q90">ROUND(IFERROR(INDEX(SPI!M:M,MATCH(1,IF(SPI!A:A='state(northeast)data'!$A90,IF(SPI!B:B='state(northeast)data'!$B90,1)),0))," "),2)</f>
        <v>6.9</v>
      </c>
      <c r="R90" s="22">
        <f t="array" ref="R90">ROUND(IFERROR(INDEX(SPI!N:N,MATCH(1,IF(SPI!A:A='state(northeast)data'!$A90,IF(SPI!B:B='state(northeast)data'!$B90,1)),0))," "),2)</f>
        <v>6.63</v>
      </c>
      <c r="S90" s="64">
        <v>-35.0</v>
      </c>
      <c r="T90" s="64">
        <v>91.0</v>
      </c>
      <c r="U90" s="65">
        <v>530000.0</v>
      </c>
      <c r="V90" s="65">
        <v>0.291</v>
      </c>
    </row>
    <row r="91">
      <c r="A91" s="60" t="s">
        <v>26</v>
      </c>
      <c r="B91" s="55">
        <v>2021.0</v>
      </c>
      <c r="C91" s="34">
        <v>33.0</v>
      </c>
      <c r="D91" s="54">
        <v>127000.0</v>
      </c>
      <c r="E91" s="54">
        <f>AVERAGE(E85:E90)</f>
        <v>8282333.333</v>
      </c>
      <c r="F91" s="43">
        <v>46.1</v>
      </c>
      <c r="G91" s="57">
        <v>35.7</v>
      </c>
      <c r="H91" s="43">
        <v>45.96</v>
      </c>
      <c r="I91" s="57">
        <v>20.22</v>
      </c>
      <c r="J91" s="61">
        <v>51.65673076923079</v>
      </c>
      <c r="K91" s="61">
        <v>32.16480769230769</v>
      </c>
      <c r="L91" s="61">
        <v>15.724423076923067</v>
      </c>
      <c r="M91" s="61">
        <v>0.4538461538461539</v>
      </c>
      <c r="N91" s="61">
        <v>0.0</v>
      </c>
      <c r="O91" s="61">
        <v>0.0</v>
      </c>
      <c r="P91" s="43">
        <f t="shared" si="2"/>
        <v>64.97519231</v>
      </c>
      <c r="Q91" s="22">
        <f t="array" ref="Q91">ROUND(IFERROR(INDEX(SPI!M:M,MATCH(1,IF(SPI!A:A='state(northeast)data'!$A91,IF(SPI!B:B='state(northeast)data'!$B91,1)),0))," "),2)</f>
        <v>17.31</v>
      </c>
      <c r="R91" s="22">
        <f t="array" ref="R91">ROUND(IFERROR(INDEX(SPI!N:N,MATCH(1,IF(SPI!A:A='state(northeast)data'!$A91,IF(SPI!B:B='state(northeast)data'!$B91,1)),0))," "),2)</f>
        <v>16.05</v>
      </c>
      <c r="S91" s="64">
        <v>-23.0</v>
      </c>
      <c r="T91" s="64">
        <v>88.0</v>
      </c>
      <c r="U91" s="65">
        <v>530000.0</v>
      </c>
      <c r="V91" s="65">
        <v>0.24</v>
      </c>
    </row>
    <row r="92">
      <c r="A92" s="62" t="s">
        <v>28</v>
      </c>
      <c r="B92" s="55">
        <v>1992.0</v>
      </c>
      <c r="C92" s="34">
        <v>36.0</v>
      </c>
      <c r="D92" s="54">
        <v>400000.0</v>
      </c>
      <c r="E92" s="54">
        <v>9360000.0</v>
      </c>
      <c r="F92" s="43">
        <v>43.8</v>
      </c>
      <c r="G92" s="57">
        <v>38.5</v>
      </c>
      <c r="H92" s="43">
        <v>42.69</v>
      </c>
      <c r="I92" s="57">
        <v>17.19</v>
      </c>
      <c r="J92" s="56">
        <v>76.08224</v>
      </c>
      <c r="K92" s="56">
        <v>16.56335</v>
      </c>
      <c r="L92" s="56">
        <v>4.129006</v>
      </c>
      <c r="M92" s="56">
        <v>3.188522</v>
      </c>
      <c r="N92" s="43">
        <f t="shared" ref="N92:N99" si="5">100-sum(J92:M92)</f>
        <v>0.036882</v>
      </c>
      <c r="O92" s="58">
        <v>0.0</v>
      </c>
      <c r="P92" s="43">
        <f t="shared" si="2"/>
        <v>34.534456</v>
      </c>
      <c r="Q92" s="22">
        <f t="array" ref="Q92">ROUND(IFERROR(INDEX(SPI!M:M,MATCH(1,IF(SPI!A:A='state(northeast)data'!$A92,IF(SPI!B:B='state(northeast)data'!$B92,1)),0))," "),2)</f>
        <v>12.99</v>
      </c>
      <c r="R92" s="22">
        <f t="array" ref="R92">ROUND(IFERROR(INDEX(SPI!N:N,MATCH(1,IF(SPI!A:A='state(northeast)data'!$A92,IF(SPI!B:B='state(northeast)data'!$B92,1)),0))," "),2)</f>
        <v>12.47</v>
      </c>
      <c r="S92" s="64">
        <v>11.0</v>
      </c>
      <c r="T92" s="64">
        <v>93.0</v>
      </c>
    </row>
    <row r="93">
      <c r="A93" s="62" t="s">
        <v>28</v>
      </c>
      <c r="B93" s="55">
        <v>1993.0</v>
      </c>
      <c r="C93" s="34">
        <v>36.0</v>
      </c>
      <c r="D93" s="54">
        <v>180000.0</v>
      </c>
      <c r="E93" s="54">
        <v>3366000.0</v>
      </c>
      <c r="F93" s="43">
        <v>44.2</v>
      </c>
      <c r="G93" s="57">
        <v>36.7</v>
      </c>
      <c r="H93" s="43">
        <v>41.37</v>
      </c>
      <c r="I93" s="57">
        <v>20.3</v>
      </c>
      <c r="J93" s="56">
        <v>92.86121</v>
      </c>
      <c r="K93" s="56">
        <v>9.172433</v>
      </c>
      <c r="L93" s="56">
        <v>0.470621</v>
      </c>
      <c r="M93" s="56">
        <v>-1.70921</v>
      </c>
      <c r="N93" s="43">
        <f t="shared" si="5"/>
        <v>-0.795054</v>
      </c>
      <c r="O93" s="58">
        <v>0.0</v>
      </c>
      <c r="P93" s="43">
        <f t="shared" si="2"/>
        <v>1.805829</v>
      </c>
      <c r="Q93" s="22">
        <f t="array" ref="Q93">ROUND(IFERROR(INDEX(SPI!M:M,MATCH(1,IF(SPI!A:A='state(northeast)data'!$A93,IF(SPI!B:B='state(northeast)data'!$B93,1)),0))," "),2)</f>
        <v>1.93</v>
      </c>
      <c r="R93" s="22">
        <f t="array" ref="R93">ROUND(IFERROR(INDEX(SPI!N:N,MATCH(1,IF(SPI!A:A='state(northeast)data'!$A93,IF(SPI!B:B='state(northeast)data'!$B93,1)),0))," "),2)</f>
        <v>19.43</v>
      </c>
      <c r="S93" s="64">
        <v>7.0</v>
      </c>
      <c r="T93" s="64">
        <v>102.0</v>
      </c>
    </row>
    <row r="94">
      <c r="A94" s="62" t="s">
        <v>28</v>
      </c>
      <c r="B94" s="55">
        <v>1994.0</v>
      </c>
      <c r="C94" s="34">
        <v>36.0</v>
      </c>
      <c r="D94" s="54">
        <v>251000.0</v>
      </c>
      <c r="E94" s="54">
        <v>6150000.0</v>
      </c>
      <c r="F94" s="43">
        <v>44.3</v>
      </c>
      <c r="G94" s="57">
        <v>34.2</v>
      </c>
      <c r="H94" s="43">
        <v>42.11</v>
      </c>
      <c r="I94" s="57">
        <v>21.38</v>
      </c>
      <c r="J94" s="56">
        <v>93.31248</v>
      </c>
      <c r="K94" s="56">
        <v>8.73535</v>
      </c>
      <c r="L94" s="56">
        <v>0.365603</v>
      </c>
      <c r="M94" s="56">
        <v>-1.66435</v>
      </c>
      <c r="N94" s="43">
        <f t="shared" si="5"/>
        <v>-0.749083</v>
      </c>
      <c r="O94" s="58">
        <v>0.0</v>
      </c>
      <c r="P94" s="43">
        <f t="shared" si="2"/>
        <v>1.477174</v>
      </c>
      <c r="Q94" s="22">
        <f t="array" ref="Q94">ROUND(IFERROR(INDEX(SPI!M:M,MATCH(1,IF(SPI!A:A='state(northeast)data'!$A94,IF(SPI!B:B='state(northeast)data'!$B94,1)),0))," "),2)</f>
        <v>1.84</v>
      </c>
      <c r="R94" s="22">
        <f t="array" ref="R94">ROUND(IFERROR(INDEX(SPI!N:N,MATCH(1,IF(SPI!A:A='state(northeast)data'!$A94,IF(SPI!B:B='state(northeast)data'!$B94,1)),0))," "),2)</f>
        <v>17.52</v>
      </c>
      <c r="S94" s="64">
        <v>-2.0</v>
      </c>
      <c r="T94" s="64">
        <v>98.0</v>
      </c>
    </row>
    <row r="95">
      <c r="A95" s="62" t="s">
        <v>28</v>
      </c>
      <c r="B95" s="55">
        <v>1995.0</v>
      </c>
      <c r="C95" s="34">
        <v>36.0</v>
      </c>
      <c r="D95" s="54">
        <v>208000.0</v>
      </c>
      <c r="E95" s="54">
        <v>4888000.0</v>
      </c>
      <c r="F95" s="43">
        <v>45.2</v>
      </c>
      <c r="G95" s="57">
        <v>38.8</v>
      </c>
      <c r="H95" s="43">
        <v>37.1</v>
      </c>
      <c r="I95" s="57">
        <v>16.5</v>
      </c>
      <c r="J95" s="56">
        <v>48.43003</v>
      </c>
      <c r="K95" s="56">
        <v>24.39025</v>
      </c>
      <c r="L95" s="56">
        <v>15.23487</v>
      </c>
      <c r="M95" s="56">
        <v>11.5777</v>
      </c>
      <c r="N95" s="43">
        <f t="shared" si="5"/>
        <v>0.36715</v>
      </c>
      <c r="O95" s="58">
        <v>0.0</v>
      </c>
      <c r="P95" s="43">
        <f t="shared" si="2"/>
        <v>91.06169</v>
      </c>
      <c r="Q95" s="22">
        <f t="array" ref="Q95">ROUND(IFERROR(INDEX(SPI!M:M,MATCH(1,IF(SPI!A:A='state(northeast)data'!$A95,IF(SPI!B:B='state(northeast)data'!$B95,1)),0))," "),2)</f>
        <v>39.5</v>
      </c>
      <c r="R95" s="22">
        <f t="array" ref="R95">ROUND(IFERROR(INDEX(SPI!N:N,MATCH(1,IF(SPI!A:A='state(northeast)data'!$A95,IF(SPI!B:B='state(northeast)data'!$B95,1)),0))," "),2)</f>
        <v>1.48</v>
      </c>
      <c r="S95" s="64">
        <v>6.0</v>
      </c>
      <c r="T95" s="64">
        <v>102.0</v>
      </c>
    </row>
    <row r="96">
      <c r="A96" s="62" t="s">
        <v>28</v>
      </c>
      <c r="B96" s="55">
        <v>1996.0</v>
      </c>
      <c r="C96" s="34">
        <v>36.0</v>
      </c>
      <c r="D96" s="54">
        <v>343000.0</v>
      </c>
      <c r="E96" s="54">
        <v>8747000.0</v>
      </c>
      <c r="F96" s="43">
        <v>44.5</v>
      </c>
      <c r="G96" s="57">
        <v>35.4</v>
      </c>
      <c r="H96" s="43">
        <v>50.83</v>
      </c>
      <c r="I96" s="57">
        <v>23.98</v>
      </c>
      <c r="J96" s="56">
        <v>107.0035</v>
      </c>
      <c r="K96" s="56">
        <v>1.269365</v>
      </c>
      <c r="L96" s="56">
        <v>-4.98423</v>
      </c>
      <c r="M96" s="56">
        <v>-2.43013</v>
      </c>
      <c r="N96" s="43">
        <f t="shared" si="5"/>
        <v>-0.858505</v>
      </c>
      <c r="O96" s="58">
        <v>0.0</v>
      </c>
      <c r="P96" s="43">
        <f t="shared" si="2"/>
        <v>-19.423505</v>
      </c>
      <c r="Q96" s="22">
        <f t="array" ref="Q96">ROUND(IFERROR(INDEX(SPI!M:M,MATCH(1,IF(SPI!A:A='state(northeast)data'!$A96,IF(SPI!B:B='state(northeast)data'!$B96,1)),0))," "),2)</f>
        <v>0.16</v>
      </c>
      <c r="R96" s="22">
        <f t="array" ref="R96">ROUND(IFERROR(INDEX(SPI!N:N,MATCH(1,IF(SPI!A:A='state(northeast)data'!$A96,IF(SPI!B:B='state(northeast)data'!$B96,1)),0))," "),2)</f>
        <v>46.61</v>
      </c>
      <c r="S96" s="64">
        <v>5.0</v>
      </c>
      <c r="T96" s="64">
        <v>96.0</v>
      </c>
    </row>
    <row r="97">
      <c r="A97" s="62" t="s">
        <v>28</v>
      </c>
      <c r="B97" s="55">
        <v>1997.0</v>
      </c>
      <c r="C97" s="34">
        <v>36.0</v>
      </c>
      <c r="D97" s="54">
        <v>269000.0</v>
      </c>
      <c r="E97" s="54">
        <v>6752000.0</v>
      </c>
      <c r="F97" s="43">
        <v>44.3</v>
      </c>
      <c r="G97" s="57">
        <v>37.8</v>
      </c>
      <c r="H97" s="43">
        <v>39.01</v>
      </c>
      <c r="I97" s="57">
        <v>24.18</v>
      </c>
      <c r="J97" s="56">
        <v>91.97305</v>
      </c>
      <c r="K97" s="56">
        <v>8.190493</v>
      </c>
      <c r="L97" s="56">
        <v>2.945339</v>
      </c>
      <c r="M97" s="56">
        <v>-2.96845</v>
      </c>
      <c r="N97" s="43">
        <f t="shared" si="5"/>
        <v>-0.140432</v>
      </c>
      <c r="O97" s="58">
        <v>0.0</v>
      </c>
      <c r="P97" s="43">
        <f t="shared" si="2"/>
        <v>4.614093</v>
      </c>
      <c r="Q97" s="22">
        <f t="array" ref="Q97">ROUND(IFERROR(INDEX(SPI!M:M,MATCH(1,IF(SPI!A:A='state(northeast)data'!$A97,IF(SPI!B:B='state(northeast)data'!$B97,1)),0))," "),2)</f>
        <v>5.88</v>
      </c>
      <c r="R97" s="22">
        <f t="array" ref="R97">ROUND(IFERROR(INDEX(SPI!N:N,MATCH(1,IF(SPI!A:A='state(northeast)data'!$A97,IF(SPI!B:B='state(northeast)data'!$B97,1)),0))," "),2)</f>
        <v>25.85</v>
      </c>
      <c r="S97" s="64">
        <v>4.0</v>
      </c>
      <c r="T97" s="64">
        <v>97.0</v>
      </c>
    </row>
    <row r="98">
      <c r="A98" s="62" t="s">
        <v>28</v>
      </c>
      <c r="B98" s="55">
        <v>1998.0</v>
      </c>
      <c r="C98" s="34">
        <v>36.0</v>
      </c>
      <c r="D98" s="54">
        <v>263000.0</v>
      </c>
      <c r="E98" s="54">
        <v>7062000.0</v>
      </c>
      <c r="F98" s="43">
        <v>48.3</v>
      </c>
      <c r="G98" s="57">
        <v>39.8</v>
      </c>
      <c r="H98" s="43">
        <v>41.4</v>
      </c>
      <c r="I98" s="57">
        <v>21.53</v>
      </c>
      <c r="J98" s="56">
        <v>82.52242</v>
      </c>
      <c r="K98" s="56">
        <v>13.69233</v>
      </c>
      <c r="L98" s="56">
        <v>3.877918</v>
      </c>
      <c r="M98" s="56">
        <v>0.266102</v>
      </c>
      <c r="N98" s="43">
        <f t="shared" si="5"/>
        <v>-0.35877</v>
      </c>
      <c r="O98" s="58">
        <v>0.0</v>
      </c>
      <c r="P98" s="43">
        <f t="shared" si="2"/>
        <v>20.811392</v>
      </c>
      <c r="Q98" s="22">
        <f t="array" ref="Q98">ROUND(IFERROR(INDEX(SPI!M:M,MATCH(1,IF(SPI!A:A='state(northeast)data'!$A98,IF(SPI!B:B='state(northeast)data'!$B98,1)),0))," "),2)</f>
        <v>2.56</v>
      </c>
      <c r="R98" s="22">
        <f t="array" ref="R98">ROUND(IFERROR(INDEX(SPI!N:N,MATCH(1,IF(SPI!A:A='state(northeast)data'!$A98,IF(SPI!B:B='state(northeast)data'!$B98,1)),0))," "),2)</f>
        <v>27.12</v>
      </c>
      <c r="S98" s="64">
        <v>14.0</v>
      </c>
      <c r="T98" s="64">
        <v>93.0</v>
      </c>
    </row>
    <row r="99">
      <c r="A99" s="62" t="s">
        <v>28</v>
      </c>
      <c r="B99" s="55">
        <v>1999.0</v>
      </c>
      <c r="C99" s="34">
        <v>36.0</v>
      </c>
      <c r="D99" s="54">
        <v>222000.0</v>
      </c>
      <c r="E99" s="54">
        <v>6061000.0</v>
      </c>
      <c r="F99" s="43">
        <v>46.9</v>
      </c>
      <c r="G99" s="57">
        <v>40.0</v>
      </c>
      <c r="H99" s="43">
        <v>38.77</v>
      </c>
      <c r="I99" s="57">
        <v>16.07</v>
      </c>
      <c r="J99" s="56">
        <v>46.42618</v>
      </c>
      <c r="K99" s="56">
        <v>25.68155</v>
      </c>
      <c r="L99" s="56">
        <v>19.43512</v>
      </c>
      <c r="M99" s="56">
        <v>6.096364</v>
      </c>
      <c r="N99" s="43">
        <f t="shared" si="5"/>
        <v>2.360786</v>
      </c>
      <c r="O99" s="58">
        <v>0.0</v>
      </c>
      <c r="P99" s="43">
        <f t="shared" si="2"/>
        <v>92.284026</v>
      </c>
      <c r="Q99" s="22">
        <f t="array" ref="Q99">ROUND(IFERROR(INDEX(SPI!M:M,MATCH(1,IF(SPI!A:A='state(northeast)data'!$A99,IF(SPI!B:B='state(northeast)data'!$B99,1)),0))," "),2)</f>
        <v>27.87</v>
      </c>
      <c r="R99" s="22">
        <f t="array" ref="R99">ROUND(IFERROR(INDEX(SPI!N:N,MATCH(1,IF(SPI!A:A='state(northeast)data'!$A99,IF(SPI!B:B='state(northeast)data'!$B99,1)),0))," "),2)</f>
        <v>2.86</v>
      </c>
      <c r="S99" s="64">
        <v>9.0</v>
      </c>
      <c r="T99" s="64">
        <v>101.0</v>
      </c>
    </row>
    <row r="100">
      <c r="A100" s="62" t="s">
        <v>28</v>
      </c>
      <c r="B100" s="55">
        <v>2000.0</v>
      </c>
      <c r="C100" s="34">
        <v>36.0</v>
      </c>
      <c r="D100" s="54">
        <v>239000.0</v>
      </c>
      <c r="E100" s="54">
        <v>6931000.0</v>
      </c>
      <c r="F100" s="43">
        <v>44.9</v>
      </c>
      <c r="G100" s="57">
        <v>39.2</v>
      </c>
      <c r="H100" s="43">
        <v>46.24</v>
      </c>
      <c r="I100" s="57">
        <v>21.39</v>
      </c>
      <c r="J100" s="61">
        <v>99.81115384615386</v>
      </c>
      <c r="K100" s="61">
        <v>0.18884615384615386</v>
      </c>
      <c r="L100" s="61">
        <v>0.0</v>
      </c>
      <c r="M100" s="61">
        <v>0.0</v>
      </c>
      <c r="N100" s="61">
        <v>0.0</v>
      </c>
      <c r="O100" s="61">
        <v>0.0</v>
      </c>
      <c r="P100" s="43">
        <f t="shared" si="2"/>
        <v>0.1888461538</v>
      </c>
      <c r="Q100" s="22">
        <f t="array" ref="Q100">ROUND(IFERROR(INDEX(SPI!M:M,MATCH(1,IF(SPI!A:A='state(northeast)data'!$A100,IF(SPI!B:B='state(northeast)data'!$B100,1)),0))," "),2)</f>
        <v>2.35</v>
      </c>
      <c r="R100" s="22">
        <f t="array" ref="R100">ROUND(IFERROR(INDEX(SPI!N:N,MATCH(1,IF(SPI!A:A='state(northeast)data'!$A100,IF(SPI!B:B='state(northeast)data'!$B100,1)),0))," "),2)</f>
        <v>35.83</v>
      </c>
      <c r="S100" s="64">
        <v>3.0</v>
      </c>
      <c r="T100" s="64">
        <v>93.0</v>
      </c>
      <c r="U100" s="65">
        <v>1160000.0</v>
      </c>
      <c r="V100" s="65">
        <v>0.199</v>
      </c>
    </row>
    <row r="101">
      <c r="A101" s="62" t="s">
        <v>28</v>
      </c>
      <c r="B101" s="55">
        <v>2001.0</v>
      </c>
      <c r="C101" s="34">
        <v>36.0</v>
      </c>
      <c r="D101" s="54">
        <v>220000.0</v>
      </c>
      <c r="E101" s="54">
        <v>6490000.0</v>
      </c>
      <c r="F101" s="43">
        <v>46.9</v>
      </c>
      <c r="G101" s="57">
        <v>36.4</v>
      </c>
      <c r="H101" s="43">
        <v>34.14</v>
      </c>
      <c r="I101" s="57">
        <v>16.08</v>
      </c>
      <c r="J101" s="61">
        <v>61.264230769230785</v>
      </c>
      <c r="K101" s="61">
        <v>27.61653846153846</v>
      </c>
      <c r="L101" s="61">
        <v>9.149423076923078</v>
      </c>
      <c r="M101" s="61">
        <v>1.9688461538461541</v>
      </c>
      <c r="N101" s="61">
        <v>0.0</v>
      </c>
      <c r="O101" s="61">
        <v>0.0</v>
      </c>
      <c r="P101" s="43">
        <f t="shared" si="2"/>
        <v>51.82192308</v>
      </c>
      <c r="Q101" s="22">
        <f t="array" ref="Q101">ROUND(IFERROR(INDEX(SPI!M:M,MATCH(1,IF(SPI!A:A='state(northeast)data'!$A101,IF(SPI!B:B='state(northeast)data'!$B101,1)),0))," "),2)</f>
        <v>26.8</v>
      </c>
      <c r="R101" s="22">
        <f t="array" ref="R101">ROUND(IFERROR(INDEX(SPI!N:N,MATCH(1,IF(SPI!A:A='state(northeast)data'!$A101,IF(SPI!B:B='state(northeast)data'!$B101,1)),0))," "),2)</f>
        <v>1.85</v>
      </c>
      <c r="S101" s="64">
        <v>16.0</v>
      </c>
      <c r="T101" s="64">
        <v>103.0</v>
      </c>
      <c r="U101" s="65">
        <v>1190000.0</v>
      </c>
      <c r="V101" s="65">
        <v>0.164</v>
      </c>
    </row>
    <row r="102">
      <c r="A102" s="62" t="s">
        <v>28</v>
      </c>
      <c r="B102" s="55">
        <v>2002.0</v>
      </c>
      <c r="C102" s="34">
        <v>36.0</v>
      </c>
      <c r="D102" s="54">
        <v>260000.0</v>
      </c>
      <c r="E102" s="54">
        <v>6838000.0</v>
      </c>
      <c r="F102" s="43">
        <v>46.8</v>
      </c>
      <c r="G102" s="57">
        <v>41.8</v>
      </c>
      <c r="H102" s="43">
        <v>43.56</v>
      </c>
      <c r="I102" s="57">
        <v>15.96</v>
      </c>
      <c r="J102" s="61">
        <v>69.39792452830189</v>
      </c>
      <c r="K102" s="61">
        <v>20.71547169811321</v>
      </c>
      <c r="L102" s="61">
        <v>6.476226415094342</v>
      </c>
      <c r="M102" s="61">
        <v>3.2320754716981135</v>
      </c>
      <c r="N102" s="61">
        <v>0.17735849056603775</v>
      </c>
      <c r="O102" s="61">
        <v>0.0</v>
      </c>
      <c r="P102" s="43">
        <f t="shared" si="2"/>
        <v>44.07358491</v>
      </c>
      <c r="Q102" s="22">
        <f t="array" ref="Q102">ROUND(IFERROR(INDEX(SPI!M:M,MATCH(1,IF(SPI!A:A='state(northeast)data'!$A102,IF(SPI!B:B='state(northeast)data'!$B102,1)),0))," "),2)</f>
        <v>16.27</v>
      </c>
      <c r="R102" s="22">
        <f t="array" ref="R102">ROUND(IFERROR(INDEX(SPI!N:N,MATCH(1,IF(SPI!A:A='state(northeast)data'!$A102,IF(SPI!B:B='state(northeast)data'!$B102,1)),0))," "),2)</f>
        <v>11.55</v>
      </c>
      <c r="S102" s="64">
        <v>19.0</v>
      </c>
      <c r="T102" s="64">
        <v>98.0</v>
      </c>
      <c r="U102" s="65">
        <v>1260000.0</v>
      </c>
      <c r="V102" s="65">
        <v>0.19</v>
      </c>
    </row>
    <row r="103">
      <c r="A103" s="62" t="s">
        <v>28</v>
      </c>
      <c r="B103" s="55">
        <v>2003.0</v>
      </c>
      <c r="C103" s="34">
        <v>36.0</v>
      </c>
      <c r="D103" s="54">
        <v>210000.0</v>
      </c>
      <c r="E103" s="54">
        <v>5628000.0</v>
      </c>
      <c r="F103" s="43">
        <v>44.5</v>
      </c>
      <c r="G103" s="57">
        <v>35.4</v>
      </c>
      <c r="H103" s="43">
        <v>48.02</v>
      </c>
      <c r="I103" s="57">
        <v>21.32</v>
      </c>
      <c r="J103" s="61">
        <v>96.75942307692308</v>
      </c>
      <c r="K103" s="61">
        <v>3.2405769230769232</v>
      </c>
      <c r="L103" s="61">
        <v>0.0</v>
      </c>
      <c r="M103" s="61">
        <v>0.0</v>
      </c>
      <c r="N103" s="61">
        <v>0.0</v>
      </c>
      <c r="O103" s="61">
        <v>0.0</v>
      </c>
      <c r="P103" s="43">
        <f t="shared" si="2"/>
        <v>3.240576923</v>
      </c>
      <c r="Q103" s="22">
        <f t="array" ref="Q103">ROUND(IFERROR(INDEX(SPI!M:M,MATCH(1,IF(SPI!A:A='state(northeast)data'!$A103,IF(SPI!B:B='state(northeast)data'!$B103,1)),0))," "),2)</f>
        <v>3.37</v>
      </c>
      <c r="R103" s="22">
        <f t="array" ref="R103">ROUND(IFERROR(INDEX(SPI!N:N,MATCH(1,IF(SPI!A:A='state(northeast)data'!$A103,IF(SPI!B:B='state(northeast)data'!$B103,1)),0))," "),2)</f>
        <v>25.46</v>
      </c>
      <c r="S103" s="64">
        <v>7.0</v>
      </c>
      <c r="T103" s="64">
        <v>94.0</v>
      </c>
      <c r="U103" s="65">
        <v>1160000.0</v>
      </c>
      <c r="V103" s="65">
        <v>0.166</v>
      </c>
    </row>
    <row r="104">
      <c r="A104" s="62" t="s">
        <v>28</v>
      </c>
      <c r="B104" s="55">
        <v>2004.0</v>
      </c>
      <c r="C104" s="34">
        <v>36.0</v>
      </c>
      <c r="D104" s="54">
        <v>255000.0</v>
      </c>
      <c r="E104" s="54">
        <v>7191000.0</v>
      </c>
      <c r="F104" s="43">
        <v>45.2</v>
      </c>
      <c r="G104" s="57">
        <v>36.8</v>
      </c>
      <c r="H104" s="43">
        <v>45.17</v>
      </c>
      <c r="I104" s="57">
        <v>23.22</v>
      </c>
      <c r="J104" s="61">
        <v>98.2825</v>
      </c>
      <c r="K104" s="61">
        <v>1.7175</v>
      </c>
      <c r="L104" s="61">
        <v>0.0</v>
      </c>
      <c r="M104" s="61">
        <v>0.0</v>
      </c>
      <c r="N104" s="61">
        <v>0.0</v>
      </c>
      <c r="O104" s="61">
        <v>0.0</v>
      </c>
      <c r="P104" s="43">
        <f t="shared" si="2"/>
        <v>1.7175</v>
      </c>
      <c r="Q104" s="22">
        <f t="array" ref="Q104">ROUND(IFERROR(INDEX(SPI!M:M,MATCH(1,IF(SPI!A:A='state(northeast)data'!$A104,IF(SPI!B:B='state(northeast)data'!$B104,1)),0))," "),2)</f>
        <v>0.14</v>
      </c>
      <c r="R104" s="22">
        <f t="array" ref="R104">ROUND(IFERROR(INDEX(SPI!N:N,MATCH(1,IF(SPI!A:A='state(northeast)data'!$A104,IF(SPI!B:B='state(northeast)data'!$B104,1)),0))," "),2)</f>
        <v>44.55</v>
      </c>
      <c r="S104" s="64">
        <v>1.0</v>
      </c>
      <c r="T104" s="64">
        <v>91.0</v>
      </c>
      <c r="U104" s="65">
        <v>1240000.0</v>
      </c>
      <c r="V104" s="65">
        <v>0.184</v>
      </c>
    </row>
    <row r="105">
      <c r="A105" s="62" t="s">
        <v>28</v>
      </c>
      <c r="B105" s="55">
        <v>2005.0</v>
      </c>
      <c r="C105" s="34">
        <v>36.0</v>
      </c>
      <c r="D105" s="54">
        <v>222000.0</v>
      </c>
      <c r="E105" s="54">
        <v>7037000.0</v>
      </c>
      <c r="F105" s="43">
        <v>46.2</v>
      </c>
      <c r="G105" s="57">
        <v>38.6</v>
      </c>
      <c r="H105" s="43">
        <v>46.85</v>
      </c>
      <c r="I105" s="57">
        <v>21.06</v>
      </c>
      <c r="J105" s="61">
        <v>85.9346153846154</v>
      </c>
      <c r="K105" s="61">
        <v>12.48173076923077</v>
      </c>
      <c r="L105" s="61">
        <v>1.5834615384615385</v>
      </c>
      <c r="M105" s="61">
        <v>0.0</v>
      </c>
      <c r="N105" s="61">
        <v>0.0</v>
      </c>
      <c r="O105" s="61">
        <v>0.0</v>
      </c>
      <c r="P105" s="43">
        <f t="shared" si="2"/>
        <v>15.64865385</v>
      </c>
      <c r="Q105" s="22">
        <f t="array" ref="Q105">ROUND(IFERROR(INDEX(SPI!M:M,MATCH(1,IF(SPI!A:A='state(northeast)data'!$A105,IF(SPI!B:B='state(northeast)data'!$B105,1)),0))," "),2)</f>
        <v>2.46</v>
      </c>
      <c r="R105" s="22">
        <f t="array" ref="R105">ROUND(IFERROR(INDEX(SPI!N:N,MATCH(1,IF(SPI!A:A='state(northeast)data'!$A105,IF(SPI!B:B='state(northeast)data'!$B105,1)),0))," "),2)</f>
        <v>31.18</v>
      </c>
      <c r="S105" s="64">
        <v>5.0</v>
      </c>
      <c r="T105" s="64">
        <v>99.0</v>
      </c>
      <c r="U105" s="65">
        <v>1340000.0</v>
      </c>
      <c r="V105" s="65">
        <v>0.157</v>
      </c>
    </row>
    <row r="106">
      <c r="A106" s="62" t="s">
        <v>28</v>
      </c>
      <c r="B106" s="55">
        <v>2006.0</v>
      </c>
      <c r="C106" s="34">
        <v>36.0</v>
      </c>
      <c r="D106" s="54">
        <v>253000.0</v>
      </c>
      <c r="E106" s="54">
        <v>8020000.0</v>
      </c>
      <c r="F106" s="43">
        <v>47.6</v>
      </c>
      <c r="G106" s="57">
        <v>40.3</v>
      </c>
      <c r="H106" s="43">
        <v>48.89</v>
      </c>
      <c r="I106" s="57">
        <v>26.01</v>
      </c>
      <c r="J106" s="61">
        <v>93.95173076923076</v>
      </c>
      <c r="K106" s="61">
        <v>6.048269230769232</v>
      </c>
      <c r="L106" s="61">
        <v>0.0</v>
      </c>
      <c r="M106" s="61">
        <v>0.0</v>
      </c>
      <c r="N106" s="61">
        <v>0.0</v>
      </c>
      <c r="O106" s="61">
        <v>0.0</v>
      </c>
      <c r="P106" s="43">
        <f t="shared" si="2"/>
        <v>6.048269231</v>
      </c>
      <c r="Q106" s="22">
        <f t="array" ref="Q106">ROUND(IFERROR(INDEX(SPI!M:M,MATCH(1,IF(SPI!A:A='state(northeast)data'!$A106,IF(SPI!B:B='state(northeast)data'!$B106,1)),0))," "),2)</f>
        <v>0.32</v>
      </c>
      <c r="R106" s="22">
        <f t="array" ref="R106">ROUND(IFERROR(INDEX(SPI!N:N,MATCH(1,IF(SPI!A:A='state(northeast)data'!$A106,IF(SPI!B:B='state(northeast)data'!$B106,1)),0))," "),2)</f>
        <v>55.42</v>
      </c>
      <c r="S106" s="64">
        <v>15.0</v>
      </c>
      <c r="T106" s="64">
        <v>97.0</v>
      </c>
      <c r="U106" s="65">
        <v>1345000.0</v>
      </c>
      <c r="V106" s="65">
        <v>0.19</v>
      </c>
    </row>
    <row r="107">
      <c r="A107" s="62" t="s">
        <v>28</v>
      </c>
      <c r="B107" s="55">
        <v>2007.0</v>
      </c>
      <c r="C107" s="34">
        <v>36.0</v>
      </c>
      <c r="D107" s="54">
        <v>228000.0</v>
      </c>
      <c r="E107" s="54">
        <v>7638000.0</v>
      </c>
      <c r="F107" s="43">
        <v>45.7</v>
      </c>
      <c r="G107" s="57">
        <v>38.0</v>
      </c>
      <c r="H107" s="43">
        <v>44.47</v>
      </c>
      <c r="I107" s="57">
        <v>23.74</v>
      </c>
      <c r="J107" s="61">
        <v>86.5521153846154</v>
      </c>
      <c r="K107" s="61">
        <v>8.247692307692308</v>
      </c>
      <c r="L107" s="61">
        <v>4.203653846153846</v>
      </c>
      <c r="M107" s="61">
        <v>0.9967307692307693</v>
      </c>
      <c r="N107" s="61">
        <v>0.0</v>
      </c>
      <c r="O107" s="61">
        <v>0.0</v>
      </c>
      <c r="P107" s="43">
        <f t="shared" si="2"/>
        <v>19.64519231</v>
      </c>
      <c r="Q107" s="22">
        <f t="array" ref="Q107">ROUND(IFERROR(INDEX(SPI!M:M,MATCH(1,IF(SPI!A:A='state(northeast)data'!$A107,IF(SPI!B:B='state(northeast)data'!$B107,1)),0))," "),2)</f>
        <v>2.31</v>
      </c>
      <c r="R107" s="22">
        <f t="array" ref="R107">ROUND(IFERROR(INDEX(SPI!N:N,MATCH(1,IF(SPI!A:A='state(northeast)data'!$A107,IF(SPI!B:B='state(northeast)data'!$B107,1)),0))," "),2)</f>
        <v>36.47</v>
      </c>
      <c r="S107" s="64">
        <v>8.0</v>
      </c>
      <c r="T107" s="64">
        <v>92.0</v>
      </c>
      <c r="U107" s="65">
        <v>1420000.0</v>
      </c>
      <c r="V107" s="65">
        <v>0.156</v>
      </c>
    </row>
    <row r="108">
      <c r="A108" s="62" t="s">
        <v>28</v>
      </c>
      <c r="B108" s="55">
        <v>2008.0</v>
      </c>
      <c r="C108" s="34">
        <v>36.0</v>
      </c>
      <c r="D108" s="54">
        <v>328000.0</v>
      </c>
      <c r="E108" s="54">
        <v>1.3907E7</v>
      </c>
      <c r="F108" s="43">
        <v>45.8</v>
      </c>
      <c r="G108" s="57">
        <v>39.5</v>
      </c>
      <c r="H108" s="43">
        <v>47.73</v>
      </c>
      <c r="I108" s="57">
        <v>24.74</v>
      </c>
      <c r="J108" s="61">
        <v>97.1356603773585</v>
      </c>
      <c r="K108" s="61">
        <v>2.8643396226415088</v>
      </c>
      <c r="L108" s="61">
        <v>0.0</v>
      </c>
      <c r="M108" s="61">
        <v>0.0</v>
      </c>
      <c r="N108" s="61">
        <v>0.0</v>
      </c>
      <c r="O108" s="61">
        <v>0.0</v>
      </c>
      <c r="P108" s="43">
        <f t="shared" si="2"/>
        <v>2.864339623</v>
      </c>
      <c r="Q108" s="22">
        <f t="array" ref="Q108">ROUND(IFERROR(INDEX(SPI!M:M,MATCH(1,IF(SPI!A:A='state(northeast)data'!$A108,IF(SPI!B:B='state(northeast)data'!$B108,1)),0))," "),2)</f>
        <v>0.59</v>
      </c>
      <c r="R108" s="22">
        <f t="array" ref="R108">ROUND(IFERROR(INDEX(SPI!N:N,MATCH(1,IF(SPI!A:A='state(northeast)data'!$A108,IF(SPI!B:B='state(northeast)data'!$B108,1)),0))," "),2)</f>
        <v>45.22</v>
      </c>
      <c r="S108" s="64">
        <v>10.0</v>
      </c>
      <c r="T108" s="64">
        <v>96.0</v>
      </c>
      <c r="U108" s="65">
        <v>1530000.0</v>
      </c>
      <c r="V108" s="65">
        <v>0.165</v>
      </c>
    </row>
    <row r="109">
      <c r="A109" s="62" t="s">
        <v>28</v>
      </c>
      <c r="B109" s="55">
        <v>2009.0</v>
      </c>
      <c r="C109" s="34">
        <v>36.0</v>
      </c>
      <c r="D109" s="54">
        <v>439000.0</v>
      </c>
      <c r="E109" s="54">
        <v>1.7823E7</v>
      </c>
      <c r="F109" s="43">
        <v>45.0</v>
      </c>
      <c r="G109" s="57">
        <v>36.2</v>
      </c>
      <c r="H109" s="43">
        <v>42.37</v>
      </c>
      <c r="I109" s="57">
        <v>20.4</v>
      </c>
      <c r="J109" s="61">
        <v>96.76211538461533</v>
      </c>
      <c r="K109" s="61">
        <v>3.237884615384616</v>
      </c>
      <c r="L109" s="61">
        <v>0.0</v>
      </c>
      <c r="M109" s="61">
        <v>0.0</v>
      </c>
      <c r="N109" s="61">
        <v>0.0</v>
      </c>
      <c r="O109" s="61">
        <v>0.0</v>
      </c>
      <c r="P109" s="43">
        <f t="shared" si="2"/>
        <v>3.237884615</v>
      </c>
      <c r="Q109" s="22">
        <f t="array" ref="Q109">ROUND(IFERROR(INDEX(SPI!M:M,MATCH(1,IF(SPI!A:A='state(northeast)data'!$A109,IF(SPI!B:B='state(northeast)data'!$B109,1)),0))," "),2)</f>
        <v>0.47</v>
      </c>
      <c r="R109" s="22">
        <f t="array" ref="R109">ROUND(IFERROR(INDEX(SPI!N:N,MATCH(1,IF(SPI!A:A='state(northeast)data'!$A109,IF(SPI!B:B='state(northeast)data'!$B109,1)),0))," "),2)</f>
        <v>22.69</v>
      </c>
      <c r="S109" s="64">
        <v>6.0</v>
      </c>
      <c r="T109" s="64">
        <v>92.0</v>
      </c>
      <c r="U109" s="65">
        <v>1470000.0</v>
      </c>
      <c r="V109" s="65">
        <v>0.152</v>
      </c>
    </row>
    <row r="110">
      <c r="A110" s="62" t="s">
        <v>28</v>
      </c>
      <c r="B110" s="55">
        <v>2010.0</v>
      </c>
      <c r="C110" s="34">
        <v>36.0</v>
      </c>
      <c r="D110" s="54">
        <v>312000.0</v>
      </c>
      <c r="E110" s="54">
        <v>1.2293E7</v>
      </c>
      <c r="F110" s="43">
        <v>47.2</v>
      </c>
      <c r="G110" s="57">
        <v>37.0</v>
      </c>
      <c r="H110" s="43">
        <v>43.92</v>
      </c>
      <c r="I110" s="57">
        <v>17.74</v>
      </c>
      <c r="J110" s="61">
        <v>88.23538461538463</v>
      </c>
      <c r="K110" s="61">
        <v>10.90673076923077</v>
      </c>
      <c r="L110" s="61">
        <v>0.8578846153846152</v>
      </c>
      <c r="M110" s="61">
        <v>0.0</v>
      </c>
      <c r="N110" s="61">
        <v>0.0</v>
      </c>
      <c r="O110" s="61">
        <v>0.0</v>
      </c>
      <c r="P110" s="43">
        <f t="shared" si="2"/>
        <v>12.6225</v>
      </c>
      <c r="Q110" s="22">
        <f t="array" ref="Q110">ROUND(IFERROR(INDEX(SPI!M:M,MATCH(1,IF(SPI!A:A='state(northeast)data'!$A110,IF(SPI!B:B='state(northeast)data'!$B110,1)),0))," "),2)</f>
        <v>6.27</v>
      </c>
      <c r="R110" s="22">
        <f t="array" ref="R110">ROUND(IFERROR(INDEX(SPI!N:N,MATCH(1,IF(SPI!A:A='state(northeast)data'!$A110,IF(SPI!B:B='state(northeast)data'!$B110,1)),0))," "),2)</f>
        <v>16.64</v>
      </c>
      <c r="S110" s="64">
        <v>13.0</v>
      </c>
      <c r="T110" s="64">
        <v>103.0</v>
      </c>
      <c r="U110" s="65">
        <v>1480000.0</v>
      </c>
      <c r="V110" s="65">
        <v>0.218</v>
      </c>
    </row>
    <row r="111">
      <c r="A111" s="62" t="s">
        <v>28</v>
      </c>
      <c r="B111" s="55">
        <v>2011.0</v>
      </c>
      <c r="C111" s="34">
        <v>36.0</v>
      </c>
      <c r="D111" s="54">
        <v>564000.0</v>
      </c>
      <c r="E111" s="54">
        <v>2.2052E7</v>
      </c>
      <c r="F111" s="43">
        <v>47.1</v>
      </c>
      <c r="G111" s="57">
        <v>35.9</v>
      </c>
      <c r="H111" s="43">
        <v>55.71</v>
      </c>
      <c r="I111" s="57">
        <v>21.91</v>
      </c>
      <c r="J111" s="61">
        <v>92.54211538461541</v>
      </c>
      <c r="K111" s="61">
        <v>5.800192307692308</v>
      </c>
      <c r="L111" s="61">
        <v>1.6576923076923078</v>
      </c>
      <c r="M111" s="61">
        <v>0.0</v>
      </c>
      <c r="N111" s="61">
        <v>0.0</v>
      </c>
      <c r="O111" s="61">
        <v>0.0</v>
      </c>
      <c r="P111" s="43">
        <f t="shared" si="2"/>
        <v>9.115576923</v>
      </c>
      <c r="Q111" s="22">
        <f t="array" ref="Q111">ROUND(IFERROR(INDEX(SPI!M:M,MATCH(1,IF(SPI!A:A='state(northeast)data'!$A111,IF(SPI!B:B='state(northeast)data'!$B111,1)),0))," "),2)</f>
        <v>0.44</v>
      </c>
      <c r="R111" s="22">
        <f t="array" ref="R111">ROUND(IFERROR(INDEX(SPI!N:N,MATCH(1,IF(SPI!A:A='state(northeast)data'!$A111,IF(SPI!B:B='state(northeast)data'!$B111,1)),0))," "),2)</f>
        <v>75.26</v>
      </c>
      <c r="S111" s="64">
        <v>6.0</v>
      </c>
      <c r="T111" s="64">
        <v>104.0</v>
      </c>
      <c r="U111" s="65">
        <v>1830000.0</v>
      </c>
      <c r="V111" s="65">
        <v>0.24</v>
      </c>
    </row>
    <row r="112">
      <c r="A112" s="62" t="s">
        <v>28</v>
      </c>
      <c r="B112" s="55">
        <v>2012.0</v>
      </c>
      <c r="C112" s="34">
        <v>36.0</v>
      </c>
      <c r="D112" s="54">
        <v>360000.0</v>
      </c>
      <c r="E112" s="54">
        <v>1.566E7</v>
      </c>
      <c r="F112" s="43">
        <v>48.8</v>
      </c>
      <c r="G112" s="57">
        <v>41.6</v>
      </c>
      <c r="H112" s="43">
        <v>39.56</v>
      </c>
      <c r="I112" s="57">
        <v>22.71</v>
      </c>
      <c r="J112" s="61">
        <v>63.68807692307692</v>
      </c>
      <c r="K112" s="61">
        <v>27.79923076923077</v>
      </c>
      <c r="L112" s="61">
        <v>8.297115384615385</v>
      </c>
      <c r="M112" s="61">
        <v>0.21596153846153848</v>
      </c>
      <c r="N112" s="61">
        <v>0.0</v>
      </c>
      <c r="O112" s="61">
        <v>0.0</v>
      </c>
      <c r="P112" s="43">
        <f t="shared" si="2"/>
        <v>45.04134615</v>
      </c>
      <c r="Q112" s="22">
        <f t="array" ref="Q112">ROUND(IFERROR(INDEX(SPI!M:M,MATCH(1,IF(SPI!A:A='state(northeast)data'!$A112,IF(SPI!B:B='state(northeast)data'!$B112,1)),0))," "),2)</f>
        <v>8.2</v>
      </c>
      <c r="R112" s="22">
        <f t="array" ref="R112">ROUND(IFERROR(INDEX(SPI!N:N,MATCH(1,IF(SPI!A:A='state(northeast)data'!$A112,IF(SPI!B:B='state(northeast)data'!$B112,1)),0))," "),2)</f>
        <v>21.4</v>
      </c>
      <c r="S112" s="64">
        <v>13.0</v>
      </c>
      <c r="T112" s="64">
        <v>100.0</v>
      </c>
      <c r="U112" s="65">
        <v>1903000.0</v>
      </c>
      <c r="V112" s="65">
        <v>0.164</v>
      </c>
    </row>
    <row r="113">
      <c r="A113" s="62" t="s">
        <v>28</v>
      </c>
      <c r="B113" s="55">
        <v>2013.0</v>
      </c>
      <c r="C113" s="34">
        <v>36.0</v>
      </c>
      <c r="D113" s="54">
        <v>574000.0</v>
      </c>
      <c r="E113" s="54">
        <v>2.5026E7</v>
      </c>
      <c r="F113" s="43">
        <v>45.7</v>
      </c>
      <c r="G113" s="57">
        <v>38.9</v>
      </c>
      <c r="H113" s="43">
        <v>43.99</v>
      </c>
      <c r="I113" s="57">
        <v>20.84</v>
      </c>
      <c r="J113" s="61">
        <v>83.74056603773585</v>
      </c>
      <c r="K113" s="61">
        <v>15.228867924528306</v>
      </c>
      <c r="L113" s="61">
        <v>1.0311320754716982</v>
      </c>
      <c r="M113" s="61">
        <v>0.0</v>
      </c>
      <c r="N113" s="61">
        <v>0.0</v>
      </c>
      <c r="O113" s="61">
        <v>0.0</v>
      </c>
      <c r="P113" s="43">
        <f t="shared" si="2"/>
        <v>17.29113208</v>
      </c>
      <c r="Q113" s="22">
        <f t="array" ref="Q113">ROUND(IFERROR(INDEX(SPI!M:M,MATCH(1,IF(SPI!A:A='state(northeast)data'!$A113,IF(SPI!B:B='state(northeast)data'!$B113,1)),0))," "),2)</f>
        <v>2.02</v>
      </c>
      <c r="R113" s="22">
        <f t="array" ref="R113">ROUND(IFERROR(INDEX(SPI!N:N,MATCH(1,IF(SPI!A:A='state(northeast)data'!$A113,IF(SPI!B:B='state(northeast)data'!$B113,1)),0))," "),2)</f>
        <v>21.53</v>
      </c>
      <c r="S113" s="64">
        <v>11.0</v>
      </c>
      <c r="T113" s="64">
        <v>98.0</v>
      </c>
      <c r="U113" s="65">
        <v>2011000.0</v>
      </c>
      <c r="V113" s="65">
        <v>0.28</v>
      </c>
    </row>
    <row r="114">
      <c r="A114" s="62" t="s">
        <v>28</v>
      </c>
      <c r="B114" s="55">
        <v>2014.0</v>
      </c>
      <c r="C114" s="34">
        <v>36.0</v>
      </c>
      <c r="D114" s="54">
        <v>546000.0</v>
      </c>
      <c r="E114" s="54">
        <v>2.1676E7</v>
      </c>
      <c r="F114" s="43">
        <v>44.5</v>
      </c>
      <c r="G114" s="57">
        <v>34.7</v>
      </c>
      <c r="H114" s="43">
        <v>43.22</v>
      </c>
      <c r="I114" s="57">
        <v>19.87</v>
      </c>
      <c r="J114" s="61">
        <v>90.29576923076921</v>
      </c>
      <c r="K114" s="61">
        <v>8.680192307692307</v>
      </c>
      <c r="L114" s="61">
        <v>1.0251923076923075</v>
      </c>
      <c r="M114" s="61">
        <v>0.0</v>
      </c>
      <c r="N114" s="61">
        <v>0.0</v>
      </c>
      <c r="O114" s="61">
        <v>0.0</v>
      </c>
      <c r="P114" s="43">
        <f t="shared" si="2"/>
        <v>10.73057692</v>
      </c>
      <c r="Q114" s="22">
        <f t="array" ref="Q114">ROUND(IFERROR(INDEX(SPI!M:M,MATCH(1,IF(SPI!A:A='state(northeast)data'!$A114,IF(SPI!B:B='state(northeast)data'!$B114,1)),0))," "),2)</f>
        <v>1.2</v>
      </c>
      <c r="R114" s="22">
        <f t="array" ref="R114">ROUND(IFERROR(INDEX(SPI!N:N,MATCH(1,IF(SPI!A:A='state(northeast)data'!$A114,IF(SPI!B:B='state(northeast)data'!$B114,1)),0))," "),2)</f>
        <v>31.05</v>
      </c>
      <c r="S114" s="64">
        <v>4.0</v>
      </c>
      <c r="T114" s="64">
        <v>92.0</v>
      </c>
      <c r="U114" s="65">
        <v>2070000.0</v>
      </c>
      <c r="V114" s="65">
        <v>0.174</v>
      </c>
    </row>
    <row r="115">
      <c r="A115" s="62" t="s">
        <v>28</v>
      </c>
      <c r="B115" s="55">
        <v>2015.0</v>
      </c>
      <c r="C115" s="34">
        <v>36.0</v>
      </c>
      <c r="D115" s="54">
        <v>601000.0</v>
      </c>
      <c r="E115" s="54">
        <v>2.5242E7</v>
      </c>
      <c r="F115" s="43">
        <v>45.7</v>
      </c>
      <c r="G115" s="57">
        <v>34.2</v>
      </c>
      <c r="H115" s="43">
        <v>40.64</v>
      </c>
      <c r="I115" s="57">
        <v>16.65</v>
      </c>
      <c r="J115" s="61">
        <v>61.953076923076914</v>
      </c>
      <c r="K115" s="61">
        <v>33.275192307692315</v>
      </c>
      <c r="L115" s="61">
        <v>4.771153846153846</v>
      </c>
      <c r="M115" s="61">
        <v>0.0</v>
      </c>
      <c r="N115" s="61">
        <v>0.0</v>
      </c>
      <c r="O115" s="61">
        <v>0.0</v>
      </c>
      <c r="P115" s="43">
        <f t="shared" si="2"/>
        <v>42.8175</v>
      </c>
      <c r="Q115" s="22">
        <f t="array" ref="Q115">ROUND(IFERROR(INDEX(SPI!M:M,MATCH(1,IF(SPI!A:A='state(northeast)data'!$A115,IF(SPI!B:B='state(northeast)data'!$B115,1)),0))," "),2)</f>
        <v>11.9</v>
      </c>
      <c r="R115" s="22">
        <f t="array" ref="R115">ROUND(IFERROR(INDEX(SPI!N:N,MATCH(1,IF(SPI!A:A='state(northeast)data'!$A115,IF(SPI!B:B='state(northeast)data'!$B115,1)),0))," "),2)</f>
        <v>8.33</v>
      </c>
      <c r="S115" s="64">
        <v>2.0</v>
      </c>
      <c r="T115" s="64">
        <v>97.0</v>
      </c>
      <c r="U115" s="65">
        <v>2200000.0</v>
      </c>
      <c r="V115" s="65">
        <v>0.261</v>
      </c>
    </row>
    <row r="116">
      <c r="A116" s="62" t="s">
        <v>28</v>
      </c>
      <c r="B116" s="55">
        <v>2016.0</v>
      </c>
      <c r="C116" s="34">
        <v>36.0</v>
      </c>
      <c r="D116" s="54">
        <v>707000.0</v>
      </c>
      <c r="E116" s="54">
        <v>3.132E7</v>
      </c>
      <c r="F116" s="43">
        <v>47.6</v>
      </c>
      <c r="G116" s="57">
        <v>41.9</v>
      </c>
      <c r="H116" s="43">
        <v>38.17</v>
      </c>
      <c r="I116" s="57">
        <v>20.65</v>
      </c>
      <c r="J116" s="61">
        <v>37.93057692307693</v>
      </c>
      <c r="K116" s="61">
        <v>31.130192307692308</v>
      </c>
      <c r="L116" s="61">
        <v>19.146923076923066</v>
      </c>
      <c r="M116" s="61">
        <v>10.093461538461538</v>
      </c>
      <c r="N116" s="61">
        <v>1.6975</v>
      </c>
      <c r="O116" s="61">
        <v>0.0</v>
      </c>
      <c r="P116" s="43">
        <f t="shared" si="2"/>
        <v>106.4944231</v>
      </c>
      <c r="Q116" s="22">
        <f t="array" ref="Q116">ROUND(IFERROR(INDEX(SPI!M:M,MATCH(1,IF(SPI!A:A='state(northeast)data'!$A116,IF(SPI!B:B='state(northeast)data'!$B116,1)),0))," "),2)</f>
        <v>15.02</v>
      </c>
      <c r="R116" s="22">
        <f t="array" ref="R116">ROUND(IFERROR(INDEX(SPI!N:N,MATCH(1,IF(SPI!A:A='state(northeast)data'!$A116,IF(SPI!B:B='state(northeast)data'!$B116,1)),0))," "),2)</f>
        <v>6.35</v>
      </c>
      <c r="S116" s="64">
        <v>-1.0</v>
      </c>
      <c r="T116" s="64">
        <v>96.0</v>
      </c>
      <c r="U116" s="65">
        <v>2200000.0</v>
      </c>
      <c r="V116" s="65">
        <v>0.248</v>
      </c>
    </row>
    <row r="117">
      <c r="A117" s="62" t="s">
        <v>28</v>
      </c>
      <c r="B117" s="55">
        <v>2017.0</v>
      </c>
      <c r="C117" s="34">
        <v>36.0</v>
      </c>
      <c r="D117" s="54">
        <v>760000.0</v>
      </c>
      <c r="E117" s="54">
        <v>2.964E7</v>
      </c>
      <c r="F117" s="43">
        <v>46.9</v>
      </c>
      <c r="G117" s="57">
        <v>41.8</v>
      </c>
      <c r="H117" s="43">
        <v>47.38</v>
      </c>
      <c r="I117" s="57">
        <v>20.45</v>
      </c>
      <c r="J117" s="61">
        <v>81.52692307692308</v>
      </c>
      <c r="K117" s="61">
        <v>12.485384615384616</v>
      </c>
      <c r="L117" s="61">
        <v>4.739999999999999</v>
      </c>
      <c r="M117" s="61">
        <v>1.234230769230769</v>
      </c>
      <c r="N117" s="61">
        <v>0.013461538461538462</v>
      </c>
      <c r="O117" s="61">
        <v>0.0</v>
      </c>
      <c r="P117" s="43">
        <f t="shared" si="2"/>
        <v>25.72192308</v>
      </c>
      <c r="Q117" s="22">
        <f t="array" ref="Q117">ROUND(IFERROR(INDEX(SPI!M:M,MATCH(1,IF(SPI!A:A='state(northeast)data'!$A117,IF(SPI!B:B='state(northeast)data'!$B117,1)),0))," "),2)</f>
        <v>2</v>
      </c>
      <c r="R117" s="22">
        <f t="array" ref="R117">ROUND(IFERROR(INDEX(SPI!N:N,MATCH(1,IF(SPI!A:A='state(northeast)data'!$A117,IF(SPI!B:B='state(northeast)data'!$B117,1)),0))," "),2)</f>
        <v>47.78</v>
      </c>
      <c r="S117" s="64">
        <v>9.0</v>
      </c>
      <c r="T117" s="64">
        <v>94.0</v>
      </c>
      <c r="U117" s="65">
        <v>2310000.0</v>
      </c>
      <c r="V117" s="65">
        <v>0.26</v>
      </c>
    </row>
    <row r="118">
      <c r="A118" s="62" t="s">
        <v>28</v>
      </c>
      <c r="B118" s="55">
        <v>2018.0</v>
      </c>
      <c r="C118" s="34">
        <v>36.0</v>
      </c>
      <c r="D118" s="54">
        <v>806000.0</v>
      </c>
      <c r="E118" s="54">
        <v>2.6114E7</v>
      </c>
      <c r="F118" s="43">
        <v>46.2</v>
      </c>
      <c r="G118" s="57">
        <v>38.6</v>
      </c>
      <c r="H118" s="43">
        <v>48.58</v>
      </c>
      <c r="I118" s="57">
        <v>19.92</v>
      </c>
      <c r="J118" s="61">
        <v>80.70788461538463</v>
      </c>
      <c r="K118" s="61">
        <v>14.94634615384615</v>
      </c>
      <c r="L118" s="61">
        <v>4.072115384615386</v>
      </c>
      <c r="M118" s="61">
        <v>0.27307692307692305</v>
      </c>
      <c r="N118" s="61">
        <v>0.0</v>
      </c>
      <c r="O118" s="61">
        <v>0.0</v>
      </c>
      <c r="P118" s="43">
        <f t="shared" si="2"/>
        <v>23.90980769</v>
      </c>
      <c r="Q118" s="22">
        <f t="array" ref="Q118">ROUND(IFERROR(INDEX(SPI!M:M,MATCH(1,IF(SPI!A:A='state(northeast)data'!$A118,IF(SPI!B:B='state(northeast)data'!$B118,1)),0))," "),2)</f>
        <v>2.27</v>
      </c>
      <c r="R118" s="22">
        <f t="array" ref="R118">ROUND(IFERROR(INDEX(SPI!N:N,MATCH(1,IF(SPI!A:A='state(northeast)data'!$A118,IF(SPI!B:B='state(northeast)data'!$B118,1)),0))," "),2)</f>
        <v>28.32</v>
      </c>
      <c r="S118" s="64">
        <v>5.0</v>
      </c>
      <c r="T118" s="64">
        <v>96.0</v>
      </c>
      <c r="U118" s="65">
        <v>2515000.0</v>
      </c>
      <c r="V118" s="65">
        <v>0.281</v>
      </c>
    </row>
    <row r="119">
      <c r="A119" s="62" t="s">
        <v>28</v>
      </c>
      <c r="B119" s="55">
        <v>2019.0</v>
      </c>
      <c r="C119" s="34">
        <v>36.0</v>
      </c>
      <c r="D119" s="54">
        <v>820000.0</v>
      </c>
      <c r="E119" s="54">
        <v>2.6404E7</v>
      </c>
      <c r="F119" s="43">
        <v>45.2</v>
      </c>
      <c r="G119" s="57">
        <v>38.6</v>
      </c>
      <c r="H119" s="43">
        <v>48.22</v>
      </c>
      <c r="I119" s="57">
        <v>26.22</v>
      </c>
      <c r="J119" s="61">
        <v>96.1811320754717</v>
      </c>
      <c r="K119" s="61">
        <v>3.818867924528301</v>
      </c>
      <c r="L119" s="61">
        <v>0.0</v>
      </c>
      <c r="M119" s="61">
        <v>0.0</v>
      </c>
      <c r="N119" s="61">
        <v>0.0</v>
      </c>
      <c r="O119" s="61">
        <v>0.0</v>
      </c>
      <c r="P119" s="43">
        <f t="shared" si="2"/>
        <v>3.818867925</v>
      </c>
      <c r="Q119" s="22">
        <f t="array" ref="Q119">ROUND(IFERROR(INDEX(SPI!M:M,MATCH(1,IF(SPI!A:A='state(northeast)data'!$A119,IF(SPI!B:B='state(northeast)data'!$B119,1)),0))," "),2)</f>
        <v>0.08</v>
      </c>
      <c r="R119" s="22">
        <f t="array" ref="R119">ROUND(IFERROR(INDEX(SPI!N:N,MATCH(1,IF(SPI!A:A='state(northeast)data'!$A119,IF(SPI!B:B='state(northeast)data'!$B119,1)),0))," "),2)</f>
        <v>57.69</v>
      </c>
      <c r="S119" s="64">
        <v>2.0</v>
      </c>
      <c r="T119" s="64">
        <v>95.0</v>
      </c>
      <c r="U119" s="65">
        <v>2650000.0</v>
      </c>
      <c r="V119" s="65">
        <v>0.287</v>
      </c>
    </row>
    <row r="120">
      <c r="A120" s="62" t="s">
        <v>28</v>
      </c>
      <c r="B120" s="55">
        <v>2020.0</v>
      </c>
      <c r="C120" s="34">
        <v>36.0</v>
      </c>
      <c r="D120" s="54">
        <v>804000.0</v>
      </c>
      <c r="E120" s="59">
        <v>2.7658E7</v>
      </c>
      <c r="F120" s="43">
        <v>47.8</v>
      </c>
      <c r="G120" s="57">
        <v>40.3</v>
      </c>
      <c r="H120" s="43">
        <v>39.28</v>
      </c>
      <c r="I120" s="57">
        <v>22.66</v>
      </c>
      <c r="J120" s="61">
        <v>63.855000000000004</v>
      </c>
      <c r="K120" s="61">
        <v>23.83403846153846</v>
      </c>
      <c r="L120" s="61">
        <v>11.392115384615387</v>
      </c>
      <c r="M120" s="61">
        <v>0.9194230769230767</v>
      </c>
      <c r="N120" s="61">
        <v>3.846153846153846E-4</v>
      </c>
      <c r="O120" s="61">
        <v>0.0</v>
      </c>
      <c r="P120" s="43">
        <f t="shared" si="2"/>
        <v>49.37807692</v>
      </c>
      <c r="Q120" s="22">
        <f t="array" ref="Q120">ROUND(IFERROR(INDEX(SPI!M:M,MATCH(1,IF(SPI!A:A='state(northeast)data'!$A120,IF(SPI!B:B='state(northeast)data'!$B120,1)),0))," "),2)</f>
        <v>6.1</v>
      </c>
      <c r="R120" s="22">
        <f t="array" ref="R120">ROUND(IFERROR(INDEX(SPI!N:N,MATCH(1,IF(SPI!A:A='state(northeast)data'!$A120,IF(SPI!B:B='state(northeast)data'!$B120,1)),0))," "),2)</f>
        <v>17.5</v>
      </c>
      <c r="S120" s="64">
        <v>14.0</v>
      </c>
      <c r="T120" s="64">
        <v>96.0</v>
      </c>
      <c r="U120" s="65">
        <v>2730000.0</v>
      </c>
      <c r="V120" s="65">
        <v>0.212</v>
      </c>
    </row>
    <row r="121">
      <c r="A121" s="62" t="s">
        <v>28</v>
      </c>
      <c r="B121" s="55">
        <v>2021.0</v>
      </c>
      <c r="C121" s="34">
        <v>36.0</v>
      </c>
      <c r="D121" s="54">
        <v>647000.0</v>
      </c>
      <c r="E121" s="66">
        <f>AVERAGE(E116:E120)</f>
        <v>28227200</v>
      </c>
      <c r="F121" s="43">
        <v>47.8</v>
      </c>
      <c r="G121" s="57">
        <v>39.4</v>
      </c>
      <c r="H121" s="43">
        <v>46.31</v>
      </c>
      <c r="I121" s="57">
        <v>17.73</v>
      </c>
      <c r="J121" s="61">
        <v>70.54519230769228</v>
      </c>
      <c r="K121" s="61">
        <v>23.98384615384616</v>
      </c>
      <c r="L121" s="61">
        <v>5.470961538461541</v>
      </c>
      <c r="M121" s="61">
        <v>0.0</v>
      </c>
      <c r="N121" s="61">
        <v>0.0</v>
      </c>
      <c r="O121" s="61">
        <v>0.0</v>
      </c>
      <c r="P121" s="43">
        <f t="shared" si="2"/>
        <v>34.92576923</v>
      </c>
      <c r="Q121" s="22">
        <f t="array" ref="Q121">ROUND(IFERROR(INDEX(SPI!M:M,MATCH(1,IF(SPI!A:A='state(northeast)data'!$A121,IF(SPI!B:B='state(northeast)data'!$B121,1)),0))," "),2)</f>
        <v>10.1</v>
      </c>
      <c r="R121" s="22">
        <f t="array" ref="R121">ROUND(IFERROR(INDEX(SPI!N:N,MATCH(1,IF(SPI!A:A='state(northeast)data'!$A121,IF(SPI!B:B='state(northeast)data'!$B121,1)),0))," "),2)</f>
        <v>22.75</v>
      </c>
      <c r="S121" s="64">
        <v>14.0</v>
      </c>
      <c r="T121" s="64">
        <v>98.0</v>
      </c>
      <c r="U121" s="65">
        <v>2800000.0</v>
      </c>
      <c r="V121" s="65">
        <v>0.293</v>
      </c>
    </row>
    <row r="122">
      <c r="A122" s="62" t="s">
        <v>29</v>
      </c>
      <c r="B122" s="55">
        <v>1992.0</v>
      </c>
      <c r="C122" s="34">
        <v>42.0</v>
      </c>
      <c r="D122" s="54">
        <v>95000.0</v>
      </c>
      <c r="E122" s="54">
        <v>2337000.0</v>
      </c>
      <c r="F122" s="43">
        <v>47.6</v>
      </c>
      <c r="G122" s="57">
        <v>37.2</v>
      </c>
      <c r="H122" s="43">
        <v>41.61</v>
      </c>
      <c r="I122" s="57">
        <v>15.32</v>
      </c>
      <c r="J122" s="56">
        <v>57.63395</v>
      </c>
      <c r="K122" s="56">
        <v>22.7783</v>
      </c>
      <c r="L122" s="56">
        <v>9.638337</v>
      </c>
      <c r="M122" s="56">
        <v>8.806264</v>
      </c>
      <c r="N122" s="43">
        <f t="shared" ref="N122:N129" si="6">100-sum(J122:M122)</f>
        <v>1.143149</v>
      </c>
      <c r="O122" s="58">
        <v>0.0</v>
      </c>
      <c r="P122" s="43">
        <f t="shared" si="2"/>
        <v>73.046362</v>
      </c>
      <c r="Q122" s="22">
        <f t="array" ref="Q122">ROUND(IFERROR(INDEX(SPI!M:M,MATCH(1,IF(SPI!A:A='state(northeast)data'!$A122,IF(SPI!B:B='state(northeast)data'!$B122,1)),0))," "),2)</f>
        <v>29.95</v>
      </c>
      <c r="R122" s="22">
        <f t="array" ref="R122">ROUND(IFERROR(INDEX(SPI!N:N,MATCH(1,IF(SPI!A:A='state(northeast)data'!$A122,IF(SPI!B:B='state(northeast)data'!$B122,1)),0))," "),2)</f>
        <v>3.83</v>
      </c>
      <c r="S122" s="64">
        <v>6.0</v>
      </c>
      <c r="T122" s="64">
        <v>93.0</v>
      </c>
      <c r="U122" s="65">
        <v>2800000.0</v>
      </c>
      <c r="V122" s="65">
        <v>0.287</v>
      </c>
    </row>
    <row r="123">
      <c r="A123" s="62" t="s">
        <v>29</v>
      </c>
      <c r="B123" s="55">
        <v>1993.0</v>
      </c>
      <c r="C123" s="34">
        <v>42.0</v>
      </c>
      <c r="D123" s="54">
        <v>40000.0</v>
      </c>
      <c r="E123" s="54">
        <v>964000.0</v>
      </c>
      <c r="F123" s="43">
        <v>48.2</v>
      </c>
      <c r="G123" s="57">
        <v>34.8</v>
      </c>
      <c r="H123" s="43">
        <v>45.8</v>
      </c>
      <c r="I123" s="57">
        <v>19.25</v>
      </c>
      <c r="J123" s="56">
        <v>97.83217</v>
      </c>
      <c r="K123" s="56">
        <v>8.047982</v>
      </c>
      <c r="L123" s="56">
        <v>-2.58591</v>
      </c>
      <c r="M123" s="56">
        <v>-2.4145</v>
      </c>
      <c r="N123" s="43">
        <f t="shared" si="6"/>
        <v>-0.879742</v>
      </c>
      <c r="O123" s="58">
        <v>0.0</v>
      </c>
      <c r="P123" s="43">
        <f t="shared" si="2"/>
        <v>-7.886306</v>
      </c>
      <c r="Q123" s="22">
        <f t="array" ref="Q123">ROUND(IFERROR(INDEX(SPI!M:M,MATCH(1,IF(SPI!A:A='state(northeast)data'!$A123,IF(SPI!B:B='state(northeast)data'!$B123,1)),0))," "),2)</f>
        <v>1.11</v>
      </c>
      <c r="R123" s="22">
        <f t="array" ref="R123">ROUND(IFERROR(INDEX(SPI!N:N,MATCH(1,IF(SPI!A:A='state(northeast)data'!$A123,IF(SPI!B:B='state(northeast)data'!$B123,1)),0))," "),2)</f>
        <v>20.77</v>
      </c>
      <c r="S123" s="64">
        <v>3.0</v>
      </c>
      <c r="T123" s="64">
        <v>95.0</v>
      </c>
      <c r="U123" s="65">
        <v>2900000.0</v>
      </c>
      <c r="V123" s="65">
        <v>0.223</v>
      </c>
    </row>
    <row r="124">
      <c r="A124" s="62" t="s">
        <v>29</v>
      </c>
      <c r="B124" s="55">
        <v>1994.0</v>
      </c>
      <c r="C124" s="34">
        <v>42.0</v>
      </c>
      <c r="D124" s="54">
        <v>59000.0</v>
      </c>
      <c r="E124" s="54">
        <v>1528000.0</v>
      </c>
      <c r="F124" s="43">
        <v>48.0</v>
      </c>
      <c r="G124" s="57">
        <v>32.8</v>
      </c>
      <c r="H124" s="43">
        <v>48.19</v>
      </c>
      <c r="I124" s="57">
        <v>24.68</v>
      </c>
      <c r="J124" s="56">
        <v>109.9704</v>
      </c>
      <c r="K124" s="56">
        <v>-0.09205</v>
      </c>
      <c r="L124" s="56">
        <v>-6.26074</v>
      </c>
      <c r="M124" s="56">
        <v>-2.92515</v>
      </c>
      <c r="N124" s="43">
        <f t="shared" si="6"/>
        <v>-0.69246</v>
      </c>
      <c r="O124" s="58">
        <v>0.0</v>
      </c>
      <c r="P124" s="43">
        <f t="shared" si="2"/>
        <v>-24.15882</v>
      </c>
      <c r="Q124" s="22">
        <f t="array" ref="Q124">ROUND(IFERROR(INDEX(SPI!M:M,MATCH(1,IF(SPI!A:A='state(northeast)data'!$A124,IF(SPI!B:B='state(northeast)data'!$B124,1)),0))," "),2)</f>
        <v>0.12</v>
      </c>
      <c r="R124" s="22">
        <f t="array" ref="R124">ROUND(IFERROR(INDEX(SPI!N:N,MATCH(1,IF(SPI!A:A='state(northeast)data'!$A124,IF(SPI!B:B='state(northeast)data'!$B124,1)),0))," "),2)</f>
        <v>42.75</v>
      </c>
      <c r="S124" s="64">
        <v>-15.0</v>
      </c>
      <c r="T124" s="64">
        <v>96.0</v>
      </c>
    </row>
    <row r="125">
      <c r="A125" s="62" t="s">
        <v>29</v>
      </c>
      <c r="B125" s="55">
        <v>1995.0</v>
      </c>
      <c r="C125" s="34">
        <v>42.0</v>
      </c>
      <c r="D125" s="54">
        <v>43000.0</v>
      </c>
      <c r="E125" s="54">
        <v>1079000.0</v>
      </c>
      <c r="F125" s="43">
        <v>48.5</v>
      </c>
      <c r="G125" s="57">
        <v>37.5</v>
      </c>
      <c r="H125" s="43">
        <v>37.51</v>
      </c>
      <c r="I125" s="57">
        <v>16.84</v>
      </c>
      <c r="J125" s="56">
        <v>49.72498</v>
      </c>
      <c r="K125" s="56">
        <v>27.05235</v>
      </c>
      <c r="L125" s="56">
        <v>12.36351</v>
      </c>
      <c r="M125" s="56">
        <v>9.375055</v>
      </c>
      <c r="N125" s="43">
        <f t="shared" si="6"/>
        <v>1.484105</v>
      </c>
      <c r="O125" s="58">
        <v>0.0</v>
      </c>
      <c r="P125" s="43">
        <f t="shared" si="2"/>
        <v>85.840955</v>
      </c>
      <c r="Q125" s="22">
        <f t="array" ref="Q125">ROUND(IFERROR(INDEX(SPI!M:M,MATCH(1,IF(SPI!A:A='state(northeast)data'!$A125,IF(SPI!B:B='state(northeast)data'!$B125,1)),0))," "),2)</f>
        <v>28.66</v>
      </c>
      <c r="R125" s="22">
        <f t="array" ref="R125">ROUND(IFERROR(INDEX(SPI!N:N,MATCH(1,IF(SPI!A:A='state(northeast)data'!$A125,IF(SPI!B:B='state(northeast)data'!$B125,1)),0))," "),2)</f>
        <v>3.1</v>
      </c>
      <c r="S125" s="64">
        <v>4.0</v>
      </c>
      <c r="T125" s="64">
        <v>98.0</v>
      </c>
    </row>
    <row r="126">
      <c r="A126" s="62" t="s">
        <v>29</v>
      </c>
      <c r="B126" s="55">
        <v>1996.0</v>
      </c>
      <c r="C126" s="34">
        <v>42.0</v>
      </c>
      <c r="D126" s="54">
        <v>71000.0</v>
      </c>
      <c r="E126" s="54">
        <v>1747000.0</v>
      </c>
      <c r="F126" s="43">
        <v>47.6</v>
      </c>
      <c r="G126" s="57">
        <v>34.2</v>
      </c>
      <c r="H126" s="43">
        <v>56.31</v>
      </c>
      <c r="I126" s="57">
        <v>23.56</v>
      </c>
      <c r="J126" s="56">
        <v>111.7795</v>
      </c>
      <c r="K126" s="56">
        <v>-0.09167</v>
      </c>
      <c r="L126" s="56">
        <v>-7.7419</v>
      </c>
      <c r="M126" s="56">
        <v>-3.00272</v>
      </c>
      <c r="N126" s="43">
        <f t="shared" si="6"/>
        <v>-0.94321</v>
      </c>
      <c r="O126" s="58">
        <v>0.0</v>
      </c>
      <c r="P126" s="43">
        <f t="shared" si="2"/>
        <v>-28.35647</v>
      </c>
      <c r="Q126" s="22">
        <f t="array" ref="Q126">ROUND(IFERROR(INDEX(SPI!M:M,MATCH(1,IF(SPI!A:A='state(northeast)data'!$A126,IF(SPI!B:B='state(northeast)data'!$B126,1)),0))," "),2)</f>
        <v>0.4</v>
      </c>
      <c r="R126" s="22">
        <f t="array" ref="R126">ROUND(IFERROR(INDEX(SPI!N:N,MATCH(1,IF(SPI!A:A='state(northeast)data'!$A126,IF(SPI!B:B='state(northeast)data'!$B126,1)),0))," "),2)</f>
        <v>49.52</v>
      </c>
      <c r="S126" s="64">
        <v>-8.0</v>
      </c>
      <c r="T126" s="64">
        <v>92.0</v>
      </c>
    </row>
    <row r="127">
      <c r="A127" s="62" t="s">
        <v>29</v>
      </c>
      <c r="B127" s="55">
        <v>1997.0</v>
      </c>
      <c r="C127" s="34">
        <v>42.0</v>
      </c>
      <c r="D127" s="54">
        <v>63000.0</v>
      </c>
      <c r="E127" s="54">
        <v>1638000.0</v>
      </c>
      <c r="F127" s="43">
        <v>48.0</v>
      </c>
      <c r="G127" s="57">
        <v>37.0</v>
      </c>
      <c r="H127" s="43">
        <v>38.8</v>
      </c>
      <c r="I127" s="57">
        <v>25.45</v>
      </c>
      <c r="J127" s="56">
        <v>87.44733</v>
      </c>
      <c r="K127" s="56">
        <v>11.55574</v>
      </c>
      <c r="L127" s="56">
        <v>3.142501</v>
      </c>
      <c r="M127" s="56">
        <v>-2.33529</v>
      </c>
      <c r="N127" s="43">
        <f t="shared" si="6"/>
        <v>0.189719</v>
      </c>
      <c r="O127" s="58">
        <v>0.0</v>
      </c>
      <c r="P127" s="43">
        <f t="shared" si="2"/>
        <v>11.593748</v>
      </c>
      <c r="Q127" s="22">
        <f t="array" ref="Q127">ROUND(IFERROR(INDEX(SPI!M:M,MATCH(1,IF(SPI!A:A='state(northeast)data'!$A127,IF(SPI!B:B='state(northeast)data'!$B127,1)),0))," "),2)</f>
        <v>9.34</v>
      </c>
      <c r="R127" s="22">
        <f t="array" ref="R127">ROUND(IFERROR(INDEX(SPI!N:N,MATCH(1,IF(SPI!A:A='state(northeast)data'!$A127,IF(SPI!B:B='state(northeast)data'!$B127,1)),0))," "),2)</f>
        <v>25.66</v>
      </c>
      <c r="S127" s="64">
        <v>1.0</v>
      </c>
      <c r="T127" s="64">
        <v>95.0</v>
      </c>
    </row>
    <row r="128">
      <c r="A128" s="62" t="s">
        <v>29</v>
      </c>
      <c r="B128" s="55">
        <v>1998.0</v>
      </c>
      <c r="C128" s="34">
        <v>42.0</v>
      </c>
      <c r="D128" s="54">
        <v>72000.0</v>
      </c>
      <c r="E128" s="54">
        <v>1872000.0</v>
      </c>
      <c r="F128" s="43">
        <v>51.8</v>
      </c>
      <c r="G128" s="57">
        <v>38.6</v>
      </c>
      <c r="H128" s="43">
        <v>40.41</v>
      </c>
      <c r="I128" s="57">
        <v>21.49</v>
      </c>
      <c r="J128" s="56">
        <v>78.95746</v>
      </c>
      <c r="K128" s="56">
        <v>16.72938</v>
      </c>
      <c r="L128" s="56">
        <v>4.580899</v>
      </c>
      <c r="M128" s="56">
        <v>-0.11512</v>
      </c>
      <c r="N128" s="43">
        <f t="shared" si="6"/>
        <v>-0.152619</v>
      </c>
      <c r="O128" s="58">
        <v>0.0</v>
      </c>
      <c r="P128" s="43">
        <f t="shared" si="2"/>
        <v>24.935342</v>
      </c>
      <c r="Q128" s="22">
        <f t="array" ref="Q128">ROUND(IFERROR(INDEX(SPI!M:M,MATCH(1,IF(SPI!A:A='state(northeast)data'!$A128,IF(SPI!B:B='state(northeast)data'!$B128,1)),0))," "),2)</f>
        <v>5.47</v>
      </c>
      <c r="R128" s="22">
        <f t="array" ref="R128">ROUND(IFERROR(INDEX(SPI!N:N,MATCH(1,IF(SPI!A:A='state(northeast)data'!$A128,IF(SPI!B:B='state(northeast)data'!$B128,1)),0))," "),2)</f>
        <v>24.13</v>
      </c>
      <c r="S128" s="64">
        <v>9.0</v>
      </c>
      <c r="T128" s="64">
        <v>91.0</v>
      </c>
    </row>
    <row r="129">
      <c r="A129" s="62" t="s">
        <v>29</v>
      </c>
      <c r="B129" s="55">
        <v>1999.0</v>
      </c>
      <c r="C129" s="34">
        <v>42.0</v>
      </c>
      <c r="D129" s="54">
        <v>67000.0</v>
      </c>
      <c r="E129" s="54">
        <v>1742000.0</v>
      </c>
      <c r="F129" s="43">
        <v>50.0</v>
      </c>
      <c r="G129" s="57">
        <v>38.8</v>
      </c>
      <c r="H129" s="43">
        <v>41.12</v>
      </c>
      <c r="I129" s="57">
        <v>15.6</v>
      </c>
      <c r="J129" s="56">
        <v>50.77002</v>
      </c>
      <c r="K129" s="56">
        <v>28.68157</v>
      </c>
      <c r="L129" s="56">
        <v>17.73806</v>
      </c>
      <c r="M129" s="56">
        <v>1.299401</v>
      </c>
      <c r="N129" s="43">
        <f t="shared" si="6"/>
        <v>1.510949</v>
      </c>
      <c r="O129" s="58">
        <v>0.0</v>
      </c>
      <c r="P129" s="43">
        <f t="shared" si="2"/>
        <v>74.099689</v>
      </c>
      <c r="Q129" s="22">
        <f t="array" ref="Q129">ROUND(IFERROR(INDEX(SPI!M:M,MATCH(1,IF(SPI!A:A='state(northeast)data'!$A129,IF(SPI!B:B='state(northeast)data'!$B129,1)),0))," "),2)</f>
        <v>27.99</v>
      </c>
      <c r="R129" s="22">
        <f t="array" ref="R129">ROUND(IFERROR(INDEX(SPI!N:N,MATCH(1,IF(SPI!A:A='state(northeast)data'!$A129,IF(SPI!B:B='state(northeast)data'!$B129,1)),0))," "),2)</f>
        <v>0.57</v>
      </c>
      <c r="S129" s="64">
        <v>7.0</v>
      </c>
      <c r="T129" s="64">
        <v>100.0</v>
      </c>
    </row>
    <row r="130">
      <c r="A130" s="62" t="s">
        <v>29</v>
      </c>
      <c r="B130" s="55">
        <v>2000.0</v>
      </c>
      <c r="C130" s="34">
        <v>42.0</v>
      </c>
      <c r="D130" s="54">
        <v>47000.0</v>
      </c>
      <c r="E130" s="54">
        <v>1335000.0</v>
      </c>
      <c r="F130" s="43">
        <v>48.5</v>
      </c>
      <c r="G130" s="57">
        <v>37.6</v>
      </c>
      <c r="H130" s="43">
        <v>41.38</v>
      </c>
      <c r="I130" s="57">
        <v>19.92</v>
      </c>
      <c r="J130" s="61">
        <v>93.97211538461536</v>
      </c>
      <c r="K130" s="61">
        <v>6.027884615384616</v>
      </c>
      <c r="L130" s="61">
        <v>0.0</v>
      </c>
      <c r="M130" s="61">
        <v>0.0</v>
      </c>
      <c r="N130" s="61">
        <v>0.0</v>
      </c>
      <c r="O130" s="61">
        <v>0.0</v>
      </c>
      <c r="P130" s="43">
        <f t="shared" si="2"/>
        <v>6.027884615</v>
      </c>
      <c r="Q130" s="22">
        <f t="array" ref="Q130">ROUND(IFERROR(INDEX(SPI!M:M,MATCH(1,IF(SPI!A:A='state(northeast)data'!$A130,IF(SPI!B:B='state(northeast)data'!$B130,1)),0))," "),2)</f>
        <v>5.56</v>
      </c>
      <c r="R130" s="22">
        <f t="array" ref="R130">ROUND(IFERROR(INDEX(SPI!N:N,MATCH(1,IF(SPI!A:A='state(northeast)data'!$A130,IF(SPI!B:B='state(northeast)data'!$B130,1)),0))," "),2)</f>
        <v>7.39</v>
      </c>
      <c r="S130" s="64">
        <v>2.0</v>
      </c>
      <c r="T130" s="64">
        <v>92.0</v>
      </c>
    </row>
    <row r="131">
      <c r="A131" s="62" t="s">
        <v>29</v>
      </c>
      <c r="B131" s="55">
        <v>2001.0</v>
      </c>
      <c r="C131" s="34">
        <v>42.0</v>
      </c>
      <c r="D131" s="54">
        <v>69000.0</v>
      </c>
      <c r="E131" s="54">
        <v>1746000.0</v>
      </c>
      <c r="F131" s="43">
        <v>49.9</v>
      </c>
      <c r="G131" s="57">
        <v>35.4</v>
      </c>
      <c r="H131" s="43">
        <v>34.36</v>
      </c>
      <c r="I131" s="57">
        <v>14.8</v>
      </c>
      <c r="J131" s="61">
        <v>46.83096153846154</v>
      </c>
      <c r="K131" s="61">
        <v>38.43038461538461</v>
      </c>
      <c r="L131" s="61">
        <v>13.526153846153846</v>
      </c>
      <c r="M131" s="61">
        <v>1.2132692307692308</v>
      </c>
      <c r="N131" s="61">
        <v>0.0</v>
      </c>
      <c r="O131" s="61">
        <v>0.0</v>
      </c>
      <c r="P131" s="43">
        <f t="shared" si="2"/>
        <v>69.1225</v>
      </c>
      <c r="Q131" s="22">
        <f t="array" ref="Q131">ROUND(IFERROR(INDEX(SPI!M:M,MATCH(1,IF(SPI!A:A='state(northeast)data'!$A131,IF(SPI!B:B='state(northeast)data'!$B131,1)),0))," "),2)</f>
        <v>40.5</v>
      </c>
      <c r="R131" s="22">
        <f t="array" ref="R131">ROUND(IFERROR(INDEX(SPI!N:N,MATCH(1,IF(SPI!A:A='state(northeast)data'!$A131,IF(SPI!B:B='state(northeast)data'!$B131,1)),0))," "),2)</f>
        <v>0.11</v>
      </c>
      <c r="S131" s="64">
        <v>3.0</v>
      </c>
      <c r="T131" s="64">
        <v>98.0</v>
      </c>
    </row>
    <row r="132">
      <c r="A132" s="62" t="s">
        <v>29</v>
      </c>
      <c r="B132" s="55">
        <v>2002.0</v>
      </c>
      <c r="C132" s="34">
        <v>42.0</v>
      </c>
      <c r="D132" s="54">
        <v>60000.0</v>
      </c>
      <c r="E132" s="54">
        <v>1602000.0</v>
      </c>
      <c r="F132" s="43">
        <v>50.3</v>
      </c>
      <c r="G132" s="57">
        <v>40.6</v>
      </c>
      <c r="H132" s="43">
        <v>43.55</v>
      </c>
      <c r="I132" s="57">
        <v>14.44</v>
      </c>
      <c r="J132" s="61">
        <v>46.551132075471706</v>
      </c>
      <c r="K132" s="61">
        <v>29.096226415094325</v>
      </c>
      <c r="L132" s="61">
        <v>13.819056603773584</v>
      </c>
      <c r="M132" s="61">
        <v>7.375094339622643</v>
      </c>
      <c r="N132" s="61">
        <v>3.156603773584906</v>
      </c>
      <c r="O132" s="61">
        <v>0.0011320754716981133</v>
      </c>
      <c r="P132" s="43">
        <f t="shared" si="2"/>
        <v>91.49169811</v>
      </c>
      <c r="Q132" s="22">
        <f t="array" ref="Q132">ROUND(IFERROR(INDEX(SPI!M:M,MATCH(1,IF(SPI!A:A='state(northeast)data'!$A132,IF(SPI!B:B='state(northeast)data'!$B132,1)),0))," "),2)</f>
        <v>22.36</v>
      </c>
      <c r="R132" s="22">
        <f t="array" ref="R132">ROUND(IFERROR(INDEX(SPI!N:N,MATCH(1,IF(SPI!A:A='state(northeast)data'!$A132,IF(SPI!B:B='state(northeast)data'!$B132,1)),0))," "),2)</f>
        <v>5.67</v>
      </c>
      <c r="S132" s="64">
        <v>5.0</v>
      </c>
      <c r="T132" s="64">
        <v>99.0</v>
      </c>
    </row>
    <row r="133">
      <c r="A133" s="62" t="s">
        <v>29</v>
      </c>
      <c r="B133" s="55">
        <v>2003.0</v>
      </c>
      <c r="C133" s="34">
        <v>42.0</v>
      </c>
      <c r="D133" s="54">
        <v>52000.0</v>
      </c>
      <c r="E133" s="54">
        <v>1425000.0</v>
      </c>
      <c r="F133" s="43">
        <v>48.0</v>
      </c>
      <c r="G133" s="57">
        <v>34.1</v>
      </c>
      <c r="H133" s="43">
        <v>53.57</v>
      </c>
      <c r="I133" s="57">
        <v>22.48</v>
      </c>
      <c r="J133" s="61">
        <v>95.72000000000003</v>
      </c>
      <c r="K133" s="61">
        <v>4.215192307692307</v>
      </c>
      <c r="L133" s="61">
        <v>0.06461538461538462</v>
      </c>
      <c r="M133" s="61">
        <v>0.0</v>
      </c>
      <c r="N133" s="61">
        <v>0.0</v>
      </c>
      <c r="O133" s="61">
        <v>0.0</v>
      </c>
      <c r="P133" s="43">
        <f t="shared" si="2"/>
        <v>4.344423077</v>
      </c>
      <c r="Q133" s="22">
        <f t="array" ref="Q133">ROUND(IFERROR(INDEX(SPI!M:M,MATCH(1,IF(SPI!A:A='state(northeast)data'!$A133,IF(SPI!B:B='state(northeast)data'!$B133,1)),0))," "),2)</f>
        <v>1.91</v>
      </c>
      <c r="R133" s="22">
        <f t="array" ref="R133">ROUND(IFERROR(INDEX(SPI!N:N,MATCH(1,IF(SPI!A:A='state(northeast)data'!$A133,IF(SPI!B:B='state(northeast)data'!$B133,1)),0))," "),2)</f>
        <v>40.45</v>
      </c>
      <c r="S133" s="64">
        <v>1.0</v>
      </c>
      <c r="T133" s="64">
        <v>93.0</v>
      </c>
      <c r="U133" s="65">
        <v>383000.0</v>
      </c>
      <c r="V133" s="65">
        <v>0.136</v>
      </c>
    </row>
    <row r="134">
      <c r="A134" s="62" t="s">
        <v>29</v>
      </c>
      <c r="B134" s="55">
        <v>2004.0</v>
      </c>
      <c r="C134" s="34">
        <v>42.0</v>
      </c>
      <c r="D134" s="54">
        <v>60000.0</v>
      </c>
      <c r="E134" s="54">
        <v>1740000.0</v>
      </c>
      <c r="F134" s="43">
        <v>49.1</v>
      </c>
      <c r="G134" s="57">
        <v>35.2</v>
      </c>
      <c r="H134" s="43">
        <v>53.9</v>
      </c>
      <c r="I134" s="57">
        <v>25.34</v>
      </c>
      <c r="J134" s="61">
        <v>99.94673076923075</v>
      </c>
      <c r="K134" s="61">
        <v>0.05326923076923077</v>
      </c>
      <c r="L134" s="61">
        <v>0.0</v>
      </c>
      <c r="M134" s="61">
        <v>0.0</v>
      </c>
      <c r="N134" s="61">
        <v>0.0</v>
      </c>
      <c r="O134" s="61">
        <v>0.0</v>
      </c>
      <c r="P134" s="43">
        <f t="shared" si="2"/>
        <v>0.05326923077</v>
      </c>
      <c r="Q134" s="22">
        <f t="array" ref="Q134">ROUND(IFERROR(INDEX(SPI!M:M,MATCH(1,IF(SPI!A:A='state(northeast)data'!$A134,IF(SPI!B:B='state(northeast)data'!$B134,1)),0))," "),2)</f>
        <v>0</v>
      </c>
      <c r="R134" s="22">
        <f t="array" ref="R134">ROUND(IFERROR(INDEX(SPI!N:N,MATCH(1,IF(SPI!A:A='state(northeast)data'!$A134,IF(SPI!B:B='state(northeast)data'!$B134,1)),0))," "),2)</f>
        <v>77.37</v>
      </c>
      <c r="S134" s="64">
        <v>0.0</v>
      </c>
      <c r="T134" s="64">
        <v>91.0</v>
      </c>
      <c r="U134" s="65">
        <v>404000.0</v>
      </c>
      <c r="V134" s="65">
        <v>0.149</v>
      </c>
    </row>
    <row r="135">
      <c r="A135" s="62" t="s">
        <v>29</v>
      </c>
      <c r="B135" s="55">
        <v>2005.0</v>
      </c>
      <c r="C135" s="34">
        <v>42.0</v>
      </c>
      <c r="D135" s="54">
        <v>61000.0</v>
      </c>
      <c r="E135" s="54">
        <v>1922000.0</v>
      </c>
      <c r="F135" s="43">
        <v>49.5</v>
      </c>
      <c r="G135" s="57">
        <v>37.5</v>
      </c>
      <c r="H135" s="43">
        <v>42.97</v>
      </c>
      <c r="I135" s="57">
        <v>26.33</v>
      </c>
      <c r="J135" s="61">
        <v>77.75769230769231</v>
      </c>
      <c r="K135" s="61">
        <v>18.38653846153846</v>
      </c>
      <c r="L135" s="61">
        <v>3.8561538461538456</v>
      </c>
      <c r="M135" s="61">
        <v>0.0</v>
      </c>
      <c r="N135" s="61">
        <v>0.0</v>
      </c>
      <c r="O135" s="61">
        <v>0.0</v>
      </c>
      <c r="P135" s="43">
        <f t="shared" si="2"/>
        <v>26.09884615</v>
      </c>
      <c r="Q135" s="22">
        <f t="array" ref="Q135">ROUND(IFERROR(INDEX(SPI!M:M,MATCH(1,IF(SPI!A:A='state(northeast)data'!$A135,IF(SPI!B:B='state(northeast)data'!$B135,1)),0))," "),2)</f>
        <v>6.88</v>
      </c>
      <c r="R135" s="22">
        <f t="array" ref="R135">ROUND(IFERROR(INDEX(SPI!N:N,MATCH(1,IF(SPI!A:A='state(northeast)data'!$A135,IF(SPI!B:B='state(northeast)data'!$B135,1)),0))," "),2)</f>
        <v>35.15</v>
      </c>
      <c r="S135" s="64">
        <v>-2.0</v>
      </c>
      <c r="T135" s="64">
        <v>97.0</v>
      </c>
      <c r="U135" s="65">
        <v>428000.0</v>
      </c>
      <c r="V135" s="65">
        <v>0.143</v>
      </c>
    </row>
    <row r="136">
      <c r="A136" s="62" t="s">
        <v>29</v>
      </c>
      <c r="B136" s="55">
        <v>2006.0</v>
      </c>
      <c r="C136" s="34">
        <v>42.0</v>
      </c>
      <c r="D136" s="54">
        <v>66000.0</v>
      </c>
      <c r="E136" s="54">
        <v>2145000.0</v>
      </c>
      <c r="F136" s="43">
        <v>50.8</v>
      </c>
      <c r="G136" s="57">
        <v>39.0</v>
      </c>
      <c r="H136" s="43">
        <v>47.57</v>
      </c>
      <c r="I136" s="57">
        <v>21.11</v>
      </c>
      <c r="J136" s="61">
        <v>85.57076923076923</v>
      </c>
      <c r="K136" s="61">
        <v>14.195961538461539</v>
      </c>
      <c r="L136" s="61">
        <v>0.23326923076923076</v>
      </c>
      <c r="M136" s="61">
        <v>0.0</v>
      </c>
      <c r="N136" s="61">
        <v>0.0</v>
      </c>
      <c r="O136" s="61">
        <v>0.0</v>
      </c>
      <c r="P136" s="43">
        <f t="shared" si="2"/>
        <v>14.6625</v>
      </c>
      <c r="Q136" s="22">
        <f t="array" ref="Q136">ROUND(IFERROR(INDEX(SPI!M:M,MATCH(1,IF(SPI!A:A='state(northeast)data'!$A136,IF(SPI!B:B='state(northeast)data'!$B136,1)),0))," "),2)</f>
        <v>3.24</v>
      </c>
      <c r="R136" s="22">
        <f t="array" ref="R136">ROUND(IFERROR(INDEX(SPI!N:N,MATCH(1,IF(SPI!A:A='state(northeast)data'!$A136,IF(SPI!B:B='state(northeast)data'!$B136,1)),0))," "),2)</f>
        <v>22.13</v>
      </c>
      <c r="S136" s="64">
        <v>6.0</v>
      </c>
      <c r="T136" s="64">
        <v>96.0</v>
      </c>
      <c r="U136" s="65">
        <v>449000.0</v>
      </c>
      <c r="V136" s="65">
        <v>0.147</v>
      </c>
    </row>
    <row r="137">
      <c r="A137" s="62" t="s">
        <v>29</v>
      </c>
      <c r="B137" s="55">
        <v>2007.0</v>
      </c>
      <c r="C137" s="34">
        <v>42.0</v>
      </c>
      <c r="D137" s="54">
        <v>55000.0</v>
      </c>
      <c r="E137" s="54">
        <v>1738000.0</v>
      </c>
      <c r="F137" s="43">
        <v>49.5</v>
      </c>
      <c r="G137" s="57">
        <v>37.3</v>
      </c>
      <c r="H137" s="43">
        <v>44.12</v>
      </c>
      <c r="I137" s="57">
        <v>22.59</v>
      </c>
      <c r="J137" s="61">
        <v>79.36423076923076</v>
      </c>
      <c r="K137" s="61">
        <v>15.706730769230766</v>
      </c>
      <c r="L137" s="61">
        <v>4.929423076923078</v>
      </c>
      <c r="M137" s="61">
        <v>0.0</v>
      </c>
      <c r="N137" s="61">
        <v>0.0</v>
      </c>
      <c r="O137" s="61">
        <v>0.0</v>
      </c>
      <c r="P137" s="43">
        <f t="shared" si="2"/>
        <v>25.56557692</v>
      </c>
      <c r="Q137" s="22">
        <f t="array" ref="Q137">ROUND(IFERROR(INDEX(SPI!M:M,MATCH(1,IF(SPI!A:A='state(northeast)data'!$A137,IF(SPI!B:B='state(northeast)data'!$B137,1)),0))," "),2)</f>
        <v>4.69</v>
      </c>
      <c r="R137" s="22">
        <f t="array" ref="R137">ROUND(IFERROR(INDEX(SPI!N:N,MATCH(1,IF(SPI!A:A='state(northeast)data'!$A137,IF(SPI!B:B='state(northeast)data'!$B137,1)),0))," "),2)</f>
        <v>21.94</v>
      </c>
      <c r="S137" s="64">
        <v>5.0</v>
      </c>
      <c r="T137" s="64">
        <v>95.0</v>
      </c>
      <c r="U137" s="65">
        <v>445000.0</v>
      </c>
      <c r="V137" s="65">
        <v>0.115</v>
      </c>
    </row>
    <row r="138">
      <c r="A138" s="62" t="s">
        <v>29</v>
      </c>
      <c r="B138" s="55">
        <v>2008.0</v>
      </c>
      <c r="C138" s="34">
        <v>42.0</v>
      </c>
      <c r="D138" s="54">
        <v>100000.0</v>
      </c>
      <c r="E138" s="54">
        <v>3830000.0</v>
      </c>
      <c r="F138" s="43">
        <v>48.8</v>
      </c>
      <c r="G138" s="57">
        <v>38.6</v>
      </c>
      <c r="H138" s="43">
        <v>45.82</v>
      </c>
      <c r="I138" s="57">
        <v>22.16</v>
      </c>
      <c r="J138" s="61">
        <v>86.82169811320753</v>
      </c>
      <c r="K138" s="61">
        <v>12.4588679245283</v>
      </c>
      <c r="L138" s="61">
        <v>0.7196226415094339</v>
      </c>
      <c r="M138" s="61">
        <v>0.0</v>
      </c>
      <c r="N138" s="61">
        <v>0.0</v>
      </c>
      <c r="O138" s="61">
        <v>0.0</v>
      </c>
      <c r="P138" s="43">
        <f t="shared" si="2"/>
        <v>13.89811321</v>
      </c>
      <c r="Q138" s="22">
        <f t="array" ref="Q138">ROUND(IFERROR(INDEX(SPI!M:M,MATCH(1,IF(SPI!A:A='state(northeast)data'!$A138,IF(SPI!B:B='state(northeast)data'!$B138,1)),0))," "),2)</f>
        <v>1.27</v>
      </c>
      <c r="R138" s="22">
        <f t="array" ref="R138">ROUND(IFERROR(INDEX(SPI!N:N,MATCH(1,IF(SPI!A:A='state(northeast)data'!$A138,IF(SPI!B:B='state(northeast)data'!$B138,1)),0))," "),2)</f>
        <v>31.33</v>
      </c>
      <c r="S138" s="64">
        <v>8.0</v>
      </c>
      <c r="T138" s="64">
        <v>96.0</v>
      </c>
      <c r="U138" s="65">
        <v>475000.0</v>
      </c>
      <c r="V138" s="65">
        <v>0.211</v>
      </c>
    </row>
    <row r="139">
      <c r="A139" s="62" t="s">
        <v>29</v>
      </c>
      <c r="B139" s="55">
        <v>2009.0</v>
      </c>
      <c r="C139" s="34">
        <v>42.0</v>
      </c>
      <c r="D139" s="54">
        <v>92000.0</v>
      </c>
      <c r="E139" s="54">
        <v>3505000.0</v>
      </c>
      <c r="F139" s="43">
        <v>48.4</v>
      </c>
      <c r="G139" s="57">
        <v>35.3</v>
      </c>
      <c r="H139" s="43">
        <v>42.77</v>
      </c>
      <c r="I139" s="57">
        <v>18.72</v>
      </c>
      <c r="J139" s="61">
        <v>81.69288461538461</v>
      </c>
      <c r="K139" s="61">
        <v>17.76423076923077</v>
      </c>
      <c r="L139" s="61">
        <v>0.5426923076923077</v>
      </c>
      <c r="M139" s="61">
        <v>0.0</v>
      </c>
      <c r="N139" s="61">
        <v>0.0</v>
      </c>
      <c r="O139" s="61">
        <v>0.0</v>
      </c>
      <c r="P139" s="43">
        <f t="shared" si="2"/>
        <v>18.84961538</v>
      </c>
      <c r="Q139" s="22">
        <f t="array" ref="Q139">ROUND(IFERROR(INDEX(SPI!M:M,MATCH(1,IF(SPI!A:A='state(northeast)data'!$A139,IF(SPI!B:B='state(northeast)data'!$B139,1)),0))," "),2)</f>
        <v>6.13</v>
      </c>
      <c r="R139" s="22">
        <f t="array" ref="R139">ROUND(IFERROR(INDEX(SPI!N:N,MATCH(1,IF(SPI!A:A='state(northeast)data'!$A139,IF(SPI!B:B='state(northeast)data'!$B139,1)),0))," "),2)</f>
        <v>6.93</v>
      </c>
      <c r="S139" s="64">
        <v>-2.0</v>
      </c>
      <c r="T139" s="64">
        <v>91.0</v>
      </c>
      <c r="U139" s="65">
        <v>464000.0</v>
      </c>
      <c r="V139" s="65">
        <v>0.198</v>
      </c>
    </row>
    <row r="140">
      <c r="A140" s="62" t="s">
        <v>29</v>
      </c>
      <c r="B140" s="55">
        <v>2010.0</v>
      </c>
      <c r="C140" s="34">
        <v>42.0</v>
      </c>
      <c r="D140" s="54">
        <v>54000.0</v>
      </c>
      <c r="E140" s="54">
        <v>2268000.0</v>
      </c>
      <c r="F140" s="43">
        <v>50.1</v>
      </c>
      <c r="G140" s="57">
        <v>36.4</v>
      </c>
      <c r="H140" s="43">
        <v>42.31</v>
      </c>
      <c r="I140" s="57">
        <v>19.29</v>
      </c>
      <c r="J140" s="61">
        <v>75.44365384615384</v>
      </c>
      <c r="K140" s="61">
        <v>21.782692307692308</v>
      </c>
      <c r="L140" s="61">
        <v>2.5719230769230776</v>
      </c>
      <c r="M140" s="61">
        <v>0.2013461538461539</v>
      </c>
      <c r="N140" s="61">
        <v>0.0</v>
      </c>
      <c r="O140" s="61">
        <v>0.0</v>
      </c>
      <c r="P140" s="43">
        <f t="shared" si="2"/>
        <v>27.53057692</v>
      </c>
      <c r="Q140" s="22">
        <f t="array" ref="Q140">ROUND(IFERROR(INDEX(SPI!M:M,MATCH(1,IF(SPI!A:A='state(northeast)data'!$A140,IF(SPI!B:B='state(northeast)data'!$B140,1)),0))," "),2)</f>
        <v>6.28</v>
      </c>
      <c r="R140" s="22">
        <f t="array" ref="R140">ROUND(IFERROR(INDEX(SPI!N:N,MATCH(1,IF(SPI!A:A='state(northeast)data'!$A140,IF(SPI!B:B='state(northeast)data'!$B140,1)),0))," "),2)</f>
        <v>8.56</v>
      </c>
      <c r="S140" s="64">
        <v>8.0</v>
      </c>
      <c r="T140" s="64">
        <v>101.0</v>
      </c>
      <c r="U140" s="65">
        <v>465000.0</v>
      </c>
      <c r="V140" s="65">
        <v>0.116</v>
      </c>
    </row>
    <row r="141">
      <c r="A141" s="62" t="s">
        <v>29</v>
      </c>
      <c r="B141" s="55">
        <v>2011.0</v>
      </c>
      <c r="C141" s="34">
        <v>42.0</v>
      </c>
      <c r="D141" s="54">
        <v>128000.0</v>
      </c>
      <c r="E141" s="54">
        <v>5120000.0</v>
      </c>
      <c r="F141" s="43">
        <v>50.4</v>
      </c>
      <c r="G141" s="57">
        <v>35.4</v>
      </c>
      <c r="H141" s="43">
        <v>61.0</v>
      </c>
      <c r="I141" s="57">
        <v>20.92</v>
      </c>
      <c r="J141" s="61">
        <v>89.05673076923075</v>
      </c>
      <c r="K141" s="61">
        <v>8.703653846153848</v>
      </c>
      <c r="L141" s="61">
        <v>2.2398076923076924</v>
      </c>
      <c r="M141" s="61">
        <v>0.0</v>
      </c>
      <c r="N141" s="61">
        <v>0.0</v>
      </c>
      <c r="O141" s="61">
        <v>0.0</v>
      </c>
      <c r="P141" s="43">
        <f t="shared" si="2"/>
        <v>13.18326923</v>
      </c>
      <c r="Q141" s="22">
        <f t="array" ref="Q141">ROUND(IFERROR(INDEX(SPI!M:M,MATCH(1,IF(SPI!A:A='state(northeast)data'!$A141,IF(SPI!B:B='state(northeast)data'!$B141,1)),0))," "),2)</f>
        <v>0.32</v>
      </c>
      <c r="R141" s="22">
        <f t="array" ref="R141">ROUND(IFERROR(INDEX(SPI!N:N,MATCH(1,IF(SPI!A:A='state(northeast)data'!$A141,IF(SPI!B:B='state(northeast)data'!$B141,1)),0))," "),2)</f>
        <v>66.27</v>
      </c>
      <c r="S141" s="64">
        <v>-4.0</v>
      </c>
      <c r="T141" s="64">
        <v>104.0</v>
      </c>
      <c r="U141" s="65">
        <v>503000.0</v>
      </c>
      <c r="V141" s="65">
        <v>0.254</v>
      </c>
    </row>
    <row r="142">
      <c r="A142" s="62" t="s">
        <v>29</v>
      </c>
      <c r="B142" s="55">
        <v>2012.0</v>
      </c>
      <c r="C142" s="34">
        <v>42.0</v>
      </c>
      <c r="D142" s="54">
        <v>96000.0</v>
      </c>
      <c r="E142" s="54">
        <v>3782000.0</v>
      </c>
      <c r="F142" s="43">
        <v>51.8</v>
      </c>
      <c r="G142" s="57">
        <v>40.5</v>
      </c>
      <c r="H142" s="43">
        <v>43.49</v>
      </c>
      <c r="I142" s="57">
        <v>27.64</v>
      </c>
      <c r="J142" s="61">
        <v>80.5673076923077</v>
      </c>
      <c r="K142" s="61">
        <v>17.121923076923075</v>
      </c>
      <c r="L142" s="61">
        <v>2.3103846153846157</v>
      </c>
      <c r="M142" s="61">
        <v>0.0</v>
      </c>
      <c r="N142" s="61">
        <v>0.0</v>
      </c>
      <c r="O142" s="61">
        <v>0.0</v>
      </c>
      <c r="P142" s="43">
        <f t="shared" si="2"/>
        <v>21.74269231</v>
      </c>
      <c r="Q142" s="22">
        <f t="array" ref="Q142">ROUND(IFERROR(INDEX(SPI!M:M,MATCH(1,IF(SPI!A:A='state(northeast)data'!$A142,IF(SPI!B:B='state(northeast)data'!$B142,1)),0))," "),2)</f>
        <v>2.4</v>
      </c>
      <c r="R142" s="22">
        <f t="array" ref="R142">ROUND(IFERROR(INDEX(SPI!N:N,MATCH(1,IF(SPI!A:A='state(northeast)data'!$A142,IF(SPI!B:B='state(northeast)data'!$B142,1)),0))," "),2)</f>
        <v>34.18</v>
      </c>
      <c r="S142" s="64">
        <v>8.0</v>
      </c>
      <c r="T142" s="64">
        <v>99.0</v>
      </c>
      <c r="U142" s="65">
        <v>501000.0</v>
      </c>
      <c r="V142" s="65">
        <v>0.192</v>
      </c>
    </row>
    <row r="143">
      <c r="A143" s="62" t="s">
        <v>29</v>
      </c>
      <c r="B143" s="55">
        <v>2013.0</v>
      </c>
      <c r="C143" s="34">
        <v>42.0</v>
      </c>
      <c r="D143" s="54">
        <v>134000.0</v>
      </c>
      <c r="E143" s="54">
        <v>4770000.0</v>
      </c>
      <c r="F143" s="43">
        <v>49.0</v>
      </c>
      <c r="G143" s="57">
        <v>38.0</v>
      </c>
      <c r="H143" s="43">
        <v>41.82</v>
      </c>
      <c r="I143" s="57">
        <v>21.89</v>
      </c>
      <c r="J143" s="61">
        <v>81.59811320754719</v>
      </c>
      <c r="K143" s="61">
        <v>17.402830188679253</v>
      </c>
      <c r="L143" s="61">
        <v>0.9990566037735847</v>
      </c>
      <c r="M143" s="61">
        <v>0.0</v>
      </c>
      <c r="N143" s="61">
        <v>0.0</v>
      </c>
      <c r="O143" s="61">
        <v>0.0</v>
      </c>
      <c r="P143" s="43">
        <f t="shared" si="2"/>
        <v>19.4009434</v>
      </c>
      <c r="Q143" s="22">
        <f t="array" ref="Q143">ROUND(IFERROR(INDEX(SPI!M:M,MATCH(1,IF(SPI!A:A='state(northeast)data'!$A143,IF(SPI!B:B='state(northeast)data'!$B143,1)),0))," "),2)</f>
        <v>4.8</v>
      </c>
      <c r="R143" s="22">
        <f t="array" ref="R143">ROUND(IFERROR(INDEX(SPI!N:N,MATCH(1,IF(SPI!A:A='state(northeast)data'!$A143,IF(SPI!B:B='state(northeast)data'!$B143,1)),0))," "),2)</f>
        <v>11.15</v>
      </c>
      <c r="S143" s="64">
        <v>6.0</v>
      </c>
      <c r="T143" s="64">
        <v>98.0</v>
      </c>
      <c r="U143" s="65">
        <v>583000.0</v>
      </c>
      <c r="V143" s="65">
        <v>0.23</v>
      </c>
    </row>
    <row r="144">
      <c r="A144" s="62" t="s">
        <v>29</v>
      </c>
      <c r="B144" s="55">
        <v>2014.0</v>
      </c>
      <c r="C144" s="34">
        <v>42.0</v>
      </c>
      <c r="D144" s="54">
        <v>156000.0</v>
      </c>
      <c r="E144" s="54">
        <v>5476000.0</v>
      </c>
      <c r="F144" s="43">
        <v>47.4</v>
      </c>
      <c r="G144" s="57">
        <v>34.4</v>
      </c>
      <c r="H144" s="43">
        <v>42.43</v>
      </c>
      <c r="I144" s="57">
        <v>18.99</v>
      </c>
      <c r="J144" s="61">
        <v>90.4194230769231</v>
      </c>
      <c r="K144" s="61">
        <v>9.519615384615387</v>
      </c>
      <c r="L144" s="61">
        <v>0.06096153846153846</v>
      </c>
      <c r="M144" s="61">
        <v>0.0</v>
      </c>
      <c r="N144" s="61">
        <v>0.0</v>
      </c>
      <c r="O144" s="61">
        <v>0.0</v>
      </c>
      <c r="P144" s="43">
        <f t="shared" si="2"/>
        <v>9.641538462</v>
      </c>
      <c r="Q144" s="22">
        <f t="array" ref="Q144">ROUND(IFERROR(INDEX(SPI!M:M,MATCH(1,IF(SPI!A:A='state(northeast)data'!$A144,IF(SPI!B:B='state(northeast)data'!$B144,1)),0))," "),2)</f>
        <v>2.92</v>
      </c>
      <c r="R144" s="22">
        <f t="array" ref="R144">ROUND(IFERROR(INDEX(SPI!N:N,MATCH(1,IF(SPI!A:A='state(northeast)data'!$A144,IF(SPI!B:B='state(northeast)data'!$B144,1)),0))," "),2)</f>
        <v>15.71</v>
      </c>
      <c r="S144" s="64">
        <v>-4.0</v>
      </c>
      <c r="T144" s="64">
        <v>94.0</v>
      </c>
      <c r="U144" s="65">
        <v>588000.0</v>
      </c>
      <c r="V144" s="65">
        <v>0.248</v>
      </c>
    </row>
    <row r="145">
      <c r="A145" s="62" t="s">
        <v>29</v>
      </c>
      <c r="B145" s="55">
        <v>2015.0</v>
      </c>
      <c r="C145" s="34">
        <v>42.0</v>
      </c>
      <c r="D145" s="54">
        <v>186000.0</v>
      </c>
      <c r="E145" s="54">
        <v>5933000.0</v>
      </c>
      <c r="F145" s="43">
        <v>49.5</v>
      </c>
      <c r="G145" s="57">
        <v>34.0</v>
      </c>
      <c r="H145" s="43">
        <v>43.1</v>
      </c>
      <c r="I145" s="57">
        <v>14.97</v>
      </c>
      <c r="J145" s="61">
        <v>70.46269230769232</v>
      </c>
      <c r="K145" s="61">
        <v>29.148846153846133</v>
      </c>
      <c r="L145" s="61">
        <v>0.3886538461538462</v>
      </c>
      <c r="M145" s="61">
        <v>0.0</v>
      </c>
      <c r="N145" s="61">
        <v>0.0</v>
      </c>
      <c r="O145" s="61">
        <v>0.0</v>
      </c>
      <c r="P145" s="43">
        <f t="shared" si="2"/>
        <v>29.92615385</v>
      </c>
      <c r="Q145" s="22">
        <f t="array" ref="Q145">ROUND(IFERROR(INDEX(SPI!M:M,MATCH(1,IF(SPI!A:A='state(northeast)data'!$A145,IF(SPI!B:B='state(northeast)data'!$B145,1)),0))," "),2)</f>
        <v>10.28</v>
      </c>
      <c r="R145" s="22">
        <f t="array" ref="R145">ROUND(IFERROR(INDEX(SPI!N:N,MATCH(1,IF(SPI!A:A='state(northeast)data'!$A145,IF(SPI!B:B='state(northeast)data'!$B145,1)),0))," "),2)</f>
        <v>8.17</v>
      </c>
      <c r="S145" s="64">
        <v>-8.0</v>
      </c>
      <c r="T145" s="64">
        <v>95.0</v>
      </c>
      <c r="U145" s="65">
        <v>620000.0</v>
      </c>
      <c r="V145" s="65">
        <v>0.266</v>
      </c>
    </row>
    <row r="146">
      <c r="A146" s="62" t="s">
        <v>29</v>
      </c>
      <c r="B146" s="55">
        <v>2016.0</v>
      </c>
      <c r="C146" s="34">
        <v>42.0</v>
      </c>
      <c r="D146" s="54">
        <v>163000.0</v>
      </c>
      <c r="E146" s="54">
        <v>5118000.0</v>
      </c>
      <c r="F146" s="43">
        <v>50.9</v>
      </c>
      <c r="G146" s="57">
        <v>40.9</v>
      </c>
      <c r="H146" s="43">
        <v>39.0</v>
      </c>
      <c r="I146" s="57">
        <v>20.59</v>
      </c>
      <c r="J146" s="61">
        <v>54.233461538461555</v>
      </c>
      <c r="K146" s="61">
        <v>34.20076923076923</v>
      </c>
      <c r="L146" s="61">
        <v>9.515769230769227</v>
      </c>
      <c r="M146" s="61">
        <v>2.0490384615384616</v>
      </c>
      <c r="N146" s="61">
        <v>0.0013461538461538463</v>
      </c>
      <c r="O146" s="61">
        <v>0.0</v>
      </c>
      <c r="P146" s="43">
        <f t="shared" si="2"/>
        <v>59.38480769</v>
      </c>
      <c r="Q146" s="22">
        <f t="array" ref="Q146">ROUND(IFERROR(INDEX(SPI!M:M,MATCH(1,IF(SPI!A:A='state(northeast)data'!$A146,IF(SPI!B:B='state(northeast)data'!$B146,1)),0))," "),2)</f>
        <v>13.82</v>
      </c>
      <c r="R146" s="22">
        <f t="array" ref="R146">ROUND(IFERROR(INDEX(SPI!N:N,MATCH(1,IF(SPI!A:A='state(northeast)data'!$A146,IF(SPI!B:B='state(northeast)data'!$B146,1)),0))," "),2)</f>
        <v>5.66</v>
      </c>
      <c r="S146" s="64">
        <v>2.0</v>
      </c>
      <c r="T146" s="64">
        <v>96.0</v>
      </c>
      <c r="U146" s="65">
        <v>660000.0</v>
      </c>
      <c r="V146" s="65">
        <v>0.217</v>
      </c>
    </row>
    <row r="147">
      <c r="A147" s="62" t="s">
        <v>29</v>
      </c>
      <c r="B147" s="55">
        <v>2017.0</v>
      </c>
      <c r="C147" s="34">
        <v>42.0</v>
      </c>
      <c r="D147" s="54">
        <v>165000.0</v>
      </c>
      <c r="E147" s="54">
        <v>5660000.0</v>
      </c>
      <c r="F147" s="43">
        <v>50.6</v>
      </c>
      <c r="G147" s="57">
        <v>40.6</v>
      </c>
      <c r="H147" s="43">
        <v>46.61</v>
      </c>
      <c r="I147" s="57">
        <v>18.99</v>
      </c>
      <c r="J147" s="61">
        <v>80.42346153846152</v>
      </c>
      <c r="K147" s="61">
        <v>12.106923076923078</v>
      </c>
      <c r="L147" s="61">
        <v>7.21326923076923</v>
      </c>
      <c r="M147" s="61">
        <v>0.255</v>
      </c>
      <c r="N147" s="61">
        <v>0.0</v>
      </c>
      <c r="O147" s="61">
        <v>0.0</v>
      </c>
      <c r="P147" s="43">
        <f t="shared" si="2"/>
        <v>27.29846154</v>
      </c>
      <c r="Q147" s="22">
        <f t="array" ref="Q147">ROUND(IFERROR(INDEX(SPI!M:M,MATCH(1,IF(SPI!A:A='state(northeast)data'!$A147,IF(SPI!B:B='state(northeast)data'!$B147,1)),0))," "),2)</f>
        <v>5.29</v>
      </c>
      <c r="R147" s="22">
        <f t="array" ref="R147">ROUND(IFERROR(INDEX(SPI!N:N,MATCH(1,IF(SPI!A:A='state(northeast)data'!$A147,IF(SPI!B:B='state(northeast)data'!$B147,1)),0))," "),2)</f>
        <v>32.82</v>
      </c>
      <c r="S147" s="64">
        <v>6.0</v>
      </c>
      <c r="T147" s="64">
        <v>95.0</v>
      </c>
      <c r="U147" s="65">
        <v>660000.0</v>
      </c>
      <c r="V147" s="65">
        <v>0.211</v>
      </c>
    </row>
    <row r="148">
      <c r="A148" s="62" t="s">
        <v>29</v>
      </c>
      <c r="B148" s="55">
        <v>2018.0</v>
      </c>
      <c r="C148" s="34">
        <v>42.0</v>
      </c>
      <c r="D148" s="54">
        <v>142000.0</v>
      </c>
      <c r="E148" s="54">
        <v>5538000.0</v>
      </c>
      <c r="F148" s="43">
        <v>49.8</v>
      </c>
      <c r="G148" s="57">
        <v>37.6</v>
      </c>
      <c r="H148" s="43">
        <v>64.04</v>
      </c>
      <c r="I148" s="57">
        <v>20.42</v>
      </c>
      <c r="J148" s="61">
        <v>95.0294230769231</v>
      </c>
      <c r="K148" s="61">
        <v>3.3796153846153847</v>
      </c>
      <c r="L148" s="61">
        <v>1.5911538461538457</v>
      </c>
      <c r="M148" s="61">
        <v>0.0</v>
      </c>
      <c r="N148" s="61">
        <v>0.0</v>
      </c>
      <c r="O148" s="61">
        <v>0.0</v>
      </c>
      <c r="P148" s="43">
        <f t="shared" si="2"/>
        <v>6.561923077</v>
      </c>
      <c r="Q148" s="22">
        <f t="array" ref="Q148">ROUND(IFERROR(INDEX(SPI!M:M,MATCH(1,IF(SPI!A:A='state(northeast)data'!$A148,IF(SPI!B:B='state(northeast)data'!$B148,1)),0))," "),2)</f>
        <v>0.26</v>
      </c>
      <c r="R148" s="22">
        <f t="array" ref="R148">ROUND(IFERROR(INDEX(SPI!N:N,MATCH(1,IF(SPI!A:A='state(northeast)data'!$A148,IF(SPI!B:B='state(northeast)data'!$B148,1)),0))," "),2)</f>
        <v>58.47</v>
      </c>
      <c r="S148" s="64">
        <v>0.0</v>
      </c>
      <c r="T148" s="64">
        <v>98.0</v>
      </c>
      <c r="U148" s="65">
        <v>670000.0</v>
      </c>
      <c r="V148" s="65">
        <v>0.212</v>
      </c>
    </row>
    <row r="149">
      <c r="A149" s="62" t="s">
        <v>29</v>
      </c>
      <c r="B149" s="55">
        <v>2019.0</v>
      </c>
      <c r="C149" s="34">
        <v>42.0</v>
      </c>
      <c r="D149" s="54">
        <v>157000.0</v>
      </c>
      <c r="E149" s="54">
        <v>5495000.0</v>
      </c>
      <c r="F149" s="43">
        <v>49.9</v>
      </c>
      <c r="G149" s="57">
        <v>37.5</v>
      </c>
      <c r="H149" s="43">
        <v>50.78</v>
      </c>
      <c r="I149" s="57">
        <v>31.2</v>
      </c>
      <c r="J149" s="61">
        <v>94.02150943396227</v>
      </c>
      <c r="K149" s="61">
        <v>5.730188679245283</v>
      </c>
      <c r="L149" s="61">
        <v>0.24830188679245283</v>
      </c>
      <c r="M149" s="61">
        <v>0.0</v>
      </c>
      <c r="N149" s="61">
        <v>0.0</v>
      </c>
      <c r="O149" s="61">
        <v>0.0</v>
      </c>
      <c r="P149" s="43">
        <f t="shared" si="2"/>
        <v>6.226792453</v>
      </c>
      <c r="Q149" s="22">
        <f t="array" ref="Q149">ROUND(IFERROR(INDEX(SPI!M:M,MATCH(1,IF(SPI!A:A='state(northeast)data'!$A149,IF(SPI!B:B='state(northeast)data'!$B149,1)),0))," "),2)</f>
        <v>0</v>
      </c>
      <c r="R149" s="22">
        <f t="array" ref="R149">ROUND(IFERROR(INDEX(SPI!N:N,MATCH(1,IF(SPI!A:A='state(northeast)data'!$A149,IF(SPI!B:B='state(northeast)data'!$B149,1)),0))," "),2)</f>
        <v>78.72</v>
      </c>
      <c r="S149" s="64">
        <v>-4.0</v>
      </c>
      <c r="T149" s="64">
        <v>96.0</v>
      </c>
      <c r="U149" s="65">
        <v>680000.0</v>
      </c>
      <c r="V149" s="65">
        <v>0.231</v>
      </c>
    </row>
    <row r="150">
      <c r="A150" s="62" t="s">
        <v>29</v>
      </c>
      <c r="B150" s="55">
        <v>2020.0</v>
      </c>
      <c r="C150" s="34">
        <v>42.0</v>
      </c>
      <c r="D150" s="54">
        <v>178000.0</v>
      </c>
      <c r="E150" s="59">
        <v>6835000.0</v>
      </c>
      <c r="F150" s="43">
        <v>51.2</v>
      </c>
      <c r="G150" s="57">
        <v>38.6</v>
      </c>
      <c r="H150" s="43">
        <v>43.26</v>
      </c>
      <c r="I150" s="57">
        <v>20.29</v>
      </c>
      <c r="J150" s="61">
        <v>67.7125</v>
      </c>
      <c r="K150" s="61">
        <v>20.31442307692308</v>
      </c>
      <c r="L150" s="61">
        <v>10.43326923076923</v>
      </c>
      <c r="M150" s="61">
        <v>1.5396153846153846</v>
      </c>
      <c r="N150" s="61">
        <v>0.0</v>
      </c>
      <c r="O150" s="61">
        <v>0.0</v>
      </c>
      <c r="P150" s="43">
        <f t="shared" si="2"/>
        <v>45.79980769</v>
      </c>
      <c r="Q150" s="22">
        <f t="array" ref="Q150">ROUND(IFERROR(INDEX(SPI!M:M,MATCH(1,IF(SPI!A:A='state(northeast)data'!$A150,IF(SPI!B:B='state(northeast)data'!$B150,1)),0))," "),2)</f>
        <v>2.66</v>
      </c>
      <c r="R150" s="22">
        <f t="array" ref="R150">ROUND(IFERROR(INDEX(SPI!N:N,MATCH(1,IF(SPI!A:A='state(northeast)data'!$A150,IF(SPI!B:B='state(northeast)data'!$B150,1)),0))," "),2)</f>
        <v>18.94</v>
      </c>
      <c r="S150" s="64">
        <v>5.0</v>
      </c>
      <c r="T150" s="64">
        <v>96.0</v>
      </c>
      <c r="U150" s="65">
        <v>740000.0</v>
      </c>
      <c r="V150" s="65">
        <v>0.241</v>
      </c>
    </row>
    <row r="151">
      <c r="A151" s="62" t="s">
        <v>29</v>
      </c>
      <c r="B151" s="55">
        <v>2021.0</v>
      </c>
      <c r="C151" s="34">
        <v>42.0</v>
      </c>
      <c r="D151" s="54">
        <v>165000.0</v>
      </c>
      <c r="E151" s="66">
        <f>AVERAGE(E146:E150)</f>
        <v>5729200</v>
      </c>
      <c r="F151" s="43">
        <v>51.1</v>
      </c>
      <c r="G151" s="57">
        <v>38.2</v>
      </c>
      <c r="H151" s="43">
        <v>46.09</v>
      </c>
      <c r="I151" s="57">
        <v>18.32</v>
      </c>
      <c r="J151" s="61">
        <v>89.6723076923077</v>
      </c>
      <c r="K151" s="61">
        <v>9.337884615384617</v>
      </c>
      <c r="L151" s="61">
        <v>0.9900000000000001</v>
      </c>
      <c r="M151" s="61">
        <v>0.0</v>
      </c>
      <c r="N151" s="61">
        <v>0.0</v>
      </c>
      <c r="O151" s="61">
        <v>0.0</v>
      </c>
      <c r="P151" s="43">
        <f t="shared" si="2"/>
        <v>11.31788462</v>
      </c>
      <c r="Q151" s="22">
        <f t="array" ref="Q151">ROUND(IFERROR(INDEX(SPI!M:M,MATCH(1,IF(SPI!A:A='state(northeast)data'!$A151,IF(SPI!B:B='state(northeast)data'!$B151,1)),0))," "),2)</f>
        <v>8.39</v>
      </c>
      <c r="R151" s="22">
        <f t="array" ref="R151">ROUND(IFERROR(INDEX(SPI!N:N,MATCH(1,IF(SPI!A:A='state(northeast)data'!$A151,IF(SPI!B:B='state(northeast)data'!$B151,1)),0))," "),2)</f>
        <v>17.91</v>
      </c>
      <c r="S151" s="64">
        <v>8.0</v>
      </c>
      <c r="T151" s="64">
        <v>96.0</v>
      </c>
      <c r="U151" s="65">
        <v>715000.0</v>
      </c>
      <c r="V151" s="65">
        <v>0.231</v>
      </c>
    </row>
    <row r="152">
      <c r="A152" s="68" t="s">
        <v>16</v>
      </c>
      <c r="B152" s="69">
        <v>1992.0</v>
      </c>
      <c r="C152" s="34">
        <v>9.0</v>
      </c>
      <c r="D152" s="70">
        <v>12000.0</v>
      </c>
      <c r="E152" s="70">
        <v>504000.0</v>
      </c>
      <c r="F152" s="71">
        <v>47.7</v>
      </c>
      <c r="G152" s="72">
        <v>41.2</v>
      </c>
      <c r="H152" s="71">
        <v>48.79</v>
      </c>
      <c r="I152" s="72">
        <v>21.53</v>
      </c>
      <c r="J152" s="73">
        <v>91.65094</v>
      </c>
      <c r="K152" s="73">
        <v>8.288048</v>
      </c>
      <c r="L152" s="73">
        <v>5.170473</v>
      </c>
      <c r="M152" s="73">
        <v>-4.37692</v>
      </c>
      <c r="N152" s="71">
        <f t="shared" ref="N152:N159" si="7">100-sum(J152:M152)</f>
        <v>-0.732541</v>
      </c>
      <c r="O152" s="74">
        <v>0.0</v>
      </c>
      <c r="P152" s="71">
        <f t="shared" si="2"/>
        <v>2.56807</v>
      </c>
      <c r="Q152" s="75">
        <f t="array" ref="Q152">ROUND(IFERROR(INDEX(SPI!M:M,MATCH(1,IF(SPI!A:A='state(northeast)data'!$A152,IF(SPI!B:B='state(northeast)data'!$B152,1)),0))," "),2)</f>
        <v>4.67</v>
      </c>
      <c r="R152" s="75">
        <f t="array" ref="R152">ROUND(IFERROR(INDEX(SPI!N:N,MATCH(1,IF(SPI!A:A='state(northeast)data'!$A152,IF(SPI!B:B='state(northeast)data'!$B152,1)),0))," "),2)</f>
        <v>4.33</v>
      </c>
      <c r="S152" s="76">
        <v>2.0</v>
      </c>
      <c r="T152" s="76">
        <v>95.0</v>
      </c>
    </row>
    <row r="153">
      <c r="A153" s="68" t="s">
        <v>16</v>
      </c>
      <c r="B153" s="69">
        <v>1993.0</v>
      </c>
      <c r="C153" s="34">
        <v>9.0</v>
      </c>
      <c r="D153" s="70">
        <v>10000.0</v>
      </c>
      <c r="E153" s="70">
        <v>432000.0</v>
      </c>
      <c r="F153" s="71">
        <v>48.6</v>
      </c>
      <c r="G153" s="72">
        <v>38.5</v>
      </c>
      <c r="H153" s="71">
        <v>45.75</v>
      </c>
      <c r="I153" s="72">
        <v>23.2</v>
      </c>
      <c r="J153" s="73">
        <v>90.85483</v>
      </c>
      <c r="K153" s="73">
        <v>10.26396</v>
      </c>
      <c r="L153" s="73">
        <v>2.437661</v>
      </c>
      <c r="M153" s="73">
        <v>-2.62468</v>
      </c>
      <c r="N153" s="71">
        <f t="shared" si="7"/>
        <v>-0.931771</v>
      </c>
      <c r="O153" s="74">
        <v>0.0</v>
      </c>
      <c r="P153" s="71">
        <f t="shared" si="2"/>
        <v>3.538158</v>
      </c>
      <c r="Q153" s="75">
        <f t="array" ref="Q153">ROUND(IFERROR(INDEX(SPI!M:M,MATCH(1,IF(SPI!A:A='state(northeast)data'!$A153,IF(SPI!B:B='state(northeast)data'!$B153,1)),0))," "),2)</f>
        <v>3.01</v>
      </c>
      <c r="R153" s="75">
        <f t="array" ref="R153">ROUND(IFERROR(INDEX(SPI!N:N,MATCH(1,IF(SPI!A:A='state(northeast)data'!$A153,IF(SPI!B:B='state(northeast)data'!$B153,1)),0))," "),2)</f>
        <v>10.31</v>
      </c>
      <c r="S153" s="76">
        <v>-3.0</v>
      </c>
      <c r="T153" s="76">
        <v>99.0</v>
      </c>
    </row>
    <row r="154">
      <c r="A154" s="68" t="s">
        <v>16</v>
      </c>
      <c r="B154" s="69">
        <v>1994.0</v>
      </c>
      <c r="C154" s="34">
        <v>9.0</v>
      </c>
      <c r="D154" s="70">
        <v>11000.0</v>
      </c>
      <c r="E154" s="70">
        <v>471000.0</v>
      </c>
      <c r="F154" s="71">
        <v>48.9</v>
      </c>
      <c r="G154" s="72">
        <v>37.2</v>
      </c>
      <c r="H154" s="71">
        <v>50.41</v>
      </c>
      <c r="I154" s="72">
        <v>27.79</v>
      </c>
      <c r="J154" s="73">
        <v>96.11796</v>
      </c>
      <c r="K154" s="73">
        <v>5.108591</v>
      </c>
      <c r="L154" s="73">
        <v>0.442963</v>
      </c>
      <c r="M154" s="73">
        <v>-0.96307</v>
      </c>
      <c r="N154" s="71">
        <f t="shared" si="7"/>
        <v>-0.706444</v>
      </c>
      <c r="O154" s="74">
        <v>0.0</v>
      </c>
      <c r="P154" s="71">
        <f t="shared" si="2"/>
        <v>0.279531</v>
      </c>
      <c r="Q154" s="75">
        <f t="array" ref="Q154">ROUND(IFERROR(INDEX(SPI!M:M,MATCH(1,IF(SPI!A:A='state(northeast)data'!$A154,IF(SPI!B:B='state(northeast)data'!$B154,1)),0))," "),2)</f>
        <v>1.37</v>
      </c>
      <c r="R154" s="75">
        <f t="array" ref="R154">ROUND(IFERROR(INDEX(SPI!N:N,MATCH(1,IF(SPI!A:A='state(northeast)data'!$A154,IF(SPI!B:B='state(northeast)data'!$B154,1)),0))," "),2)</f>
        <v>15.72</v>
      </c>
      <c r="S154" s="76">
        <v>-10.0</v>
      </c>
      <c r="T154" s="76">
        <v>97.0</v>
      </c>
    </row>
    <row r="155">
      <c r="A155" s="68" t="s">
        <v>16</v>
      </c>
      <c r="B155" s="69">
        <v>1995.0</v>
      </c>
      <c r="C155" s="34">
        <v>9.0</v>
      </c>
      <c r="D155" s="70">
        <v>7000.0</v>
      </c>
      <c r="E155" s="70">
        <v>281000.0</v>
      </c>
      <c r="F155" s="71">
        <v>49.0</v>
      </c>
      <c r="G155" s="72">
        <v>42.0</v>
      </c>
      <c r="H155" s="71">
        <v>42.29</v>
      </c>
      <c r="I155" s="72">
        <v>21.89</v>
      </c>
      <c r="J155" s="73">
        <v>58.94552</v>
      </c>
      <c r="K155" s="73">
        <v>17.02766</v>
      </c>
      <c r="L155" s="73">
        <v>13.36687</v>
      </c>
      <c r="M155" s="73">
        <v>8.357508</v>
      </c>
      <c r="N155" s="71">
        <f t="shared" si="7"/>
        <v>2.302442</v>
      </c>
      <c r="O155" s="74">
        <v>0.0</v>
      </c>
      <c r="P155" s="71">
        <f t="shared" si="2"/>
        <v>78.043692</v>
      </c>
      <c r="Q155" s="75">
        <f t="array" ref="Q155">ROUND(IFERROR(INDEX(SPI!M:M,MATCH(1,IF(SPI!A:A='state(northeast)data'!$A155,IF(SPI!B:B='state(northeast)data'!$B155,1)),0))," "),2)</f>
        <v>26.54</v>
      </c>
      <c r="R155" s="75">
        <f t="array" ref="R155">ROUND(IFERROR(INDEX(SPI!N:N,MATCH(1,IF(SPI!A:A='state(northeast)data'!$A155,IF(SPI!B:B='state(northeast)data'!$B155,1)),0))," "),2)</f>
        <v>1.99</v>
      </c>
      <c r="S155" s="76">
        <v>-9.0</v>
      </c>
      <c r="T155" s="76">
        <v>100.0</v>
      </c>
    </row>
    <row r="156">
      <c r="A156" s="68" t="s">
        <v>16</v>
      </c>
      <c r="B156" s="69">
        <v>1996.0</v>
      </c>
      <c r="C156" s="34">
        <v>9.0</v>
      </c>
      <c r="D156" s="70">
        <v>10000.0</v>
      </c>
      <c r="E156" s="70">
        <v>427000.0</v>
      </c>
      <c r="F156" s="71">
        <v>48.4</v>
      </c>
      <c r="G156" s="72">
        <v>38.5</v>
      </c>
      <c r="H156" s="71">
        <v>60.3</v>
      </c>
      <c r="I156" s="72">
        <v>29.38</v>
      </c>
      <c r="J156" s="73">
        <v>109.3316</v>
      </c>
      <c r="K156" s="73">
        <v>-1.06231</v>
      </c>
      <c r="L156" s="73">
        <v>-4.74515</v>
      </c>
      <c r="M156" s="73">
        <v>-2.55328</v>
      </c>
      <c r="N156" s="71">
        <f t="shared" si="7"/>
        <v>-0.97086</v>
      </c>
      <c r="O156" s="74">
        <v>0.0</v>
      </c>
      <c r="P156" s="71">
        <f t="shared" si="2"/>
        <v>-22.09589</v>
      </c>
      <c r="Q156" s="75">
        <f t="array" ref="Q156">ROUND(IFERROR(INDEX(SPI!M:M,MATCH(1,IF(SPI!A:A='state(northeast)data'!$A156,IF(SPI!B:B='state(northeast)data'!$B156,1)),0))," "),2)</f>
        <v>0.06</v>
      </c>
      <c r="R156" s="75">
        <f t="array" ref="R156">ROUND(IFERROR(INDEX(SPI!N:N,MATCH(1,IF(SPI!A:A='state(northeast)data'!$A156,IF(SPI!B:B='state(northeast)data'!$B156,1)),0))," "),2)</f>
        <v>35.63</v>
      </c>
      <c r="S156" s="76">
        <v>-13.0</v>
      </c>
      <c r="T156" s="76">
        <v>99.0</v>
      </c>
    </row>
    <row r="157">
      <c r="A157" s="68" t="s">
        <v>16</v>
      </c>
      <c r="B157" s="69">
        <v>1997.0</v>
      </c>
      <c r="C157" s="34">
        <v>9.0</v>
      </c>
      <c r="D157" s="70">
        <v>9000.0</v>
      </c>
      <c r="E157" s="70">
        <v>375000.0</v>
      </c>
      <c r="F157" s="71">
        <v>48.6</v>
      </c>
      <c r="G157" s="72">
        <v>41.0</v>
      </c>
      <c r="H157" s="71">
        <v>42.68</v>
      </c>
      <c r="I157" s="72">
        <v>30.99</v>
      </c>
      <c r="J157" s="73">
        <v>94.0156</v>
      </c>
      <c r="K157" s="73">
        <v>5.152002</v>
      </c>
      <c r="L157" s="73">
        <v>5.103391</v>
      </c>
      <c r="M157" s="73">
        <v>-4.32128</v>
      </c>
      <c r="N157" s="71">
        <f t="shared" si="7"/>
        <v>0.050287</v>
      </c>
      <c r="O157" s="74">
        <v>0.0</v>
      </c>
      <c r="P157" s="71">
        <f t="shared" si="2"/>
        <v>2.596092</v>
      </c>
      <c r="Q157" s="75">
        <f t="array" ref="Q157">ROUND(IFERROR(INDEX(SPI!M:M,MATCH(1,IF(SPI!A:A='state(northeast)data'!$A157,IF(SPI!B:B='state(northeast)data'!$B157,1)),0))," "),2)</f>
        <v>7.87</v>
      </c>
      <c r="R157" s="75">
        <f t="array" ref="R157">ROUND(IFERROR(INDEX(SPI!N:N,MATCH(1,IF(SPI!A:A='state(northeast)data'!$A157,IF(SPI!B:B='state(northeast)data'!$B157,1)),0))," "),2)</f>
        <v>24.49</v>
      </c>
      <c r="S157" s="76">
        <v>-1.0</v>
      </c>
      <c r="T157" s="76">
        <v>94.0</v>
      </c>
    </row>
    <row r="158">
      <c r="A158" s="68" t="s">
        <v>16</v>
      </c>
      <c r="B158" s="69">
        <v>1998.0</v>
      </c>
      <c r="C158" s="34">
        <v>9.0</v>
      </c>
      <c r="D158" s="70">
        <v>9000.0</v>
      </c>
      <c r="E158" s="70">
        <v>370000.0</v>
      </c>
      <c r="F158" s="71">
        <v>51.6</v>
      </c>
      <c r="G158" s="72">
        <v>41.7</v>
      </c>
      <c r="H158" s="71">
        <v>50.08</v>
      </c>
      <c r="I158" s="72">
        <v>21.58</v>
      </c>
      <c r="J158" s="73">
        <v>91.05318</v>
      </c>
      <c r="K158" s="73">
        <v>6.316226</v>
      </c>
      <c r="L158" s="73">
        <v>2.112592</v>
      </c>
      <c r="M158" s="73">
        <v>0.886356</v>
      </c>
      <c r="N158" s="71">
        <f t="shared" si="7"/>
        <v>-0.368354</v>
      </c>
      <c r="O158" s="74">
        <v>0.0</v>
      </c>
      <c r="P158" s="71">
        <f t="shared" si="2"/>
        <v>11.727062</v>
      </c>
      <c r="Q158" s="75">
        <f t="array" ref="Q158">ROUND(IFERROR(INDEX(SPI!M:M,MATCH(1,IF(SPI!A:A='state(northeast)data'!$A158,IF(SPI!B:B='state(northeast)data'!$B158,1)),0))," "),2)</f>
        <v>1.42</v>
      </c>
      <c r="R158" s="75">
        <f t="array" ref="R158">ROUND(IFERROR(INDEX(SPI!N:N,MATCH(1,IF(SPI!A:A='state(northeast)data'!$A158,IF(SPI!B:B='state(northeast)data'!$B158,1)),0))," "),2)</f>
        <v>27.25</v>
      </c>
      <c r="S158" s="76">
        <v>5.0</v>
      </c>
      <c r="T158" s="76">
        <v>93.0</v>
      </c>
    </row>
    <row r="159">
      <c r="A159" s="68" t="s">
        <v>16</v>
      </c>
      <c r="B159" s="69">
        <v>1999.0</v>
      </c>
      <c r="C159" s="34">
        <v>9.0</v>
      </c>
      <c r="D159" s="70">
        <v>14000.0</v>
      </c>
      <c r="E159" s="70">
        <v>599000.0</v>
      </c>
      <c r="F159" s="71">
        <v>50.8</v>
      </c>
      <c r="G159" s="72">
        <v>42.2</v>
      </c>
      <c r="H159" s="71">
        <v>49.15</v>
      </c>
      <c r="I159" s="72">
        <v>22.52</v>
      </c>
      <c r="J159" s="73">
        <v>70.54286</v>
      </c>
      <c r="K159" s="73">
        <v>19.11529</v>
      </c>
      <c r="L159" s="73">
        <v>9.229774</v>
      </c>
      <c r="M159" s="73">
        <v>1.091819</v>
      </c>
      <c r="N159" s="71">
        <f t="shared" si="7"/>
        <v>0.020257</v>
      </c>
      <c r="O159" s="74">
        <v>0.0</v>
      </c>
      <c r="P159" s="71">
        <f t="shared" si="2"/>
        <v>40.931323</v>
      </c>
      <c r="Q159" s="75">
        <f t="array" ref="Q159">ROUND(IFERROR(INDEX(SPI!M:M,MATCH(1,IF(SPI!A:A='state(northeast)data'!$A159,IF(SPI!B:B='state(northeast)data'!$B159,1)),0))," "),2)</f>
        <v>11.73</v>
      </c>
      <c r="R159" s="75">
        <f t="array" ref="R159">ROUND(IFERROR(INDEX(SPI!N:N,MATCH(1,IF(SPI!A:A='state(northeast)data'!$A159,IF(SPI!B:B='state(northeast)data'!$B159,1)),0))," "),2)</f>
        <v>3.87</v>
      </c>
      <c r="S159" s="76">
        <v>0.0</v>
      </c>
      <c r="T159" s="76">
        <v>99.0</v>
      </c>
    </row>
    <row r="160">
      <c r="A160" s="68" t="s">
        <v>16</v>
      </c>
      <c r="B160" s="69">
        <v>2000.0</v>
      </c>
      <c r="C160" s="34">
        <v>9.0</v>
      </c>
      <c r="D160" s="70">
        <v>7000.0</v>
      </c>
      <c r="E160" s="70">
        <v>307000.0</v>
      </c>
      <c r="F160" s="71">
        <v>48.5</v>
      </c>
      <c r="G160" s="72">
        <v>41.7</v>
      </c>
      <c r="H160" s="71">
        <v>48.74</v>
      </c>
      <c r="I160" s="72">
        <v>26.89</v>
      </c>
      <c r="J160" s="77">
        <v>98.85576923076923</v>
      </c>
      <c r="K160" s="77">
        <v>1.1442307692307692</v>
      </c>
      <c r="L160" s="77">
        <v>0.0</v>
      </c>
      <c r="M160" s="77">
        <v>0.0</v>
      </c>
      <c r="N160" s="77">
        <v>0.0</v>
      </c>
      <c r="O160" s="77">
        <v>0.0</v>
      </c>
      <c r="P160" s="71">
        <f t="shared" si="2"/>
        <v>1.144230769</v>
      </c>
      <c r="Q160" s="75">
        <f t="array" ref="Q160">ROUND(IFERROR(INDEX(SPI!M:M,MATCH(1,IF(SPI!A:A='state(northeast)data'!$A160,IF(SPI!B:B='state(northeast)data'!$B160,1)),0))," "),2)</f>
        <v>0.38</v>
      </c>
      <c r="R160" s="75">
        <f t="array" ref="R160">ROUND(IFERROR(INDEX(SPI!N:N,MATCH(1,IF(SPI!A:A='state(northeast)data'!$A160,IF(SPI!B:B='state(northeast)data'!$B160,1)),0))," "),2)</f>
        <v>11.64</v>
      </c>
      <c r="S160" s="76">
        <v>-4.0</v>
      </c>
      <c r="T160" s="76">
        <v>94.0</v>
      </c>
      <c r="U160" s="78">
        <v>57000.0</v>
      </c>
      <c r="V160" s="78">
        <v>0.123</v>
      </c>
    </row>
    <row r="161">
      <c r="A161" s="68" t="s">
        <v>16</v>
      </c>
      <c r="B161" s="69">
        <v>2001.0</v>
      </c>
      <c r="C161" s="34">
        <v>9.0</v>
      </c>
      <c r="D161" s="70">
        <v>10000.0</v>
      </c>
      <c r="E161" s="70">
        <v>457000.0</v>
      </c>
      <c r="F161" s="71">
        <v>50.2</v>
      </c>
      <c r="G161" s="72">
        <v>39.1</v>
      </c>
      <c r="H161" s="71">
        <v>39.54</v>
      </c>
      <c r="I161" s="72">
        <v>18.22</v>
      </c>
      <c r="J161" s="77">
        <v>61.42788461538461</v>
      </c>
      <c r="K161" s="77">
        <v>23.253461538461544</v>
      </c>
      <c r="L161" s="77">
        <v>12.600961538461538</v>
      </c>
      <c r="M161" s="77">
        <v>2.717884615384615</v>
      </c>
      <c r="N161" s="77">
        <v>0.0</v>
      </c>
      <c r="O161" s="77">
        <v>0.0</v>
      </c>
      <c r="P161" s="71">
        <f t="shared" si="2"/>
        <v>56.60903846</v>
      </c>
      <c r="Q161" s="75">
        <f t="array" ref="Q161">ROUND(IFERROR(INDEX(SPI!M:M,MATCH(1,IF(SPI!A:A='state(northeast)data'!$A161,IF(SPI!B:B='state(northeast)data'!$B161,1)),0))," "),2)</f>
        <v>12.23</v>
      </c>
      <c r="R161" s="75">
        <f t="array" ref="R161">ROUND(IFERROR(INDEX(SPI!N:N,MATCH(1,IF(SPI!A:A='state(northeast)data'!$A161,IF(SPI!B:B='state(northeast)data'!$B161,1)),0))," "),2)</f>
        <v>1.56</v>
      </c>
      <c r="S161" s="76">
        <v>-3.0</v>
      </c>
      <c r="T161" s="76">
        <v>102.0</v>
      </c>
      <c r="U161" s="78">
        <v>57000.0</v>
      </c>
      <c r="V161" s="78">
        <v>0.175</v>
      </c>
    </row>
    <row r="162">
      <c r="A162" s="68" t="s">
        <v>16</v>
      </c>
      <c r="B162" s="69">
        <v>2002.0</v>
      </c>
      <c r="C162" s="34">
        <v>9.0</v>
      </c>
      <c r="D162" s="70">
        <v>10000.0</v>
      </c>
      <c r="E162" s="70">
        <v>472000.0</v>
      </c>
      <c r="F162" s="71">
        <v>50.5</v>
      </c>
      <c r="G162" s="72">
        <v>44.2</v>
      </c>
      <c r="H162" s="71">
        <v>47.42</v>
      </c>
      <c r="I162" s="72">
        <v>12.33</v>
      </c>
      <c r="J162" s="77">
        <v>19.578113207547172</v>
      </c>
      <c r="K162" s="77">
        <v>33.08264150943396</v>
      </c>
      <c r="L162" s="77">
        <v>11.61358490566038</v>
      </c>
      <c r="M162" s="77">
        <v>34.807169811320755</v>
      </c>
      <c r="N162" s="77">
        <v>0.9184905660377358</v>
      </c>
      <c r="O162" s="77">
        <v>0.0</v>
      </c>
      <c r="P162" s="71">
        <f t="shared" si="2"/>
        <v>164.405283</v>
      </c>
      <c r="Q162" s="75">
        <f t="array" ref="Q162">ROUND(IFERROR(INDEX(SPI!M:M,MATCH(1,IF(SPI!A:A='state(northeast)data'!$A162,IF(SPI!B:B='state(northeast)data'!$B162,1)),0))," "),2)</f>
        <v>47.06</v>
      </c>
      <c r="R162" s="75">
        <f t="array" ref="R162">ROUND(IFERROR(INDEX(SPI!N:N,MATCH(1,IF(SPI!A:A='state(northeast)data'!$A162,IF(SPI!B:B='state(northeast)data'!$B162,1)),0))," "),2)</f>
        <v>2.29</v>
      </c>
      <c r="S162" s="76">
        <v>8.0</v>
      </c>
      <c r="T162" s="76">
        <v>99.0</v>
      </c>
      <c r="U162" s="78">
        <v>62000.0</v>
      </c>
      <c r="V162" s="78">
        <v>0.161</v>
      </c>
    </row>
    <row r="163">
      <c r="A163" s="68" t="s">
        <v>16</v>
      </c>
      <c r="B163" s="69">
        <v>2003.0</v>
      </c>
      <c r="C163" s="34">
        <v>9.0</v>
      </c>
      <c r="D163" s="70">
        <v>10000.0</v>
      </c>
      <c r="E163" s="70">
        <v>486000.0</v>
      </c>
      <c r="F163" s="71">
        <v>48.2</v>
      </c>
      <c r="G163" s="72">
        <v>38.2</v>
      </c>
      <c r="H163" s="71">
        <v>56.12</v>
      </c>
      <c r="I163" s="72">
        <v>25.96</v>
      </c>
      <c r="J163" s="77">
        <v>100.0</v>
      </c>
      <c r="K163" s="77">
        <v>0.0</v>
      </c>
      <c r="L163" s="77">
        <v>0.0</v>
      </c>
      <c r="M163" s="77">
        <v>0.0</v>
      </c>
      <c r="N163" s="77">
        <v>0.0</v>
      </c>
      <c r="O163" s="77">
        <v>0.0</v>
      </c>
      <c r="P163" s="71">
        <f t="shared" si="2"/>
        <v>0</v>
      </c>
      <c r="Q163" s="75">
        <f t="array" ref="Q163">ROUND(IFERROR(INDEX(SPI!M:M,MATCH(1,IF(SPI!A:A='state(northeast)data'!$A163,IF(SPI!B:B='state(northeast)data'!$B163,1)),0))," "),2)</f>
        <v>0.01</v>
      </c>
      <c r="R163" s="75">
        <f t="array" ref="R163">ROUND(IFERROR(INDEX(SPI!N:N,MATCH(1,IF(SPI!A:A='state(northeast)data'!$A163,IF(SPI!B:B='state(northeast)data'!$B163,1)),0))," "),2)</f>
        <v>29.1</v>
      </c>
      <c r="S163" s="76">
        <v>-6.0</v>
      </c>
      <c r="T163" s="76">
        <v>94.0</v>
      </c>
      <c r="U163" s="78">
        <v>62000.0</v>
      </c>
      <c r="V163" s="78">
        <v>0.161</v>
      </c>
    </row>
    <row r="164">
      <c r="A164" s="68" t="s">
        <v>16</v>
      </c>
      <c r="B164" s="69">
        <v>2004.0</v>
      </c>
      <c r="C164" s="34">
        <v>9.0</v>
      </c>
      <c r="D164" s="70">
        <v>11000.0</v>
      </c>
      <c r="E164" s="70">
        <v>569000.0</v>
      </c>
      <c r="F164" s="71">
        <v>48.8</v>
      </c>
      <c r="G164" s="72">
        <v>39.4</v>
      </c>
      <c r="H164" s="71">
        <v>48.61</v>
      </c>
      <c r="I164" s="72">
        <v>26.18</v>
      </c>
      <c r="J164" s="77">
        <v>99.27711538461539</v>
      </c>
      <c r="K164" s="77">
        <v>0.7228846153846155</v>
      </c>
      <c r="L164" s="77">
        <v>0.0</v>
      </c>
      <c r="M164" s="77">
        <v>0.0</v>
      </c>
      <c r="N164" s="77">
        <v>0.0</v>
      </c>
      <c r="O164" s="77">
        <v>0.0</v>
      </c>
      <c r="P164" s="71">
        <f t="shared" si="2"/>
        <v>0.7228846154</v>
      </c>
      <c r="Q164" s="75">
        <f t="array" ref="Q164">ROUND(IFERROR(INDEX(SPI!M:M,MATCH(1,IF(SPI!A:A='state(northeast)data'!$A164,IF(SPI!B:B='state(northeast)data'!$B164,1)),0))," "),2)</f>
        <v>0.87</v>
      </c>
      <c r="R164" s="75">
        <f t="array" ref="R164">ROUND(IFERROR(INDEX(SPI!N:N,MATCH(1,IF(SPI!A:A='state(northeast)data'!$A164,IF(SPI!B:B='state(northeast)data'!$B164,1)),0))," "),2)</f>
        <v>20.26</v>
      </c>
      <c r="S164" s="76">
        <v>-7.0</v>
      </c>
      <c r="T164" s="76">
        <v>94.0</v>
      </c>
      <c r="U164" s="78">
        <v>65000.0</v>
      </c>
      <c r="V164" s="78">
        <v>0.169</v>
      </c>
    </row>
    <row r="165">
      <c r="A165" s="68" t="s">
        <v>16</v>
      </c>
      <c r="B165" s="69">
        <v>2005.0</v>
      </c>
      <c r="C165" s="34">
        <v>9.0</v>
      </c>
      <c r="D165" s="70">
        <v>11000.0</v>
      </c>
      <c r="E165" s="70">
        <v>550000.0</v>
      </c>
      <c r="F165" s="71">
        <v>49.5</v>
      </c>
      <c r="G165" s="72">
        <v>40.2</v>
      </c>
      <c r="H165" s="71">
        <v>54.68</v>
      </c>
      <c r="I165" s="72">
        <v>26.26</v>
      </c>
      <c r="J165" s="77">
        <v>75.74865384615384</v>
      </c>
      <c r="K165" s="77">
        <v>20.621153846153845</v>
      </c>
      <c r="L165" s="77">
        <v>3.6303846153846155</v>
      </c>
      <c r="M165" s="77">
        <v>0.0</v>
      </c>
      <c r="N165" s="77">
        <v>0.0</v>
      </c>
      <c r="O165" s="77">
        <v>0.0</v>
      </c>
      <c r="P165" s="71">
        <f t="shared" si="2"/>
        <v>27.88192308</v>
      </c>
      <c r="Q165" s="75">
        <f t="array" ref="Q165">ROUND(IFERROR(INDEX(SPI!M:M,MATCH(1,IF(SPI!A:A='state(northeast)data'!$A165,IF(SPI!B:B='state(northeast)data'!$B165,1)),0))," "),2)</f>
        <v>5.52</v>
      </c>
      <c r="R165" s="75">
        <f t="array" ref="R165">ROUND(IFERROR(INDEX(SPI!N:N,MATCH(1,IF(SPI!A:A='state(northeast)data'!$A165,IF(SPI!B:B='state(northeast)data'!$B165,1)),0))," "),2)</f>
        <v>19.58</v>
      </c>
      <c r="S165" s="76">
        <v>-8.0</v>
      </c>
      <c r="T165" s="76">
        <v>97.0</v>
      </c>
      <c r="U165" s="78">
        <v>68000.0</v>
      </c>
      <c r="V165" s="78">
        <v>0.162</v>
      </c>
    </row>
    <row r="166">
      <c r="A166" s="68" t="s">
        <v>16</v>
      </c>
      <c r="B166" s="69">
        <v>2006.0</v>
      </c>
      <c r="C166" s="34">
        <v>9.0</v>
      </c>
      <c r="D166" s="70">
        <v>11000.0</v>
      </c>
      <c r="E166" s="70">
        <v>640000.0</v>
      </c>
      <c r="F166" s="71">
        <v>51.1</v>
      </c>
      <c r="G166" s="72">
        <v>42.2</v>
      </c>
      <c r="H166" s="71">
        <v>57.01</v>
      </c>
      <c r="I166" s="72">
        <v>35.57</v>
      </c>
      <c r="J166" s="77">
        <v>89.21000000000001</v>
      </c>
      <c r="K166" s="77">
        <v>10.79</v>
      </c>
      <c r="L166" s="77">
        <v>0.0</v>
      </c>
      <c r="M166" s="77">
        <v>0.0</v>
      </c>
      <c r="N166" s="77">
        <v>0.0</v>
      </c>
      <c r="O166" s="77">
        <v>0.0</v>
      </c>
      <c r="P166" s="71">
        <f t="shared" si="2"/>
        <v>10.79</v>
      </c>
      <c r="Q166" s="75">
        <f t="array" ref="Q166">ROUND(IFERROR(INDEX(SPI!M:M,MATCH(1,IF(SPI!A:A='state(northeast)data'!$A166,IF(SPI!B:B='state(northeast)data'!$B166,1)),0))," "),2)</f>
        <v>0</v>
      </c>
      <c r="R166" s="75">
        <f t="array" ref="R166">ROUND(IFERROR(INDEX(SPI!N:N,MATCH(1,IF(SPI!A:A='state(northeast)data'!$A166,IF(SPI!B:B='state(northeast)data'!$B166,1)),0))," "),2)</f>
        <v>60.46</v>
      </c>
      <c r="S166" s="76">
        <v>4.0</v>
      </c>
      <c r="T166" s="76">
        <v>100.0</v>
      </c>
      <c r="U166" s="78">
        <v>72000.0</v>
      </c>
      <c r="V166" s="78">
        <v>0.153</v>
      </c>
    </row>
    <row r="167">
      <c r="A167" s="68" t="s">
        <v>16</v>
      </c>
      <c r="B167" s="69">
        <v>2007.0</v>
      </c>
      <c r="C167" s="34">
        <v>9.0</v>
      </c>
      <c r="D167" s="70">
        <v>11000.0</v>
      </c>
      <c r="E167" s="70">
        <v>593000.0</v>
      </c>
      <c r="F167" s="71">
        <v>49.5</v>
      </c>
      <c r="G167" s="72">
        <v>42.0</v>
      </c>
      <c r="H167" s="71">
        <v>45.54</v>
      </c>
      <c r="I167" s="72">
        <v>23.71</v>
      </c>
      <c r="J167" s="77">
        <v>74.63576923076923</v>
      </c>
      <c r="K167" s="77">
        <v>11.56423076923077</v>
      </c>
      <c r="L167" s="77">
        <v>13.8</v>
      </c>
      <c r="M167" s="77">
        <v>0.0</v>
      </c>
      <c r="N167" s="77">
        <v>0.0</v>
      </c>
      <c r="O167" s="77">
        <v>0.0</v>
      </c>
      <c r="P167" s="71">
        <f t="shared" si="2"/>
        <v>39.16423077</v>
      </c>
      <c r="Q167" s="75">
        <f t="array" ref="Q167">ROUND(IFERROR(INDEX(SPI!M:M,MATCH(1,IF(SPI!A:A='state(northeast)data'!$A167,IF(SPI!B:B='state(northeast)data'!$B167,1)),0))," "),2)</f>
        <v>1.55</v>
      </c>
      <c r="R167" s="75">
        <f t="array" ref="R167">ROUND(IFERROR(INDEX(SPI!N:N,MATCH(1,IF(SPI!A:A='state(northeast)data'!$A167,IF(SPI!B:B='state(northeast)data'!$B167,1)),0))," "),2)</f>
        <v>20.28</v>
      </c>
      <c r="S167" s="76">
        <v>1.0</v>
      </c>
      <c r="T167" s="76">
        <v>97.0</v>
      </c>
      <c r="U167" s="78">
        <v>75000.0</v>
      </c>
      <c r="V167" s="78">
        <v>0.151</v>
      </c>
    </row>
    <row r="168">
      <c r="A168" s="68" t="s">
        <v>16</v>
      </c>
      <c r="B168" s="69">
        <v>2008.0</v>
      </c>
      <c r="C168" s="34">
        <v>9.0</v>
      </c>
      <c r="D168" s="70">
        <v>19000.0</v>
      </c>
      <c r="E168" s="70">
        <v>1184000.0</v>
      </c>
      <c r="F168" s="71">
        <v>49.7</v>
      </c>
      <c r="G168" s="72">
        <v>42.1</v>
      </c>
      <c r="H168" s="71">
        <v>59.53</v>
      </c>
      <c r="I168" s="72">
        <v>24.47</v>
      </c>
      <c r="J168" s="77">
        <v>94.21150943396225</v>
      </c>
      <c r="K168" s="77">
        <v>5.788490566037736</v>
      </c>
      <c r="L168" s="77">
        <v>0.0</v>
      </c>
      <c r="M168" s="77">
        <v>0.0</v>
      </c>
      <c r="N168" s="77">
        <v>0.0</v>
      </c>
      <c r="O168" s="77">
        <v>0.0</v>
      </c>
      <c r="P168" s="71">
        <f t="shared" si="2"/>
        <v>5.788490566</v>
      </c>
      <c r="Q168" s="75">
        <f t="array" ref="Q168">ROUND(IFERROR(INDEX(SPI!M:M,MATCH(1,IF(SPI!A:A='state(northeast)data'!$A168,IF(SPI!B:B='state(northeast)data'!$B168,1)),0))," "),2)</f>
        <v>3.77</v>
      </c>
      <c r="R168" s="75">
        <f t="array" ref="R168">ROUND(IFERROR(INDEX(SPI!N:N,MATCH(1,IF(SPI!A:A='state(northeast)data'!$A168,IF(SPI!B:B='state(northeast)data'!$B168,1)),0))," "),2)</f>
        <v>29.75</v>
      </c>
      <c r="S168" s="76">
        <v>-3.0</v>
      </c>
      <c r="T168" s="76">
        <v>98.0</v>
      </c>
      <c r="U168" s="78">
        <v>71000.0</v>
      </c>
      <c r="V168" s="78">
        <v>0.253</v>
      </c>
    </row>
    <row r="169">
      <c r="A169" s="68" t="s">
        <v>16</v>
      </c>
      <c r="B169" s="69">
        <v>2009.0</v>
      </c>
      <c r="C169" s="34">
        <v>9.0</v>
      </c>
      <c r="D169" s="70">
        <v>13000.0</v>
      </c>
      <c r="E169" s="70">
        <v>832000.0</v>
      </c>
      <c r="F169" s="71">
        <v>48.8</v>
      </c>
      <c r="G169" s="72">
        <v>39.6</v>
      </c>
      <c r="H169" s="71">
        <v>50.5</v>
      </c>
      <c r="I169" s="72">
        <v>27.17</v>
      </c>
      <c r="J169" s="77">
        <v>91.80192307692306</v>
      </c>
      <c r="K169" s="77">
        <v>8.198076923076922</v>
      </c>
      <c r="L169" s="77">
        <v>0.0</v>
      </c>
      <c r="M169" s="77">
        <v>0.0</v>
      </c>
      <c r="N169" s="77">
        <v>0.0</v>
      </c>
      <c r="O169" s="77">
        <v>0.0</v>
      </c>
      <c r="P169" s="71">
        <f t="shared" si="2"/>
        <v>8.198076923</v>
      </c>
      <c r="Q169" s="75">
        <f t="array" ref="Q169">ROUND(IFERROR(INDEX(SPI!M:M,MATCH(1,IF(SPI!A:A='state(northeast)data'!$A169,IF(SPI!B:B='state(northeast)data'!$B169,1)),0))," "),2)</f>
        <v>0.52</v>
      </c>
      <c r="R169" s="75">
        <f t="array" ref="R169">ROUND(IFERROR(INDEX(SPI!N:N,MATCH(1,IF(SPI!A:A='state(northeast)data'!$A169,IF(SPI!B:B='state(northeast)data'!$B169,1)),0))," "),2)</f>
        <v>26.87</v>
      </c>
      <c r="S169" s="76">
        <v>-3.0</v>
      </c>
      <c r="T169" s="76">
        <v>94.0</v>
      </c>
      <c r="U169" s="78">
        <v>71000.0</v>
      </c>
      <c r="V169" s="78">
        <v>0.183</v>
      </c>
    </row>
    <row r="170">
      <c r="A170" s="68" t="s">
        <v>16</v>
      </c>
      <c r="B170" s="69">
        <v>2010.0</v>
      </c>
      <c r="C170" s="34">
        <v>9.0</v>
      </c>
      <c r="D170" s="70">
        <v>9000.0</v>
      </c>
      <c r="E170" s="70">
        <v>630000.0</v>
      </c>
      <c r="F170" s="71">
        <v>51.4</v>
      </c>
      <c r="G170" s="72">
        <v>40.8</v>
      </c>
      <c r="H170" s="71">
        <v>48.54</v>
      </c>
      <c r="I170" s="72">
        <v>23.74</v>
      </c>
      <c r="J170" s="77">
        <v>74.6923076923077</v>
      </c>
      <c r="K170" s="77">
        <v>20.999038461538458</v>
      </c>
      <c r="L170" s="77">
        <v>4.308653846153845</v>
      </c>
      <c r="M170" s="77">
        <v>0.0</v>
      </c>
      <c r="N170" s="77">
        <v>0.0</v>
      </c>
      <c r="O170" s="77">
        <v>0.0</v>
      </c>
      <c r="P170" s="71">
        <f t="shared" si="2"/>
        <v>29.61634615</v>
      </c>
      <c r="Q170" s="75">
        <f t="array" ref="Q170">ROUND(IFERROR(INDEX(SPI!M:M,MATCH(1,IF(SPI!A:A='state(northeast)data'!$A170,IF(SPI!B:B='state(northeast)data'!$B170,1)),0))," "),2)</f>
        <v>3.18</v>
      </c>
      <c r="R170" s="75">
        <f t="array" ref="R170">ROUND(IFERROR(INDEX(SPI!N:N,MATCH(1,IF(SPI!A:A='state(northeast)data'!$A170,IF(SPI!B:B='state(northeast)data'!$B170,1)),0))," "),2)</f>
        <v>25.04</v>
      </c>
      <c r="S170" s="76">
        <v>1.0</v>
      </c>
      <c r="T170" s="76">
        <v>102.0</v>
      </c>
      <c r="U170" s="78">
        <v>75000.0</v>
      </c>
      <c r="V170" s="78">
        <v>0.12</v>
      </c>
    </row>
    <row r="171">
      <c r="A171" s="68" t="s">
        <v>16</v>
      </c>
      <c r="B171" s="69">
        <v>2011.0</v>
      </c>
      <c r="C171" s="34">
        <v>9.0</v>
      </c>
      <c r="D171" s="70">
        <v>17000.0</v>
      </c>
      <c r="E171" s="70">
        <v>1241000.0</v>
      </c>
      <c r="F171" s="71">
        <v>50.9</v>
      </c>
      <c r="G171" s="72">
        <v>39.9</v>
      </c>
      <c r="H171" s="71">
        <v>63.69</v>
      </c>
      <c r="I171" s="72">
        <v>23.23</v>
      </c>
      <c r="J171" s="77">
        <v>100.0</v>
      </c>
      <c r="K171" s="77">
        <v>0.0</v>
      </c>
      <c r="L171" s="77">
        <v>0.0</v>
      </c>
      <c r="M171" s="77">
        <v>0.0</v>
      </c>
      <c r="N171" s="77">
        <v>0.0</v>
      </c>
      <c r="O171" s="77">
        <v>0.0</v>
      </c>
      <c r="P171" s="71">
        <f t="shared" si="2"/>
        <v>0</v>
      </c>
      <c r="Q171" s="75">
        <f t="array" ref="Q171">ROUND(IFERROR(INDEX(SPI!M:M,MATCH(1,IF(SPI!A:A='state(northeast)data'!$A171,IF(SPI!B:B='state(northeast)data'!$B171,1)),0))," "),2)</f>
        <v>2.54</v>
      </c>
      <c r="R171" s="75">
        <f t="array" ref="R171">ROUND(IFERROR(INDEX(SPI!N:N,MATCH(1,IF(SPI!A:A='state(northeast)data'!$A171,IF(SPI!B:B='state(northeast)data'!$B171,1)),0))," "),2)</f>
        <v>46.87</v>
      </c>
      <c r="S171" s="76">
        <v>-7.0</v>
      </c>
      <c r="T171" s="76">
        <v>103.0</v>
      </c>
      <c r="U171" s="78">
        <v>71000.0</v>
      </c>
      <c r="V171" s="78">
        <v>0.239</v>
      </c>
    </row>
    <row r="172">
      <c r="A172" s="68" t="s">
        <v>16</v>
      </c>
      <c r="B172" s="69">
        <v>2012.0</v>
      </c>
      <c r="C172" s="34">
        <v>9.0</v>
      </c>
      <c r="D172" s="70">
        <v>10000.0</v>
      </c>
      <c r="E172" s="70">
        <v>634000.0</v>
      </c>
      <c r="F172" s="71">
        <v>52.5</v>
      </c>
      <c r="G172" s="72">
        <v>44.8</v>
      </c>
      <c r="H172" s="71">
        <v>39.39</v>
      </c>
      <c r="I172" s="72">
        <v>25.43</v>
      </c>
      <c r="J172" s="77">
        <v>54.94461538461538</v>
      </c>
      <c r="K172" s="77">
        <v>27.04576923076924</v>
      </c>
      <c r="L172" s="77">
        <v>11.955576923076922</v>
      </c>
      <c r="M172" s="77">
        <v>6.053461538461539</v>
      </c>
      <c r="N172" s="77">
        <v>0.0</v>
      </c>
      <c r="O172" s="77">
        <v>0.0</v>
      </c>
      <c r="P172" s="71">
        <f t="shared" si="2"/>
        <v>69.11730769</v>
      </c>
      <c r="Q172" s="75">
        <f t="array" ref="Q172">ROUND(IFERROR(INDEX(SPI!M:M,MATCH(1,IF(SPI!A:A='state(northeast)data'!$A172,IF(SPI!B:B='state(northeast)data'!$B172,1)),0))," "),2)</f>
        <v>19.85</v>
      </c>
      <c r="R172" s="75">
        <f t="array" ref="R172">ROUND(IFERROR(INDEX(SPI!N:N,MATCH(1,IF(SPI!A:A='state(northeast)data'!$A172,IF(SPI!B:B='state(northeast)data'!$B172,1)),0))," "),2)</f>
        <v>18.39</v>
      </c>
      <c r="S172" s="76">
        <v>4.0</v>
      </c>
      <c r="T172" s="76">
        <v>100.0</v>
      </c>
      <c r="U172" s="78">
        <v>70000.0</v>
      </c>
      <c r="V172" s="78">
        <v>0.157</v>
      </c>
    </row>
    <row r="173">
      <c r="A173" s="68" t="s">
        <v>16</v>
      </c>
      <c r="B173" s="69">
        <v>2013.0</v>
      </c>
      <c r="C173" s="34">
        <v>9.0</v>
      </c>
      <c r="D173" s="70">
        <v>18000.0</v>
      </c>
      <c r="E173" s="70">
        <v>1278000.0</v>
      </c>
      <c r="F173" s="71">
        <v>49.8</v>
      </c>
      <c r="G173" s="72">
        <v>41.7</v>
      </c>
      <c r="H173" s="71">
        <v>43.39</v>
      </c>
      <c r="I173" s="72">
        <v>20.61</v>
      </c>
      <c r="J173" s="77">
        <v>65.45886792452829</v>
      </c>
      <c r="K173" s="77">
        <v>24.911509433962262</v>
      </c>
      <c r="L173" s="77">
        <v>9.629622641509433</v>
      </c>
      <c r="M173" s="77">
        <v>0.0</v>
      </c>
      <c r="N173" s="77">
        <v>0.0</v>
      </c>
      <c r="O173" s="77">
        <v>0.0</v>
      </c>
      <c r="P173" s="71">
        <f t="shared" si="2"/>
        <v>44.17075472</v>
      </c>
      <c r="Q173" s="75">
        <f t="array" ref="Q173">ROUND(IFERROR(INDEX(SPI!M:M,MATCH(1,IF(SPI!A:A='state(northeast)data'!$A173,IF(SPI!B:B='state(northeast)data'!$B173,1)),0))," "),2)</f>
        <v>18.64</v>
      </c>
      <c r="R173" s="75">
        <f t="array" ref="R173">ROUND(IFERROR(INDEX(SPI!N:N,MATCH(1,IF(SPI!A:A='state(northeast)data'!$A173,IF(SPI!B:B='state(northeast)data'!$B173,1)),0))," "),2)</f>
        <v>4.31</v>
      </c>
      <c r="S173" s="76">
        <v>-4.0</v>
      </c>
      <c r="T173" s="76">
        <v>97.0</v>
      </c>
      <c r="U173" s="78">
        <v>78000.0</v>
      </c>
      <c r="V173" s="78">
        <v>0.256</v>
      </c>
    </row>
    <row r="174">
      <c r="A174" s="68" t="s">
        <v>16</v>
      </c>
      <c r="B174" s="69">
        <v>2014.0</v>
      </c>
      <c r="C174" s="34">
        <v>9.0</v>
      </c>
      <c r="D174" s="70">
        <v>16000.0</v>
      </c>
      <c r="E174" s="70">
        <v>1134000.0</v>
      </c>
      <c r="F174" s="71">
        <v>48.7</v>
      </c>
      <c r="G174" s="72">
        <v>38.8</v>
      </c>
      <c r="H174" s="71">
        <v>45.01</v>
      </c>
      <c r="I174" s="72">
        <v>17.77</v>
      </c>
      <c r="J174" s="77">
        <v>56.70403846153845</v>
      </c>
      <c r="K174" s="77">
        <v>34.89288461538461</v>
      </c>
      <c r="L174" s="77">
        <v>8.402115384615383</v>
      </c>
      <c r="M174" s="77">
        <v>0.0</v>
      </c>
      <c r="N174" s="77">
        <v>0.0</v>
      </c>
      <c r="O174" s="77">
        <v>0.0</v>
      </c>
      <c r="P174" s="71">
        <f t="shared" si="2"/>
        <v>51.69711538</v>
      </c>
      <c r="Q174" s="75">
        <f t="array" ref="Q174">ROUND(IFERROR(INDEX(SPI!M:M,MATCH(1,IF(SPI!A:A='state(northeast)data'!$A174,IF(SPI!B:B='state(northeast)data'!$B174,1)),0))," "),2)</f>
        <v>16.8</v>
      </c>
      <c r="R174" s="75">
        <f t="array" ref="R174">ROUND(IFERROR(INDEX(SPI!N:N,MATCH(1,IF(SPI!A:A='state(northeast)data'!$A174,IF(SPI!B:B='state(northeast)data'!$B174,1)),0))," "),2)</f>
        <v>2.66</v>
      </c>
      <c r="S174" s="76">
        <v>-9.0</v>
      </c>
      <c r="T174" s="76">
        <v>95.0</v>
      </c>
      <c r="U174" s="78">
        <v>83000.0</v>
      </c>
      <c r="V174" s="78">
        <v>0.193</v>
      </c>
    </row>
    <row r="175">
      <c r="A175" s="68" t="s">
        <v>16</v>
      </c>
      <c r="B175" s="69">
        <v>2015.0</v>
      </c>
      <c r="C175" s="34">
        <v>9.0</v>
      </c>
      <c r="D175" s="70">
        <v>17000.0</v>
      </c>
      <c r="E175" s="70">
        <v>1482000.0</v>
      </c>
      <c r="F175" s="71">
        <v>49.8</v>
      </c>
      <c r="G175" s="72">
        <v>38.4</v>
      </c>
      <c r="H175" s="71">
        <v>37.08</v>
      </c>
      <c r="I175" s="72">
        <v>20.58</v>
      </c>
      <c r="J175" s="77">
        <v>36.2575</v>
      </c>
      <c r="K175" s="77">
        <v>25.375384615384615</v>
      </c>
      <c r="L175" s="77">
        <v>38.367692307692316</v>
      </c>
      <c r="M175" s="77">
        <v>0.0</v>
      </c>
      <c r="N175" s="77">
        <v>0.0</v>
      </c>
      <c r="O175" s="77">
        <v>0.0</v>
      </c>
      <c r="P175" s="71">
        <f t="shared" si="2"/>
        <v>102.1107692</v>
      </c>
      <c r="Q175" s="75">
        <f t="array" ref="Q175">ROUND(IFERROR(INDEX(SPI!M:M,MATCH(1,IF(SPI!A:A='state(northeast)data'!$A175,IF(SPI!B:B='state(northeast)data'!$B175,1)),0))," "),2)</f>
        <v>38.5</v>
      </c>
      <c r="R175" s="75">
        <f t="array" ref="R175">ROUND(IFERROR(INDEX(SPI!N:N,MATCH(1,IF(SPI!A:A='state(northeast)data'!$A175,IF(SPI!B:B='state(northeast)data'!$B175,1)),0))," "),2)</f>
        <v>0.05</v>
      </c>
      <c r="S175" s="76">
        <v>-9.0</v>
      </c>
      <c r="T175" s="76">
        <v>96.0</v>
      </c>
      <c r="U175" s="78">
        <v>85000.0</v>
      </c>
      <c r="V175" s="78">
        <v>0.224</v>
      </c>
    </row>
    <row r="176">
      <c r="A176" s="68" t="s">
        <v>16</v>
      </c>
      <c r="B176" s="69">
        <v>2016.0</v>
      </c>
      <c r="C176" s="34">
        <v>9.0</v>
      </c>
      <c r="D176" s="70">
        <v>16000.0</v>
      </c>
      <c r="E176" s="70">
        <v>1112000.0</v>
      </c>
      <c r="F176" s="71">
        <v>51.8</v>
      </c>
      <c r="G176" s="72">
        <v>44.8</v>
      </c>
      <c r="H176" s="71">
        <v>36.73</v>
      </c>
      <c r="I176" s="72">
        <v>20.38</v>
      </c>
      <c r="J176" s="77">
        <v>16.638461538461538</v>
      </c>
      <c r="K176" s="77">
        <v>26.898846153846144</v>
      </c>
      <c r="L176" s="77">
        <v>31.721923076923073</v>
      </c>
      <c r="M176" s="77">
        <v>18.85038461538462</v>
      </c>
      <c r="N176" s="77">
        <v>5.89</v>
      </c>
      <c r="O176" s="77">
        <v>0.0</v>
      </c>
      <c r="P176" s="71">
        <f t="shared" si="2"/>
        <v>170.4538462</v>
      </c>
      <c r="Q176" s="75">
        <f t="array" ref="Q176">ROUND(IFERROR(INDEX(SPI!M:M,MATCH(1,IF(SPI!A:A='state(northeast)data'!$A176,IF(SPI!B:B='state(northeast)data'!$B176,1)),0))," "),2)</f>
        <v>55.46</v>
      </c>
      <c r="R176" s="75">
        <f t="array" ref="R176">ROUND(IFERROR(INDEX(SPI!N:N,MATCH(1,IF(SPI!A:A='state(northeast)data'!$A176,IF(SPI!B:B='state(northeast)data'!$B176,1)),0))," "),2)</f>
        <v>0</v>
      </c>
      <c r="S176" s="76">
        <v>-12.0</v>
      </c>
      <c r="T176" s="76">
        <v>99.0</v>
      </c>
      <c r="U176" s="78">
        <v>86000.0</v>
      </c>
      <c r="V176" s="78">
        <v>0.221</v>
      </c>
    </row>
    <row r="177">
      <c r="A177" s="68" t="s">
        <v>16</v>
      </c>
      <c r="B177" s="69">
        <v>2017.0</v>
      </c>
      <c r="C177" s="34">
        <v>9.0</v>
      </c>
      <c r="D177" s="70">
        <v>18000.0</v>
      </c>
      <c r="E177" s="70">
        <v>1120000.0</v>
      </c>
      <c r="F177" s="71">
        <v>50.9</v>
      </c>
      <c r="G177" s="72">
        <v>43.5</v>
      </c>
      <c r="H177" s="71">
        <v>44.1</v>
      </c>
      <c r="I177" s="72">
        <v>18.2</v>
      </c>
      <c r="J177" s="77">
        <v>53.666923076923084</v>
      </c>
      <c r="K177" s="77">
        <v>14.711923076923075</v>
      </c>
      <c r="L177" s="77">
        <v>12.618653846153846</v>
      </c>
      <c r="M177" s="77">
        <v>12.925192307692312</v>
      </c>
      <c r="N177" s="77">
        <v>6.077307692307692</v>
      </c>
      <c r="O177" s="77">
        <v>0.0</v>
      </c>
      <c r="P177" s="71">
        <f t="shared" si="2"/>
        <v>103.0340385</v>
      </c>
      <c r="Q177" s="75">
        <f t="array" ref="Q177">ROUND(IFERROR(INDEX(SPI!M:M,MATCH(1,IF(SPI!A:A='state(northeast)data'!$A177,IF(SPI!B:B='state(northeast)data'!$B177,1)),0))," "),2)</f>
        <v>21.55</v>
      </c>
      <c r="R177" s="75">
        <f t="array" ref="R177">ROUND(IFERROR(INDEX(SPI!N:N,MATCH(1,IF(SPI!A:A='state(northeast)data'!$A177,IF(SPI!B:B='state(northeast)data'!$B177,1)),0))," "),2)</f>
        <v>1.67</v>
      </c>
      <c r="S177" s="76">
        <v>-3.0</v>
      </c>
      <c r="T177" s="76">
        <v>96.0</v>
      </c>
      <c r="U177" s="78">
        <v>86000.0</v>
      </c>
      <c r="V177" s="78">
        <v>0.233</v>
      </c>
    </row>
    <row r="178">
      <c r="A178" s="68" t="s">
        <v>16</v>
      </c>
      <c r="B178" s="69">
        <v>2018.0</v>
      </c>
      <c r="C178" s="34">
        <v>9.0</v>
      </c>
      <c r="D178" s="70">
        <v>18000.0</v>
      </c>
      <c r="E178" s="70">
        <v>1368000.0</v>
      </c>
      <c r="F178" s="71">
        <v>50.8</v>
      </c>
      <c r="G178" s="72">
        <v>42.3</v>
      </c>
      <c r="H178" s="71">
        <v>62.16</v>
      </c>
      <c r="I178" s="72">
        <v>23.61</v>
      </c>
      <c r="J178" s="77">
        <v>92.33423076923076</v>
      </c>
      <c r="K178" s="77">
        <v>7.6657692307692304</v>
      </c>
      <c r="L178" s="77">
        <v>0.0</v>
      </c>
      <c r="M178" s="77">
        <v>0.0</v>
      </c>
      <c r="N178" s="77">
        <v>0.0</v>
      </c>
      <c r="O178" s="77">
        <v>0.0</v>
      </c>
      <c r="P178" s="71">
        <f t="shared" si="2"/>
        <v>7.665769231</v>
      </c>
      <c r="Q178" s="75">
        <f t="array" ref="Q178">ROUND(IFERROR(INDEX(SPI!M:M,MATCH(1,IF(SPI!A:A='state(northeast)data'!$A178,IF(SPI!B:B='state(northeast)data'!$B178,1)),0))," "),2)</f>
        <v>1.67</v>
      </c>
      <c r="R178" s="75">
        <f t="array" ref="R178">ROUND(IFERROR(INDEX(SPI!N:N,MATCH(1,IF(SPI!A:A='state(northeast)data'!$A178,IF(SPI!B:B='state(northeast)data'!$B178,1)),0))," "),2)</f>
        <v>26.71</v>
      </c>
      <c r="S178" s="76">
        <v>-9.0</v>
      </c>
      <c r="T178" s="76">
        <v>98.0</v>
      </c>
      <c r="U178" s="78">
        <v>73000.0</v>
      </c>
      <c r="V178" s="78">
        <v>0.247</v>
      </c>
    </row>
    <row r="179">
      <c r="A179" s="68" t="s">
        <v>16</v>
      </c>
      <c r="B179" s="69">
        <v>2019.0</v>
      </c>
      <c r="C179" s="34">
        <v>9.0</v>
      </c>
      <c r="D179" s="79">
        <f t="shared" ref="D179:E179" si="8">AVERAGE(D174:D178)</f>
        <v>17000</v>
      </c>
      <c r="E179" s="79">
        <f t="shared" si="8"/>
        <v>1243200</v>
      </c>
      <c r="F179" s="71">
        <v>49.8</v>
      </c>
      <c r="G179" s="72">
        <v>41.1</v>
      </c>
      <c r="H179" s="71">
        <v>53.91</v>
      </c>
      <c r="I179" s="72">
        <v>35.61</v>
      </c>
      <c r="J179" s="77">
        <v>92.25132075471697</v>
      </c>
      <c r="K179" s="77">
        <v>7.748679245283018</v>
      </c>
      <c r="L179" s="77">
        <v>0.0</v>
      </c>
      <c r="M179" s="77">
        <v>0.0</v>
      </c>
      <c r="N179" s="77">
        <v>0.0</v>
      </c>
      <c r="O179" s="77">
        <v>0.0</v>
      </c>
      <c r="P179" s="71">
        <f t="shared" si="2"/>
        <v>7.748679245</v>
      </c>
      <c r="Q179" s="75">
        <f t="array" ref="Q179">ROUND(IFERROR(INDEX(SPI!M:M,MATCH(1,IF(SPI!A:A='state(northeast)data'!$A179,IF(SPI!B:B='state(northeast)data'!$B179,1)),0))," "),2)</f>
        <v>0.07</v>
      </c>
      <c r="R179" s="75">
        <f t="array" ref="R179">ROUND(IFERROR(INDEX(SPI!N:N,MATCH(1,IF(SPI!A:A='state(northeast)data'!$A179,IF(SPI!B:B='state(northeast)data'!$B179,1)),0))," "),2)</f>
        <v>61.88</v>
      </c>
      <c r="S179" s="76">
        <v>-7.0</v>
      </c>
      <c r="T179" s="76">
        <v>100.0</v>
      </c>
    </row>
    <row r="180">
      <c r="A180" s="68" t="s">
        <v>16</v>
      </c>
      <c r="B180" s="69">
        <v>2020.0</v>
      </c>
      <c r="C180" s="34">
        <v>9.0</v>
      </c>
      <c r="D180" s="79">
        <f t="shared" ref="D180:E180" si="9">AVERAGE(D175:D179)</f>
        <v>17200</v>
      </c>
      <c r="E180" s="79">
        <f t="shared" si="9"/>
        <v>1265040</v>
      </c>
      <c r="F180" s="71">
        <v>51.8</v>
      </c>
      <c r="G180" s="72">
        <v>42.0</v>
      </c>
      <c r="H180" s="71">
        <v>43.37</v>
      </c>
      <c r="I180" s="72">
        <v>23.81</v>
      </c>
      <c r="J180" s="77">
        <v>59.44596153846154</v>
      </c>
      <c r="K180" s="77">
        <v>20.21442307692308</v>
      </c>
      <c r="L180" s="77">
        <v>12.124230769230767</v>
      </c>
      <c r="M180" s="77">
        <v>5.951346153846154</v>
      </c>
      <c r="N180" s="77">
        <v>2.2628846153846154</v>
      </c>
      <c r="O180" s="77">
        <v>0.0</v>
      </c>
      <c r="P180" s="71">
        <f t="shared" si="2"/>
        <v>71.36846154</v>
      </c>
      <c r="Q180" s="75">
        <f t="array" ref="Q180">ROUND(IFERROR(INDEX(SPI!M:M,MATCH(1,IF(SPI!A:A='state(northeast)data'!$A180,IF(SPI!B:B='state(northeast)data'!$B180,1)),0))," "),2)</f>
        <v>12.99</v>
      </c>
      <c r="R180" s="75">
        <f t="array" ref="R180">ROUND(IFERROR(INDEX(SPI!N:N,MATCH(1,IF(SPI!A:A='state(northeast)data'!$A180,IF(SPI!B:B='state(northeast)data'!$B180,1)),0))," "),2)</f>
        <v>2.83</v>
      </c>
      <c r="S180" s="76">
        <v>1.0</v>
      </c>
      <c r="T180" s="76">
        <v>99.0</v>
      </c>
    </row>
    <row r="181">
      <c r="A181" s="68" t="s">
        <v>16</v>
      </c>
      <c r="B181" s="69">
        <v>2021.0</v>
      </c>
      <c r="C181" s="34">
        <v>9.0</v>
      </c>
      <c r="D181" s="79">
        <f t="shared" ref="D181:E181" si="10">AVERAGE(D176:D180)</f>
        <v>17240</v>
      </c>
      <c r="E181" s="79">
        <f t="shared" si="10"/>
        <v>1221648</v>
      </c>
      <c r="F181" s="71">
        <v>51.4</v>
      </c>
      <c r="G181" s="72">
        <v>42.2</v>
      </c>
      <c r="H181" s="71">
        <v>51.14</v>
      </c>
      <c r="I181" s="72">
        <v>23.52</v>
      </c>
      <c r="J181" s="77">
        <v>91.04442307692307</v>
      </c>
      <c r="K181" s="77">
        <v>8.955576923076922</v>
      </c>
      <c r="L181" s="77">
        <v>0.0</v>
      </c>
      <c r="M181" s="77">
        <v>0.0</v>
      </c>
      <c r="N181" s="77">
        <v>0.0</v>
      </c>
      <c r="O181" s="77">
        <v>0.0</v>
      </c>
      <c r="P181" s="71">
        <f t="shared" si="2"/>
        <v>8.955576923</v>
      </c>
      <c r="Q181" s="75">
        <f t="array" ref="Q181">ROUND(IFERROR(INDEX(SPI!M:M,MATCH(1,IF(SPI!A:A='state(northeast)data'!$A181,IF(SPI!B:B='state(northeast)data'!$B181,1)),0))," "),2)</f>
        <v>7.57</v>
      </c>
      <c r="R181" s="75">
        <f t="array" ref="R181">ROUND(IFERROR(INDEX(SPI!N:N,MATCH(1,IF(SPI!A:A='state(northeast)data'!$A181,IF(SPI!B:B='state(northeast)data'!$B181,1)),0))," "),2)</f>
        <v>21.06</v>
      </c>
      <c r="S181" s="76">
        <v>1.0</v>
      </c>
      <c r="T181" s="76">
        <v>99.0</v>
      </c>
    </row>
    <row r="182">
      <c r="A182" s="80" t="s">
        <v>25</v>
      </c>
      <c r="B182" s="69">
        <v>1992.0</v>
      </c>
      <c r="C182" s="34">
        <v>25.0</v>
      </c>
      <c r="D182" s="70">
        <v>50000.0</v>
      </c>
      <c r="E182" s="70">
        <v>1740000.0</v>
      </c>
      <c r="F182" s="71">
        <v>46.4</v>
      </c>
      <c r="G182" s="72">
        <v>38.6</v>
      </c>
      <c r="H182" s="71">
        <v>44.79</v>
      </c>
      <c r="I182" s="72">
        <v>23.49</v>
      </c>
      <c r="J182" s="73">
        <v>86.5743</v>
      </c>
      <c r="K182" s="73">
        <v>10.53137</v>
      </c>
      <c r="L182" s="73">
        <v>2.62788</v>
      </c>
      <c r="M182" s="73">
        <v>0.552002</v>
      </c>
      <c r="N182" s="71">
        <f t="shared" ref="N182:N189" si="11">100-sum(J182:M182)</f>
        <v>-0.285552</v>
      </c>
      <c r="O182" s="74">
        <v>0.0</v>
      </c>
      <c r="P182" s="71">
        <f t="shared" si="2"/>
        <v>16.300928</v>
      </c>
      <c r="Q182" s="75">
        <f t="array" ref="Q182">ROUND(IFERROR(INDEX(SPI!M:M,MATCH(1,IF(SPI!A:A='state(northeast)data'!$A182,IF(SPI!B:B='state(northeast)data'!$B182,1)),0))," "),2)</f>
        <v>4.25</v>
      </c>
      <c r="R182" s="75">
        <f t="array" ref="R182">ROUND(IFERROR(INDEX(SPI!N:N,MATCH(1,IF(SPI!A:A='state(northeast)data'!$A182,IF(SPI!B:B='state(northeast)data'!$B182,1)),0))," "),2)</f>
        <v>7.21</v>
      </c>
      <c r="S182" s="76">
        <v>3.0</v>
      </c>
      <c r="T182" s="76">
        <v>96.0</v>
      </c>
    </row>
    <row r="183">
      <c r="A183" s="80" t="s">
        <v>25</v>
      </c>
      <c r="B183" s="69">
        <v>1993.0</v>
      </c>
      <c r="C183" s="34">
        <v>25.0</v>
      </c>
      <c r="D183" s="70">
        <v>33000.0</v>
      </c>
      <c r="E183" s="70">
        <v>1112000.0</v>
      </c>
      <c r="F183" s="71">
        <v>47.3</v>
      </c>
      <c r="G183" s="72">
        <v>36.1</v>
      </c>
      <c r="H183" s="71">
        <v>44.45</v>
      </c>
      <c r="I183" s="72">
        <v>22.71</v>
      </c>
      <c r="J183" s="73">
        <v>85.13792</v>
      </c>
      <c r="K183" s="73">
        <v>10.66107</v>
      </c>
      <c r="L183" s="73">
        <v>4.283983</v>
      </c>
      <c r="M183" s="73">
        <v>0.095599</v>
      </c>
      <c r="N183" s="71">
        <f t="shared" si="11"/>
        <v>-0.178572</v>
      </c>
      <c r="O183" s="74">
        <v>0.0</v>
      </c>
      <c r="P183" s="71">
        <f t="shared" si="2"/>
        <v>18.801545</v>
      </c>
      <c r="Q183" s="75">
        <f t="array" ref="Q183">ROUND(IFERROR(INDEX(SPI!M:M,MATCH(1,IF(SPI!A:A='state(northeast)data'!$A183,IF(SPI!B:B='state(northeast)data'!$B183,1)),0))," "),2)</f>
        <v>2.44</v>
      </c>
      <c r="R183" s="75">
        <f t="array" ref="R183">ROUND(IFERROR(INDEX(SPI!N:N,MATCH(1,IF(SPI!A:A='state(northeast)data'!$A183,IF(SPI!B:B='state(northeast)data'!$B183,1)),0))," "),2)</f>
        <v>10.17</v>
      </c>
      <c r="S183" s="76">
        <v>-6.0</v>
      </c>
      <c r="T183" s="76">
        <v>100.0</v>
      </c>
    </row>
    <row r="184">
      <c r="A184" s="80" t="s">
        <v>25</v>
      </c>
      <c r="B184" s="69">
        <v>1994.0</v>
      </c>
      <c r="C184" s="34">
        <v>25.0</v>
      </c>
      <c r="D184" s="70">
        <v>40000.0</v>
      </c>
      <c r="E184" s="70">
        <v>1456000.0</v>
      </c>
      <c r="F184" s="71">
        <v>47.7</v>
      </c>
      <c r="G184" s="72">
        <v>35.1</v>
      </c>
      <c r="H184" s="71">
        <v>47.81</v>
      </c>
      <c r="I184" s="72">
        <v>26.33</v>
      </c>
      <c r="J184" s="73">
        <v>90.62332</v>
      </c>
      <c r="K184" s="73">
        <v>7.331394</v>
      </c>
      <c r="L184" s="73">
        <v>2.814058</v>
      </c>
      <c r="M184" s="73">
        <v>-0.61626</v>
      </c>
      <c r="N184" s="71">
        <f t="shared" si="11"/>
        <v>-0.152512</v>
      </c>
      <c r="O184" s="74">
        <v>0.0</v>
      </c>
      <c r="P184" s="71">
        <f t="shared" si="2"/>
        <v>10.500682</v>
      </c>
      <c r="Q184" s="75">
        <f t="array" ref="Q184">ROUND(IFERROR(INDEX(SPI!M:M,MATCH(1,IF(SPI!A:A='state(northeast)data'!$A184,IF(SPI!B:B='state(northeast)data'!$B184,1)),0))," "),2)</f>
        <v>0.51</v>
      </c>
      <c r="R184" s="75">
        <f t="array" ref="R184">ROUND(IFERROR(INDEX(SPI!N:N,MATCH(1,IF(SPI!A:A='state(northeast)data'!$A184,IF(SPI!B:B='state(northeast)data'!$B184,1)),0))," "),2)</f>
        <v>16.79</v>
      </c>
      <c r="S184" s="76">
        <v>-5.0</v>
      </c>
      <c r="T184" s="76">
        <v>94.0</v>
      </c>
    </row>
    <row r="185">
      <c r="A185" s="80" t="s">
        <v>25</v>
      </c>
      <c r="B185" s="69">
        <v>1995.0</v>
      </c>
      <c r="C185" s="34">
        <v>25.0</v>
      </c>
      <c r="D185" s="70">
        <v>29000.0</v>
      </c>
      <c r="E185" s="70">
        <v>1105000.0</v>
      </c>
      <c r="F185" s="71">
        <v>47.8</v>
      </c>
      <c r="G185" s="72">
        <v>39.6</v>
      </c>
      <c r="H185" s="71">
        <v>41.49</v>
      </c>
      <c r="I185" s="72">
        <v>21.16</v>
      </c>
      <c r="J185" s="73">
        <v>53.89347</v>
      </c>
      <c r="K185" s="73">
        <v>20.81634</v>
      </c>
      <c r="L185" s="73">
        <v>19.72148</v>
      </c>
      <c r="M185" s="73">
        <v>3.25839</v>
      </c>
      <c r="N185" s="71">
        <f t="shared" si="11"/>
        <v>2.31032</v>
      </c>
      <c r="O185" s="74">
        <v>0.0</v>
      </c>
      <c r="P185" s="71">
        <f t="shared" si="2"/>
        <v>79.27575</v>
      </c>
      <c r="Q185" s="75">
        <f t="array" ref="Q185">ROUND(IFERROR(INDEX(SPI!M:M,MATCH(1,IF(SPI!A:A='state(northeast)data'!$A185,IF(SPI!B:B='state(northeast)data'!$B185,1)),0))," "),2)</f>
        <v>25.23</v>
      </c>
      <c r="R185" s="75">
        <f t="array" ref="R185">ROUND(IFERROR(INDEX(SPI!N:N,MATCH(1,IF(SPI!A:A='state(northeast)data'!$A185,IF(SPI!B:B='state(northeast)data'!$B185,1)),0))," "),2)</f>
        <v>0.13</v>
      </c>
      <c r="S185" s="76">
        <v>0.0</v>
      </c>
      <c r="T185" s="76">
        <v>96.0</v>
      </c>
    </row>
    <row r="186">
      <c r="A186" s="80" t="s">
        <v>25</v>
      </c>
      <c r="B186" s="69">
        <v>1996.0</v>
      </c>
      <c r="C186" s="34">
        <v>25.0</v>
      </c>
      <c r="D186" s="70">
        <v>49000.0</v>
      </c>
      <c r="E186" s="70">
        <v>1906000.0</v>
      </c>
      <c r="F186" s="71">
        <v>47.3</v>
      </c>
      <c r="G186" s="72">
        <v>36.5</v>
      </c>
      <c r="H186" s="71">
        <v>60.61</v>
      </c>
      <c r="I186" s="72">
        <v>29.48</v>
      </c>
      <c r="J186" s="73">
        <v>106.9644</v>
      </c>
      <c r="K186" s="73">
        <v>-3.12022</v>
      </c>
      <c r="L186" s="73">
        <v>-4.12504</v>
      </c>
      <c r="M186" s="73">
        <v>0.444689</v>
      </c>
      <c r="N186" s="71">
        <f t="shared" si="11"/>
        <v>-0.163829</v>
      </c>
      <c r="O186" s="74">
        <v>0.0</v>
      </c>
      <c r="P186" s="71">
        <f t="shared" si="2"/>
        <v>-10.691549</v>
      </c>
      <c r="Q186" s="75">
        <f t="array" ref="Q186">ROUND(IFERROR(INDEX(SPI!M:M,MATCH(1,IF(SPI!A:A='state(northeast)data'!$A186,IF(SPI!B:B='state(northeast)data'!$B186,1)),0))," "),2)</f>
        <v>0</v>
      </c>
      <c r="R186" s="75">
        <f t="array" ref="R186">ROUND(IFERROR(INDEX(SPI!N:N,MATCH(1,IF(SPI!A:A='state(northeast)data'!$A186,IF(SPI!B:B='state(northeast)data'!$B186,1)),0))," "),2)</f>
        <v>52.57</v>
      </c>
      <c r="S186" s="76">
        <v>-12.0</v>
      </c>
      <c r="T186" s="76">
        <v>95.0</v>
      </c>
    </row>
    <row r="187">
      <c r="A187" s="80" t="s">
        <v>25</v>
      </c>
      <c r="B187" s="69">
        <v>1997.0</v>
      </c>
      <c r="C187" s="34">
        <v>25.0</v>
      </c>
      <c r="D187" s="70">
        <v>44000.0</v>
      </c>
      <c r="E187" s="70">
        <v>1637000.0</v>
      </c>
      <c r="F187" s="71">
        <v>47.4</v>
      </c>
      <c r="G187" s="72">
        <v>38.9</v>
      </c>
      <c r="H187" s="71">
        <v>41.12</v>
      </c>
      <c r="I187" s="72">
        <v>30.74</v>
      </c>
      <c r="J187" s="73">
        <v>87.34148</v>
      </c>
      <c r="K187" s="73">
        <v>6.462633</v>
      </c>
      <c r="L187" s="73">
        <v>5.124095</v>
      </c>
      <c r="M187" s="73">
        <v>0.308419</v>
      </c>
      <c r="N187" s="71">
        <f t="shared" si="11"/>
        <v>0.763373</v>
      </c>
      <c r="O187" s="74">
        <v>0.0</v>
      </c>
      <c r="P187" s="71">
        <f t="shared" si="2"/>
        <v>20.689572</v>
      </c>
      <c r="Q187" s="75">
        <f t="array" ref="Q187">ROUND(IFERROR(INDEX(SPI!M:M,MATCH(1,IF(SPI!A:A='state(northeast)data'!$A187,IF(SPI!B:B='state(northeast)data'!$B187,1)),0))," "),2)</f>
        <v>7.98</v>
      </c>
      <c r="R187" s="75">
        <f t="array" ref="R187">ROUND(IFERROR(INDEX(SPI!N:N,MATCH(1,IF(SPI!A:A='state(northeast)data'!$A187,IF(SPI!B:B='state(northeast)data'!$B187,1)),0))," "),2)</f>
        <v>31.76</v>
      </c>
      <c r="S187" s="76">
        <v>0.0</v>
      </c>
      <c r="T187" s="76">
        <v>95.0</v>
      </c>
    </row>
    <row r="188">
      <c r="A188" s="80" t="s">
        <v>25</v>
      </c>
      <c r="B188" s="69">
        <v>1998.0</v>
      </c>
      <c r="C188" s="34">
        <v>25.0</v>
      </c>
      <c r="D188" s="70">
        <v>52000.0</v>
      </c>
      <c r="E188" s="70">
        <v>1882000.0</v>
      </c>
      <c r="F188" s="71">
        <v>50.4</v>
      </c>
      <c r="G188" s="72">
        <v>39.2</v>
      </c>
      <c r="H188" s="71">
        <v>50.16</v>
      </c>
      <c r="I188" s="72">
        <v>23.76</v>
      </c>
      <c r="J188" s="73">
        <v>81.39069</v>
      </c>
      <c r="K188" s="73">
        <v>11.13231</v>
      </c>
      <c r="L188" s="73">
        <v>4.931878</v>
      </c>
      <c r="M188" s="73">
        <v>2.43949</v>
      </c>
      <c r="N188" s="71">
        <f t="shared" si="11"/>
        <v>0.105632</v>
      </c>
      <c r="O188" s="74">
        <v>0.0</v>
      </c>
      <c r="P188" s="71">
        <f t="shared" si="2"/>
        <v>28.737064</v>
      </c>
      <c r="Q188" s="75">
        <f t="array" ref="Q188">ROUND(IFERROR(INDEX(SPI!M:M,MATCH(1,IF(SPI!A:A='state(northeast)data'!$A188,IF(SPI!B:B='state(northeast)data'!$B188,1)),0))," "),2)</f>
        <v>1.97</v>
      </c>
      <c r="R188" s="75">
        <f t="array" ref="R188">ROUND(IFERROR(INDEX(SPI!N:N,MATCH(1,IF(SPI!A:A='state(northeast)data'!$A188,IF(SPI!B:B='state(northeast)data'!$B188,1)),0))," "),2)</f>
        <v>33.51</v>
      </c>
      <c r="S188" s="76">
        <v>6.0</v>
      </c>
      <c r="T188" s="76">
        <v>91.0</v>
      </c>
    </row>
    <row r="189">
      <c r="A189" s="80" t="s">
        <v>25</v>
      </c>
      <c r="B189" s="69">
        <v>1999.0</v>
      </c>
      <c r="C189" s="34">
        <v>25.0</v>
      </c>
      <c r="D189" s="70">
        <v>47000.0</v>
      </c>
      <c r="E189" s="70">
        <v>1824000.0</v>
      </c>
      <c r="F189" s="71">
        <v>49.8</v>
      </c>
      <c r="G189" s="72">
        <v>40.1</v>
      </c>
      <c r="H189" s="71">
        <v>46.04</v>
      </c>
      <c r="I189" s="72">
        <v>21.23</v>
      </c>
      <c r="J189" s="73">
        <v>62.1733</v>
      </c>
      <c r="K189" s="73">
        <v>21.59685</v>
      </c>
      <c r="L189" s="73">
        <v>12.12518</v>
      </c>
      <c r="M189" s="73">
        <v>3.415867</v>
      </c>
      <c r="N189" s="71">
        <f t="shared" si="11"/>
        <v>0.688803</v>
      </c>
      <c r="O189" s="74">
        <v>0.0</v>
      </c>
      <c r="P189" s="71">
        <f t="shared" si="2"/>
        <v>58.850023</v>
      </c>
      <c r="Q189" s="75">
        <f t="array" ref="Q189">ROUND(IFERROR(INDEX(SPI!M:M,MATCH(1,IF(SPI!A:A='state(northeast)data'!$A189,IF(SPI!B:B='state(northeast)data'!$B189,1)),0))," "),2)</f>
        <v>12.31</v>
      </c>
      <c r="R189" s="75">
        <f t="array" ref="R189">ROUND(IFERROR(INDEX(SPI!N:N,MATCH(1,IF(SPI!A:A='state(northeast)data'!$A189,IF(SPI!B:B='state(northeast)data'!$B189,1)),0))," "),2)</f>
        <v>5.53</v>
      </c>
      <c r="S189" s="76">
        <v>-10.0</v>
      </c>
      <c r="T189" s="76">
        <v>97.0</v>
      </c>
    </row>
    <row r="190">
      <c r="A190" s="80" t="s">
        <v>25</v>
      </c>
      <c r="B190" s="69">
        <v>2000.0</v>
      </c>
      <c r="C190" s="34">
        <v>25.0</v>
      </c>
      <c r="D190" s="70">
        <v>41000.0</v>
      </c>
      <c r="E190" s="70">
        <v>1550000.0</v>
      </c>
      <c r="F190" s="71">
        <v>47.5</v>
      </c>
      <c r="G190" s="72">
        <v>39.8</v>
      </c>
      <c r="H190" s="71">
        <v>50.19</v>
      </c>
      <c r="I190" s="72">
        <v>25.76</v>
      </c>
      <c r="J190" s="77">
        <v>100.0</v>
      </c>
      <c r="K190" s="77">
        <v>0.0</v>
      </c>
      <c r="L190" s="77">
        <v>0.0</v>
      </c>
      <c r="M190" s="77">
        <v>0.0</v>
      </c>
      <c r="N190" s="77">
        <v>0.0</v>
      </c>
      <c r="O190" s="77">
        <v>0.0</v>
      </c>
      <c r="P190" s="71">
        <f t="shared" si="2"/>
        <v>0</v>
      </c>
      <c r="Q190" s="75">
        <f t="array" ref="Q190">ROUND(IFERROR(INDEX(SPI!M:M,MATCH(1,IF(SPI!A:A='state(northeast)data'!$A190,IF(SPI!B:B='state(northeast)data'!$B190,1)),0))," "),2)</f>
        <v>0.26</v>
      </c>
      <c r="R190" s="75">
        <f t="array" ref="R190">ROUND(IFERROR(INDEX(SPI!N:N,MATCH(1,IF(SPI!A:A='state(northeast)data'!$A190,IF(SPI!B:B='state(northeast)data'!$B190,1)),0))," "),2)</f>
        <v>25.62</v>
      </c>
      <c r="S190" s="76">
        <v>-5.0</v>
      </c>
      <c r="T190" s="76">
        <v>91.0</v>
      </c>
      <c r="U190" s="78">
        <v>255000.0</v>
      </c>
      <c r="V190" s="78">
        <v>0.161</v>
      </c>
    </row>
    <row r="191">
      <c r="A191" s="80" t="s">
        <v>25</v>
      </c>
      <c r="B191" s="69">
        <v>2001.0</v>
      </c>
      <c r="C191" s="34">
        <v>25.0</v>
      </c>
      <c r="D191" s="70">
        <v>37000.0</v>
      </c>
      <c r="E191" s="70">
        <v>1502000.0</v>
      </c>
      <c r="F191" s="71">
        <v>49.1</v>
      </c>
      <c r="G191" s="72">
        <v>36.8</v>
      </c>
      <c r="H191" s="71">
        <v>39.98</v>
      </c>
      <c r="I191" s="72">
        <v>18.85</v>
      </c>
      <c r="J191" s="77">
        <v>65.34865384615385</v>
      </c>
      <c r="K191" s="77">
        <v>17.425</v>
      </c>
      <c r="L191" s="77">
        <v>16.397884615384612</v>
      </c>
      <c r="M191" s="77">
        <v>0.8286538461538461</v>
      </c>
      <c r="N191" s="77">
        <v>0.0</v>
      </c>
      <c r="O191" s="77">
        <v>0.0</v>
      </c>
      <c r="P191" s="71">
        <f t="shared" si="2"/>
        <v>52.70673077</v>
      </c>
      <c r="Q191" s="75">
        <f t="array" ref="Q191">ROUND(IFERROR(INDEX(SPI!M:M,MATCH(1,IF(SPI!A:A='state(northeast)data'!$A191,IF(SPI!B:B='state(northeast)data'!$B191,1)),0))," "),2)</f>
        <v>8.58</v>
      </c>
      <c r="R191" s="75">
        <f t="array" ref="R191">ROUND(IFERROR(INDEX(SPI!N:N,MATCH(1,IF(SPI!A:A='state(northeast)data'!$A191,IF(SPI!B:B='state(northeast)data'!$B191,1)),0))," "),2)</f>
        <v>8.48</v>
      </c>
      <c r="S191" s="76">
        <v>-6.0</v>
      </c>
      <c r="T191" s="76">
        <v>98.0</v>
      </c>
      <c r="U191" s="78">
        <v>215000.0</v>
      </c>
      <c r="V191" s="78">
        <v>0.172</v>
      </c>
    </row>
    <row r="192">
      <c r="A192" s="80" t="s">
        <v>25</v>
      </c>
      <c r="B192" s="69">
        <v>2002.0</v>
      </c>
      <c r="C192" s="34">
        <v>25.0</v>
      </c>
      <c r="D192" s="70">
        <v>48000.0</v>
      </c>
      <c r="E192" s="70">
        <v>1896000.0</v>
      </c>
      <c r="F192" s="71">
        <v>49.3</v>
      </c>
      <c r="G192" s="72">
        <v>42.2</v>
      </c>
      <c r="H192" s="71">
        <v>47.23</v>
      </c>
      <c r="I192" s="72">
        <v>13.78</v>
      </c>
      <c r="J192" s="77">
        <v>24.529811320754714</v>
      </c>
      <c r="K192" s="77">
        <v>32.47150943396226</v>
      </c>
      <c r="L192" s="77">
        <v>24.13641509433962</v>
      </c>
      <c r="M192" s="77">
        <v>18.862264150943396</v>
      </c>
      <c r="N192" s="77">
        <v>0.0</v>
      </c>
      <c r="O192" s="77">
        <v>0.0</v>
      </c>
      <c r="P192" s="71">
        <f t="shared" si="2"/>
        <v>137.3311321</v>
      </c>
      <c r="Q192" s="75">
        <f t="array" ref="Q192">ROUND(IFERROR(INDEX(SPI!M:M,MATCH(1,IF(SPI!A:A='state(northeast)data'!$A192,IF(SPI!B:B='state(northeast)data'!$B192,1)),0))," "),2)</f>
        <v>32.16</v>
      </c>
      <c r="R192" s="75">
        <f t="array" ref="R192">ROUND(IFERROR(INDEX(SPI!N:N,MATCH(1,IF(SPI!A:A='state(northeast)data'!$A192,IF(SPI!B:B='state(northeast)data'!$B192,1)),0))," "),2)</f>
        <v>2.45</v>
      </c>
      <c r="S192" s="76">
        <v>5.0</v>
      </c>
      <c r="T192" s="76">
        <v>97.0</v>
      </c>
      <c r="U192" s="78">
        <v>230000.0</v>
      </c>
      <c r="V192" s="78">
        <v>0.209</v>
      </c>
    </row>
    <row r="193">
      <c r="A193" s="80" t="s">
        <v>25</v>
      </c>
      <c r="B193" s="69">
        <v>2003.0</v>
      </c>
      <c r="C193" s="34">
        <v>25.0</v>
      </c>
      <c r="D193" s="70">
        <v>37000.0</v>
      </c>
      <c r="E193" s="70">
        <v>1550000.0</v>
      </c>
      <c r="F193" s="71">
        <v>47.1</v>
      </c>
      <c r="G193" s="72">
        <v>35.7</v>
      </c>
      <c r="H193" s="71">
        <v>53.29</v>
      </c>
      <c r="I193" s="72">
        <v>26.37</v>
      </c>
      <c r="J193" s="77">
        <v>100.0</v>
      </c>
      <c r="K193" s="77">
        <v>0.0</v>
      </c>
      <c r="L193" s="77">
        <v>0.0</v>
      </c>
      <c r="M193" s="77">
        <v>0.0</v>
      </c>
      <c r="N193" s="77">
        <v>0.0</v>
      </c>
      <c r="O193" s="77">
        <v>0.0</v>
      </c>
      <c r="P193" s="71">
        <f t="shared" si="2"/>
        <v>0</v>
      </c>
      <c r="Q193" s="75">
        <f t="array" ref="Q193">ROUND(IFERROR(INDEX(SPI!M:M,MATCH(1,IF(SPI!A:A='state(northeast)data'!$A193,IF(SPI!B:B='state(northeast)data'!$B193,1)),0))," "),2)</f>
        <v>0.01</v>
      </c>
      <c r="R193" s="75">
        <f t="array" ref="R193">ROUND(IFERROR(INDEX(SPI!N:N,MATCH(1,IF(SPI!A:A='state(northeast)data'!$A193,IF(SPI!B:B='state(northeast)data'!$B193,1)),0))," "),2)</f>
        <v>32.29</v>
      </c>
      <c r="S193" s="76">
        <v>-17.0</v>
      </c>
      <c r="T193" s="76">
        <v>95.0</v>
      </c>
      <c r="U193" s="78">
        <v>220000.0</v>
      </c>
      <c r="V193" s="78">
        <v>0.168</v>
      </c>
    </row>
    <row r="194">
      <c r="A194" s="80" t="s">
        <v>25</v>
      </c>
      <c r="B194" s="69">
        <v>2004.0</v>
      </c>
      <c r="C194" s="34">
        <v>25.0</v>
      </c>
      <c r="D194" s="70">
        <v>50000.0</v>
      </c>
      <c r="E194" s="70">
        <v>2315000.0</v>
      </c>
      <c r="F194" s="71">
        <v>47.6</v>
      </c>
      <c r="G194" s="72">
        <v>37.3</v>
      </c>
      <c r="H194" s="71">
        <v>46.5</v>
      </c>
      <c r="I194" s="72">
        <v>23.08</v>
      </c>
      <c r="J194" s="77">
        <v>95.80115384615384</v>
      </c>
      <c r="K194" s="77">
        <v>4.198846153846154</v>
      </c>
      <c r="L194" s="77">
        <v>0.0</v>
      </c>
      <c r="M194" s="77">
        <v>0.0</v>
      </c>
      <c r="N194" s="77">
        <v>0.0</v>
      </c>
      <c r="O194" s="77">
        <v>0.0</v>
      </c>
      <c r="P194" s="71">
        <f t="shared" si="2"/>
        <v>4.198846154</v>
      </c>
      <c r="Q194" s="75">
        <f t="array" ref="Q194">ROUND(IFERROR(INDEX(SPI!M:M,MATCH(1,IF(SPI!A:A='state(northeast)data'!$A194,IF(SPI!B:B='state(northeast)data'!$B194,1)),0))," "),2)</f>
        <v>1.33</v>
      </c>
      <c r="R194" s="75">
        <f t="array" ref="R194">ROUND(IFERROR(INDEX(SPI!N:N,MATCH(1,IF(SPI!A:A='state(northeast)data'!$A194,IF(SPI!B:B='state(northeast)data'!$B194,1)),0))," "),2)</f>
        <v>18.41</v>
      </c>
      <c r="S194" s="76">
        <v>-8.0</v>
      </c>
      <c r="T194" s="76">
        <v>92.0</v>
      </c>
      <c r="U194" s="78">
        <v>235000.0</v>
      </c>
      <c r="V194" s="78">
        <v>0.213</v>
      </c>
    </row>
    <row r="195">
      <c r="A195" s="80" t="s">
        <v>25</v>
      </c>
      <c r="B195" s="69">
        <v>2005.0</v>
      </c>
      <c r="C195" s="34">
        <v>25.0</v>
      </c>
      <c r="D195" s="70">
        <v>40000.0</v>
      </c>
      <c r="E195" s="70">
        <v>2048000.0</v>
      </c>
      <c r="F195" s="71">
        <v>48.4</v>
      </c>
      <c r="G195" s="72">
        <v>37.8</v>
      </c>
      <c r="H195" s="71">
        <v>57.01</v>
      </c>
      <c r="I195" s="72">
        <v>25.63</v>
      </c>
      <c r="J195" s="77">
        <v>91.44634615384615</v>
      </c>
      <c r="K195" s="77">
        <v>8.230192307692308</v>
      </c>
      <c r="L195" s="77">
        <v>0.32346153846153847</v>
      </c>
      <c r="M195" s="77">
        <v>0.0</v>
      </c>
      <c r="N195" s="77">
        <v>0.0</v>
      </c>
      <c r="O195" s="77">
        <v>0.0</v>
      </c>
      <c r="P195" s="71">
        <f t="shared" si="2"/>
        <v>8.877115385</v>
      </c>
      <c r="Q195" s="75">
        <f t="array" ref="Q195">ROUND(IFERROR(INDEX(SPI!M:M,MATCH(1,IF(SPI!A:A='state(northeast)data'!$A195,IF(SPI!B:B='state(northeast)data'!$B195,1)),0))," "),2)</f>
        <v>0.71</v>
      </c>
      <c r="R195" s="75">
        <f t="array" ref="R195">ROUND(IFERROR(INDEX(SPI!N:N,MATCH(1,IF(SPI!A:A='state(northeast)data'!$A195,IF(SPI!B:B='state(northeast)data'!$B195,1)),0))," "),2)</f>
        <v>36.51</v>
      </c>
      <c r="S195" s="76">
        <v>-13.0</v>
      </c>
      <c r="T195" s="76">
        <v>94.0</v>
      </c>
      <c r="U195" s="78">
        <v>240000.0</v>
      </c>
      <c r="V195" s="78">
        <v>0.167</v>
      </c>
    </row>
    <row r="196">
      <c r="A196" s="80" t="s">
        <v>25</v>
      </c>
      <c r="B196" s="69">
        <v>2006.0</v>
      </c>
      <c r="C196" s="34">
        <v>25.0</v>
      </c>
      <c r="D196" s="70">
        <v>40000.0</v>
      </c>
      <c r="E196" s="70">
        <v>1916000.0</v>
      </c>
      <c r="F196" s="71">
        <v>50.1</v>
      </c>
      <c r="G196" s="72">
        <v>40.2</v>
      </c>
      <c r="H196" s="71">
        <v>53.7</v>
      </c>
      <c r="I196" s="72">
        <v>33.77</v>
      </c>
      <c r="J196" s="77">
        <v>87.43442307692308</v>
      </c>
      <c r="K196" s="77">
        <v>12.56557692307692</v>
      </c>
      <c r="L196" s="77">
        <v>0.0</v>
      </c>
      <c r="M196" s="77">
        <v>0.0</v>
      </c>
      <c r="N196" s="77">
        <v>0.0</v>
      </c>
      <c r="O196" s="77">
        <v>0.0</v>
      </c>
      <c r="P196" s="71">
        <f t="shared" si="2"/>
        <v>12.56557692</v>
      </c>
      <c r="Q196" s="75">
        <f t="array" ref="Q196">ROUND(IFERROR(INDEX(SPI!M:M,MATCH(1,IF(SPI!A:A='state(northeast)data'!$A196,IF(SPI!B:B='state(northeast)data'!$B196,1)),0))," "),2)</f>
        <v>0.04</v>
      </c>
      <c r="R196" s="75">
        <f t="array" ref="R196">ROUND(IFERROR(INDEX(SPI!N:N,MATCH(1,IF(SPI!A:A='state(northeast)data'!$A196,IF(SPI!B:B='state(northeast)data'!$B196,1)),0))," "),2)</f>
        <v>62.04</v>
      </c>
      <c r="S196" s="76">
        <v>1.0</v>
      </c>
      <c r="T196" s="76">
        <v>97.0</v>
      </c>
      <c r="U196" s="78">
        <v>255000.0</v>
      </c>
      <c r="V196" s="78">
        <v>0.157</v>
      </c>
    </row>
    <row r="197">
      <c r="A197" s="80" t="s">
        <v>25</v>
      </c>
      <c r="B197" s="69">
        <v>2007.0</v>
      </c>
      <c r="C197" s="34">
        <v>25.0</v>
      </c>
      <c r="D197" s="70">
        <v>40000.0</v>
      </c>
      <c r="E197" s="70">
        <v>1844000.0</v>
      </c>
      <c r="F197" s="71">
        <v>48.3</v>
      </c>
      <c r="G197" s="72">
        <v>39.8</v>
      </c>
      <c r="H197" s="71">
        <v>45.49</v>
      </c>
      <c r="I197" s="72">
        <v>21.96</v>
      </c>
      <c r="J197" s="77">
        <v>76.86403846153846</v>
      </c>
      <c r="K197" s="77">
        <v>15.591730769230768</v>
      </c>
      <c r="L197" s="77">
        <v>7.544423076923078</v>
      </c>
      <c r="M197" s="77">
        <v>0.0</v>
      </c>
      <c r="N197" s="77">
        <v>0.0</v>
      </c>
      <c r="O197" s="77">
        <v>0.0</v>
      </c>
      <c r="P197" s="71">
        <f t="shared" si="2"/>
        <v>30.68057692</v>
      </c>
      <c r="Q197" s="75">
        <f t="array" ref="Q197">ROUND(IFERROR(INDEX(SPI!M:M,MATCH(1,IF(SPI!A:A='state(northeast)data'!$A197,IF(SPI!B:B='state(northeast)data'!$B197,1)),0))," "),2)</f>
        <v>0.42</v>
      </c>
      <c r="R197" s="75">
        <f t="array" ref="R197">ROUND(IFERROR(INDEX(SPI!N:N,MATCH(1,IF(SPI!A:A='state(northeast)data'!$A197,IF(SPI!B:B='state(northeast)data'!$B197,1)),0))," "),2)</f>
        <v>19.41</v>
      </c>
      <c r="S197" s="76">
        <v>-3.0</v>
      </c>
      <c r="T197" s="76">
        <v>94.0</v>
      </c>
      <c r="U197" s="78">
        <v>250000.0</v>
      </c>
      <c r="V197" s="78">
        <v>0.16</v>
      </c>
    </row>
    <row r="198">
      <c r="A198" s="80" t="s">
        <v>25</v>
      </c>
      <c r="B198" s="69">
        <v>2008.0</v>
      </c>
      <c r="C198" s="34">
        <v>25.0</v>
      </c>
      <c r="D198" s="70">
        <v>65000.0</v>
      </c>
      <c r="E198" s="70">
        <v>3023000.0</v>
      </c>
      <c r="F198" s="71">
        <v>48.6</v>
      </c>
      <c r="G198" s="72">
        <v>39.3</v>
      </c>
      <c r="H198" s="71">
        <v>59.7</v>
      </c>
      <c r="I198" s="72">
        <v>25.92</v>
      </c>
      <c r="J198" s="77">
        <v>94.65018867924526</v>
      </c>
      <c r="K198" s="77">
        <v>5.349811320754716</v>
      </c>
      <c r="L198" s="77">
        <v>0.0</v>
      </c>
      <c r="M198" s="77">
        <v>0.0</v>
      </c>
      <c r="N198" s="77">
        <v>0.0</v>
      </c>
      <c r="O198" s="77">
        <v>0.0</v>
      </c>
      <c r="P198" s="71">
        <f t="shared" si="2"/>
        <v>5.349811321</v>
      </c>
      <c r="Q198" s="75">
        <f t="array" ref="Q198">ROUND(IFERROR(INDEX(SPI!M:M,MATCH(1,IF(SPI!A:A='state(northeast)data'!$A198,IF(SPI!B:B='state(northeast)data'!$B198,1)),0))," "),2)</f>
        <v>2.11</v>
      </c>
      <c r="R198" s="75">
        <f t="array" ref="R198">ROUND(IFERROR(INDEX(SPI!N:N,MATCH(1,IF(SPI!A:A='state(northeast)data'!$A198,IF(SPI!B:B='state(northeast)data'!$B198,1)),0))," "),2)</f>
        <v>44.76</v>
      </c>
      <c r="S198" s="76">
        <v>-3.0</v>
      </c>
      <c r="T198" s="76">
        <v>94.0</v>
      </c>
      <c r="U198" s="78">
        <v>250000.0</v>
      </c>
      <c r="V198" s="78">
        <v>0.26</v>
      </c>
    </row>
    <row r="199">
      <c r="A199" s="80" t="s">
        <v>25</v>
      </c>
      <c r="B199" s="69">
        <v>2009.0</v>
      </c>
      <c r="C199" s="34">
        <v>25.0</v>
      </c>
      <c r="D199" s="70">
        <v>46000.0</v>
      </c>
      <c r="E199" s="70">
        <v>2466000.0</v>
      </c>
      <c r="F199" s="71">
        <v>47.7</v>
      </c>
      <c r="G199" s="72">
        <v>37.2</v>
      </c>
      <c r="H199" s="71">
        <v>51.71</v>
      </c>
      <c r="I199" s="72">
        <v>27.55</v>
      </c>
      <c r="J199" s="77">
        <v>97.60269230769231</v>
      </c>
      <c r="K199" s="77">
        <v>2.397307692307692</v>
      </c>
      <c r="L199" s="77">
        <v>0.0</v>
      </c>
      <c r="M199" s="77">
        <v>0.0</v>
      </c>
      <c r="N199" s="77">
        <v>0.0</v>
      </c>
      <c r="O199" s="77">
        <v>0.0</v>
      </c>
      <c r="P199" s="71">
        <f t="shared" si="2"/>
        <v>2.397307692</v>
      </c>
      <c r="Q199" s="75">
        <f t="array" ref="Q199">ROUND(IFERROR(INDEX(SPI!M:M,MATCH(1,IF(SPI!A:A='state(northeast)data'!$A199,IF(SPI!B:B='state(northeast)data'!$B199,1)),0))," "),2)</f>
        <v>0</v>
      </c>
      <c r="R199" s="75">
        <f t="array" ref="R199">ROUND(IFERROR(INDEX(SPI!N:N,MATCH(1,IF(SPI!A:A='state(northeast)data'!$A199,IF(SPI!B:B='state(northeast)data'!$B199,1)),0))," "),2)</f>
        <v>45.57</v>
      </c>
      <c r="S199" s="76">
        <v>-14.0</v>
      </c>
      <c r="T199" s="76">
        <v>92.0</v>
      </c>
      <c r="U199" s="78">
        <v>230000.0</v>
      </c>
      <c r="V199" s="78">
        <v>0.269</v>
      </c>
    </row>
    <row r="200">
      <c r="A200" s="80" t="s">
        <v>25</v>
      </c>
      <c r="B200" s="69">
        <v>2010.0</v>
      </c>
      <c r="C200" s="34">
        <v>25.0</v>
      </c>
      <c r="D200" s="70">
        <v>29000.0</v>
      </c>
      <c r="E200" s="70">
        <v>1639000.0</v>
      </c>
      <c r="F200" s="71">
        <v>50.4</v>
      </c>
      <c r="G200" s="72">
        <v>38.6</v>
      </c>
      <c r="H200" s="71">
        <v>49.63</v>
      </c>
      <c r="I200" s="72">
        <v>24.01</v>
      </c>
      <c r="J200" s="77">
        <v>81.31326923076921</v>
      </c>
      <c r="K200" s="77">
        <v>16.84</v>
      </c>
      <c r="L200" s="77">
        <v>1.8471153846153845</v>
      </c>
      <c r="M200" s="77">
        <v>0.0</v>
      </c>
      <c r="N200" s="77">
        <v>0.0</v>
      </c>
      <c r="O200" s="77">
        <v>0.0</v>
      </c>
      <c r="P200" s="71">
        <f t="shared" si="2"/>
        <v>20.53423077</v>
      </c>
      <c r="Q200" s="75">
        <f t="array" ref="Q200">ROUND(IFERROR(INDEX(SPI!M:M,MATCH(1,IF(SPI!A:A='state(northeast)data'!$A200,IF(SPI!B:B='state(northeast)data'!$B200,1)),0))," "),2)</f>
        <v>2.56</v>
      </c>
      <c r="R200" s="75">
        <f t="array" ref="R200">ROUND(IFERROR(INDEX(SPI!N:N,MATCH(1,IF(SPI!A:A='state(northeast)data'!$A200,IF(SPI!B:B='state(northeast)data'!$B200,1)),0))," "),2)</f>
        <v>39.92</v>
      </c>
      <c r="S200" s="76">
        <v>1.0</v>
      </c>
      <c r="T200" s="76">
        <v>98.0</v>
      </c>
      <c r="U200" s="78">
        <v>250000.0</v>
      </c>
      <c r="V200" s="78">
        <v>0.116</v>
      </c>
    </row>
    <row r="201">
      <c r="A201" s="80" t="s">
        <v>25</v>
      </c>
      <c r="B201" s="69">
        <v>2011.0</v>
      </c>
      <c r="C201" s="34">
        <v>25.0</v>
      </c>
      <c r="D201" s="70">
        <v>62000.0</v>
      </c>
      <c r="E201" s="70">
        <v>3534000.0</v>
      </c>
      <c r="F201" s="71">
        <v>49.7</v>
      </c>
      <c r="G201" s="72">
        <v>37.6</v>
      </c>
      <c r="H201" s="71">
        <v>60.83</v>
      </c>
      <c r="I201" s="72">
        <v>24.53</v>
      </c>
      <c r="J201" s="77">
        <v>99.99730769230769</v>
      </c>
      <c r="K201" s="77">
        <v>0.0026923076923076926</v>
      </c>
      <c r="L201" s="77">
        <v>0.0</v>
      </c>
      <c r="M201" s="77">
        <v>0.0</v>
      </c>
      <c r="N201" s="77">
        <v>0.0</v>
      </c>
      <c r="O201" s="77">
        <v>0.0</v>
      </c>
      <c r="P201" s="71">
        <f t="shared" si="2"/>
        <v>0.002692307692</v>
      </c>
      <c r="Q201" s="75">
        <f t="array" ref="Q201">ROUND(IFERROR(INDEX(SPI!M:M,MATCH(1,IF(SPI!A:A='state(northeast)data'!$A201,IF(SPI!B:B='state(northeast)data'!$B201,1)),0))," "),2)</f>
        <v>0.08</v>
      </c>
      <c r="R201" s="75">
        <f t="array" ref="R201">ROUND(IFERROR(INDEX(SPI!N:N,MATCH(1,IF(SPI!A:A='state(northeast)data'!$A201,IF(SPI!B:B='state(northeast)data'!$B201,1)),0))," "),2)</f>
        <v>44.95</v>
      </c>
      <c r="S201" s="76">
        <v>-11.0</v>
      </c>
      <c r="T201" s="76">
        <v>98.0</v>
      </c>
      <c r="U201" s="78">
        <v>245000.0</v>
      </c>
      <c r="V201" s="78">
        <v>0.253</v>
      </c>
    </row>
    <row r="202">
      <c r="A202" s="80" t="s">
        <v>25</v>
      </c>
      <c r="B202" s="69">
        <v>2012.0</v>
      </c>
      <c r="C202" s="34">
        <v>25.0</v>
      </c>
      <c r="D202" s="70">
        <v>42000.0</v>
      </c>
      <c r="E202" s="70">
        <v>2163000.0</v>
      </c>
      <c r="F202" s="71">
        <v>51.3</v>
      </c>
      <c r="G202" s="72">
        <v>42.9</v>
      </c>
      <c r="H202" s="71">
        <v>41.78</v>
      </c>
      <c r="I202" s="72">
        <v>27.03</v>
      </c>
      <c r="J202" s="77">
        <v>55.264038461538455</v>
      </c>
      <c r="K202" s="77">
        <v>26.154038461538455</v>
      </c>
      <c r="L202" s="77">
        <v>14.750769230769233</v>
      </c>
      <c r="M202" s="77">
        <v>3.832307692307693</v>
      </c>
      <c r="N202" s="77">
        <v>0.0</v>
      </c>
      <c r="O202" s="77">
        <v>0.0</v>
      </c>
      <c r="P202" s="71">
        <f t="shared" si="2"/>
        <v>67.1525</v>
      </c>
      <c r="Q202" s="75">
        <f t="array" ref="Q202">ROUND(IFERROR(INDEX(SPI!M:M,MATCH(1,IF(SPI!A:A='state(northeast)data'!$A202,IF(SPI!B:B='state(northeast)data'!$B202,1)),0))," "),2)</f>
        <v>7.96</v>
      </c>
      <c r="R202" s="75">
        <f t="array" ref="R202">ROUND(IFERROR(INDEX(SPI!N:N,MATCH(1,IF(SPI!A:A='state(northeast)data'!$A202,IF(SPI!B:B='state(northeast)data'!$B202,1)),0))," "),2)</f>
        <v>24.21</v>
      </c>
      <c r="S202" s="76">
        <v>0.0</v>
      </c>
      <c r="T202" s="76">
        <v>96.0</v>
      </c>
      <c r="U202" s="78">
        <v>250000.0</v>
      </c>
      <c r="V202" s="78">
        <v>0.16</v>
      </c>
    </row>
    <row r="203">
      <c r="A203" s="80" t="s">
        <v>25</v>
      </c>
      <c r="B203" s="69">
        <v>2013.0</v>
      </c>
      <c r="C203" s="34">
        <v>25.0</v>
      </c>
      <c r="D203" s="70">
        <v>63000.0</v>
      </c>
      <c r="E203" s="70">
        <v>3723000.0</v>
      </c>
      <c r="F203" s="71">
        <v>48.8</v>
      </c>
      <c r="G203" s="72">
        <v>39.9</v>
      </c>
      <c r="H203" s="71">
        <v>46.39</v>
      </c>
      <c r="I203" s="72">
        <v>22.76</v>
      </c>
      <c r="J203" s="77">
        <v>70.19698113207548</v>
      </c>
      <c r="K203" s="77">
        <v>16.63320754716981</v>
      </c>
      <c r="L203" s="77">
        <v>13.170000000000003</v>
      </c>
      <c r="M203" s="77">
        <v>0.0</v>
      </c>
      <c r="N203" s="77">
        <v>0.0</v>
      </c>
      <c r="O203" s="77">
        <v>0.0</v>
      </c>
      <c r="P203" s="71">
        <f t="shared" si="2"/>
        <v>42.97320755</v>
      </c>
      <c r="Q203" s="75">
        <f t="array" ref="Q203">ROUND(IFERROR(INDEX(SPI!M:M,MATCH(1,IF(SPI!A:A='state(northeast)data'!$A203,IF(SPI!B:B='state(northeast)data'!$B203,1)),0))," "),2)</f>
        <v>1.48</v>
      </c>
      <c r="R203" s="75">
        <f t="array" ref="R203">ROUND(IFERROR(INDEX(SPI!N:N,MATCH(1,IF(SPI!A:A='state(northeast)data'!$A203,IF(SPI!B:B='state(northeast)data'!$B203,1)),0))," "),2)</f>
        <v>13.84</v>
      </c>
      <c r="S203" s="76">
        <v>-9.0</v>
      </c>
      <c r="T203" s="76">
        <v>94.0</v>
      </c>
      <c r="U203" s="78">
        <v>280000.0</v>
      </c>
      <c r="V203" s="78">
        <v>0.225</v>
      </c>
    </row>
    <row r="204">
      <c r="A204" s="80" t="s">
        <v>25</v>
      </c>
      <c r="B204" s="69">
        <v>2014.0</v>
      </c>
      <c r="C204" s="34">
        <v>25.0</v>
      </c>
      <c r="D204" s="70">
        <v>61000.0</v>
      </c>
      <c r="E204" s="70">
        <v>3434000.0</v>
      </c>
      <c r="F204" s="71">
        <v>47.7</v>
      </c>
      <c r="G204" s="72">
        <v>36.8</v>
      </c>
      <c r="H204" s="71">
        <v>50.1</v>
      </c>
      <c r="I204" s="72">
        <v>20.3</v>
      </c>
      <c r="J204" s="77">
        <v>72.25057692307692</v>
      </c>
      <c r="K204" s="77">
        <v>23.685769230769232</v>
      </c>
      <c r="L204" s="77">
        <v>4.063461538461539</v>
      </c>
      <c r="M204" s="77">
        <v>0.0</v>
      </c>
      <c r="N204" s="77">
        <v>0.0</v>
      </c>
      <c r="O204" s="77">
        <v>0.0</v>
      </c>
      <c r="P204" s="71">
        <f t="shared" si="2"/>
        <v>31.81269231</v>
      </c>
      <c r="Q204" s="75">
        <f t="array" ref="Q204">ROUND(IFERROR(INDEX(SPI!M:M,MATCH(1,IF(SPI!A:A='state(northeast)data'!$A204,IF(SPI!B:B='state(northeast)data'!$B204,1)),0))," "),2)</f>
        <v>1.73</v>
      </c>
      <c r="R204" s="75">
        <f t="array" ref="R204">ROUND(IFERROR(INDEX(SPI!N:N,MATCH(1,IF(SPI!A:A='state(northeast)data'!$A204,IF(SPI!B:B='state(northeast)data'!$B204,1)),0))," "),2)</f>
        <v>11.13</v>
      </c>
      <c r="S204" s="76">
        <v>-12.0</v>
      </c>
      <c r="T204" s="76">
        <v>91.0</v>
      </c>
      <c r="U204" s="78">
        <v>290000.0</v>
      </c>
      <c r="V204" s="78">
        <v>0.21</v>
      </c>
    </row>
    <row r="205">
      <c r="A205" s="80" t="s">
        <v>25</v>
      </c>
      <c r="B205" s="69">
        <v>2015.0</v>
      </c>
      <c r="C205" s="34">
        <v>25.0</v>
      </c>
      <c r="D205" s="70">
        <v>75000.0</v>
      </c>
      <c r="E205" s="70">
        <v>3788000.0</v>
      </c>
      <c r="F205" s="71">
        <v>48.5</v>
      </c>
      <c r="G205" s="72">
        <v>36.3</v>
      </c>
      <c r="H205" s="71">
        <v>41.39</v>
      </c>
      <c r="I205" s="72">
        <v>24.98</v>
      </c>
      <c r="J205" s="77">
        <v>53.38269230769231</v>
      </c>
      <c r="K205" s="77">
        <v>31.160384615384608</v>
      </c>
      <c r="L205" s="77">
        <v>15.455576923076924</v>
      </c>
      <c r="M205" s="77">
        <v>0.0</v>
      </c>
      <c r="N205" s="77">
        <v>0.0</v>
      </c>
      <c r="O205" s="77">
        <v>0.0</v>
      </c>
      <c r="P205" s="71">
        <f t="shared" si="2"/>
        <v>62.07153846</v>
      </c>
      <c r="Q205" s="75">
        <f t="array" ref="Q205">ROUND(IFERROR(INDEX(SPI!M:M,MATCH(1,IF(SPI!A:A='state(northeast)data'!$A205,IF(SPI!B:B='state(northeast)data'!$B205,1)),0))," "),2)</f>
        <v>9.27</v>
      </c>
      <c r="R205" s="75">
        <f t="array" ref="R205">ROUND(IFERROR(INDEX(SPI!N:N,MATCH(1,IF(SPI!A:A='state(northeast)data'!$A205,IF(SPI!B:B='state(northeast)data'!$B205,1)),0))," "),2)</f>
        <v>8.04</v>
      </c>
      <c r="S205" s="76">
        <v>-16.0</v>
      </c>
      <c r="T205" s="76">
        <v>93.0</v>
      </c>
      <c r="U205" s="78">
        <v>310000.0</v>
      </c>
      <c r="V205" s="78">
        <v>0.242</v>
      </c>
    </row>
    <row r="206">
      <c r="A206" s="80" t="s">
        <v>25</v>
      </c>
      <c r="B206" s="69">
        <v>2016.0</v>
      </c>
      <c r="C206" s="34">
        <v>25.0</v>
      </c>
      <c r="D206" s="70">
        <v>77000.0</v>
      </c>
      <c r="E206" s="70">
        <v>4297000.0</v>
      </c>
      <c r="F206" s="71">
        <v>50.3</v>
      </c>
      <c r="G206" s="72">
        <v>42.6</v>
      </c>
      <c r="H206" s="71">
        <v>36.83</v>
      </c>
      <c r="I206" s="72">
        <v>22.52</v>
      </c>
      <c r="J206" s="77">
        <v>26.106538461538467</v>
      </c>
      <c r="K206" s="77">
        <v>22.631923076923076</v>
      </c>
      <c r="L206" s="77">
        <v>17.140576923076928</v>
      </c>
      <c r="M206" s="77">
        <v>19.79500000000001</v>
      </c>
      <c r="N206" s="77">
        <v>14.326538461538462</v>
      </c>
      <c r="O206" s="77">
        <v>0.0</v>
      </c>
      <c r="P206" s="71">
        <f t="shared" si="2"/>
        <v>173.6042308</v>
      </c>
      <c r="Q206" s="75">
        <f t="array" ref="Q206">ROUND(IFERROR(INDEX(SPI!M:M,MATCH(1,IF(SPI!A:A='state(northeast)data'!$A206,IF(SPI!B:B='state(northeast)data'!$B206,1)),0))," "),2)</f>
        <v>34.33</v>
      </c>
      <c r="R206" s="75">
        <f t="array" ref="R206">ROUND(IFERROR(INDEX(SPI!N:N,MATCH(1,IF(SPI!A:A='state(northeast)data'!$A206,IF(SPI!B:B='state(northeast)data'!$B206,1)),0))," "),2)</f>
        <v>2</v>
      </c>
      <c r="S206" s="76">
        <v>-12.0</v>
      </c>
      <c r="T206" s="76">
        <v>96.0</v>
      </c>
      <c r="U206" s="78">
        <v>315000.0</v>
      </c>
      <c r="V206" s="78">
        <v>0.244</v>
      </c>
    </row>
    <row r="207">
      <c r="A207" s="80" t="s">
        <v>25</v>
      </c>
      <c r="B207" s="69">
        <v>2017.0</v>
      </c>
      <c r="C207" s="34">
        <v>25.0</v>
      </c>
      <c r="D207" s="70">
        <v>84000.0</v>
      </c>
      <c r="E207" s="70">
        <v>4217000.0</v>
      </c>
      <c r="F207" s="71">
        <v>49.6</v>
      </c>
      <c r="G207" s="72">
        <v>41.6</v>
      </c>
      <c r="H207" s="71">
        <v>46.82</v>
      </c>
      <c r="I207" s="72">
        <v>20.19</v>
      </c>
      <c r="J207" s="77">
        <v>60.019423076923104</v>
      </c>
      <c r="K207" s="77">
        <v>14.860384615384607</v>
      </c>
      <c r="L207" s="77">
        <v>14.831153846153843</v>
      </c>
      <c r="M207" s="77">
        <v>9.547307692307694</v>
      </c>
      <c r="N207" s="77">
        <v>0.7413461538461538</v>
      </c>
      <c r="O207" s="77">
        <v>0.0</v>
      </c>
      <c r="P207" s="71">
        <f t="shared" si="2"/>
        <v>76.13</v>
      </c>
      <c r="Q207" s="75">
        <f t="array" ref="Q207">ROUND(IFERROR(INDEX(SPI!M:M,MATCH(1,IF(SPI!A:A='state(northeast)data'!$A207,IF(SPI!B:B='state(northeast)data'!$B207,1)),0))," "),2)</f>
        <v>11.09</v>
      </c>
      <c r="R207" s="75">
        <f t="array" ref="R207">ROUND(IFERROR(INDEX(SPI!N:N,MATCH(1,IF(SPI!A:A='state(northeast)data'!$A207,IF(SPI!B:B='state(northeast)data'!$B207,1)),0))," "),2)</f>
        <v>9.7</v>
      </c>
      <c r="S207" s="76">
        <v>-9.0</v>
      </c>
      <c r="T207" s="76">
        <v>94.0</v>
      </c>
      <c r="U207" s="78">
        <v>320000.0</v>
      </c>
      <c r="V207" s="78">
        <v>0.263</v>
      </c>
    </row>
    <row r="208">
      <c r="A208" s="80" t="s">
        <v>25</v>
      </c>
      <c r="B208" s="69">
        <v>2018.0</v>
      </c>
      <c r="C208" s="34">
        <v>25.0</v>
      </c>
      <c r="D208" s="70">
        <v>72000.0</v>
      </c>
      <c r="E208" s="70">
        <v>3816000.0</v>
      </c>
      <c r="F208" s="71">
        <v>49.5</v>
      </c>
      <c r="G208" s="72">
        <v>40.7</v>
      </c>
      <c r="H208" s="71">
        <v>61.03</v>
      </c>
      <c r="I208" s="72">
        <v>24.18</v>
      </c>
      <c r="J208" s="77">
        <v>86.72826923076926</v>
      </c>
      <c r="K208" s="77">
        <v>12.480192307692302</v>
      </c>
      <c r="L208" s="77">
        <v>0.7915384615384616</v>
      </c>
      <c r="M208" s="77">
        <v>0.0</v>
      </c>
      <c r="N208" s="77">
        <v>0.0</v>
      </c>
      <c r="O208" s="77">
        <v>0.0</v>
      </c>
      <c r="P208" s="71">
        <f t="shared" si="2"/>
        <v>14.06326923</v>
      </c>
      <c r="Q208" s="75">
        <f t="array" ref="Q208">ROUND(IFERROR(INDEX(SPI!M:M,MATCH(1,IF(SPI!A:A='state(northeast)data'!$A208,IF(SPI!B:B='state(northeast)data'!$B208,1)),0))," "),2)</f>
        <v>0.85</v>
      </c>
      <c r="R208" s="75">
        <f t="array" ref="R208">ROUND(IFERROR(INDEX(SPI!N:N,MATCH(1,IF(SPI!A:A='state(northeast)data'!$A208,IF(SPI!B:B='state(northeast)data'!$B208,1)),0))," "),2)</f>
        <v>36.96</v>
      </c>
      <c r="S208" s="76">
        <v>-18.0</v>
      </c>
      <c r="T208" s="76">
        <v>97.0</v>
      </c>
    </row>
    <row r="209">
      <c r="A209" s="80" t="s">
        <v>25</v>
      </c>
      <c r="B209" s="69">
        <v>2019.0</v>
      </c>
      <c r="C209" s="34">
        <v>25.0</v>
      </c>
      <c r="D209" s="79">
        <f t="shared" ref="D209:E209" si="12">AVERAGE(D204:D208)</f>
        <v>73800</v>
      </c>
      <c r="E209" s="79">
        <f t="shared" si="12"/>
        <v>3910400</v>
      </c>
      <c r="F209" s="71">
        <v>48.5</v>
      </c>
      <c r="G209" s="72">
        <v>39.2</v>
      </c>
      <c r="H209" s="71">
        <v>52.74</v>
      </c>
      <c r="I209" s="72">
        <v>33.73</v>
      </c>
      <c r="J209" s="77">
        <v>92.94924528301888</v>
      </c>
      <c r="K209" s="77">
        <v>7.050754716981134</v>
      </c>
      <c r="L209" s="77">
        <v>0.0</v>
      </c>
      <c r="M209" s="77">
        <v>0.0</v>
      </c>
      <c r="N209" s="77">
        <v>0.0</v>
      </c>
      <c r="O209" s="77">
        <v>0.0</v>
      </c>
      <c r="P209" s="71">
        <f t="shared" si="2"/>
        <v>7.050754717</v>
      </c>
      <c r="Q209" s="75">
        <f t="array" ref="Q209">ROUND(IFERROR(INDEX(SPI!M:M,MATCH(1,IF(SPI!A:A='state(northeast)data'!$A209,IF(SPI!B:B='state(northeast)data'!$B209,1)),0))," "),2)</f>
        <v>0</v>
      </c>
      <c r="R209" s="75">
        <f t="array" ref="R209">ROUND(IFERROR(INDEX(SPI!N:N,MATCH(1,IF(SPI!A:A='state(northeast)data'!$A209,IF(SPI!B:B='state(northeast)data'!$B209,1)),0))," "),2)</f>
        <v>61.11</v>
      </c>
      <c r="S209" s="76">
        <v>-9.0</v>
      </c>
      <c r="T209" s="76">
        <v>95.0</v>
      </c>
    </row>
    <row r="210">
      <c r="A210" s="80" t="s">
        <v>25</v>
      </c>
      <c r="B210" s="69">
        <v>2020.0</v>
      </c>
      <c r="C210" s="34">
        <v>25.0</v>
      </c>
      <c r="D210" s="79">
        <f t="shared" ref="D210:E210" si="13">AVERAGE(D205:D209)</f>
        <v>76360</v>
      </c>
      <c r="E210" s="79">
        <f t="shared" si="13"/>
        <v>4005680</v>
      </c>
      <c r="F210" s="71">
        <v>50.9</v>
      </c>
      <c r="G210" s="72">
        <v>40.2</v>
      </c>
      <c r="H210" s="71">
        <v>42.4</v>
      </c>
      <c r="I210" s="72">
        <v>23.66</v>
      </c>
      <c r="J210" s="77">
        <v>50.270384615384614</v>
      </c>
      <c r="K210" s="77">
        <v>17.665576923076923</v>
      </c>
      <c r="L210" s="77">
        <v>20.577307692307695</v>
      </c>
      <c r="M210" s="77">
        <v>8.601923076923077</v>
      </c>
      <c r="N210" s="77">
        <v>2.885192307692307</v>
      </c>
      <c r="O210" s="77">
        <v>0.0</v>
      </c>
      <c r="P210" s="71">
        <f t="shared" si="2"/>
        <v>96.16673077</v>
      </c>
      <c r="Q210" s="75">
        <f t="array" ref="Q210">ROUND(IFERROR(INDEX(SPI!M:M,MATCH(1,IF(SPI!A:A='state(northeast)data'!$A210,IF(SPI!B:B='state(northeast)data'!$B210,1)),0))," "),2)</f>
        <v>8.35</v>
      </c>
      <c r="R210" s="75">
        <f t="array" ref="R210">ROUND(IFERROR(INDEX(SPI!N:N,MATCH(1,IF(SPI!A:A='state(northeast)data'!$A210,IF(SPI!B:B='state(northeast)data'!$B210,1)),0))," "),2)</f>
        <v>6.28</v>
      </c>
      <c r="S210" s="76">
        <v>-2.0</v>
      </c>
      <c r="T210" s="76">
        <v>96.0</v>
      </c>
    </row>
    <row r="211">
      <c r="A211" s="80" t="s">
        <v>25</v>
      </c>
      <c r="B211" s="69">
        <v>2021.0</v>
      </c>
      <c r="C211" s="34">
        <v>25.0</v>
      </c>
      <c r="D211" s="79">
        <f t="shared" ref="D211:E211" si="14">AVERAGE(D206:D210)</f>
        <v>76632</v>
      </c>
      <c r="E211" s="79">
        <f t="shared" si="14"/>
        <v>4049216</v>
      </c>
      <c r="F211" s="71">
        <v>50.8</v>
      </c>
      <c r="G211" s="72">
        <v>40.6</v>
      </c>
      <c r="H211" s="71">
        <v>54.81</v>
      </c>
      <c r="I211" s="72">
        <v>23.0</v>
      </c>
      <c r="J211" s="77">
        <v>86.75365384615385</v>
      </c>
      <c r="K211" s="77">
        <v>11.463269230769232</v>
      </c>
      <c r="L211" s="77">
        <v>1.7449999999999997</v>
      </c>
      <c r="M211" s="77">
        <v>0.038461538461538464</v>
      </c>
      <c r="N211" s="77">
        <v>0.0</v>
      </c>
      <c r="O211" s="77">
        <v>0.0</v>
      </c>
      <c r="P211" s="71">
        <f t="shared" si="2"/>
        <v>15.06865385</v>
      </c>
      <c r="Q211" s="75">
        <f t="array" ref="Q211">ROUND(IFERROR(INDEX(SPI!M:M,MATCH(1,IF(SPI!A:A='state(northeast)data'!$A211,IF(SPI!B:B='state(northeast)data'!$B211,1)),0))," "),2)</f>
        <v>4.95</v>
      </c>
      <c r="R211" s="75">
        <f t="array" ref="R211">ROUND(IFERROR(INDEX(SPI!N:N,MATCH(1,IF(SPI!A:A='state(northeast)data'!$A211,IF(SPI!B:B='state(northeast)data'!$B211,1)),0))," "),2)</f>
        <v>37.37</v>
      </c>
      <c r="S211" s="76">
        <v>-7.0</v>
      </c>
      <c r="T211" s="76">
        <v>95.0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9.71"/>
    <col customWidth="1" min="2" max="2" width="119.14"/>
  </cols>
  <sheetData>
    <row r="1">
      <c r="A1" s="82" t="s">
        <v>79</v>
      </c>
      <c r="B1" s="82" t="s">
        <v>80</v>
      </c>
    </row>
    <row r="2">
      <c r="A2" s="83" t="s">
        <v>49</v>
      </c>
      <c r="B2" s="84" t="s">
        <v>81</v>
      </c>
    </row>
    <row r="3">
      <c r="A3" s="83" t="s">
        <v>11</v>
      </c>
      <c r="B3" s="84" t="s">
        <v>82</v>
      </c>
    </row>
    <row r="4">
      <c r="A4" s="83" t="s">
        <v>68</v>
      </c>
      <c r="B4" s="84" t="s">
        <v>83</v>
      </c>
    </row>
    <row r="5">
      <c r="A5" s="83" t="s">
        <v>41</v>
      </c>
      <c r="B5" s="84" t="s">
        <v>84</v>
      </c>
    </row>
    <row r="6">
      <c r="A6" s="83" t="s">
        <v>85</v>
      </c>
      <c r="B6" s="85"/>
    </row>
    <row r="7">
      <c r="A7" s="86" t="s">
        <v>86</v>
      </c>
      <c r="B7" s="86" t="s">
        <v>87</v>
      </c>
    </row>
    <row r="8">
      <c r="A8" s="86" t="s">
        <v>88</v>
      </c>
      <c r="B8" s="86" t="s">
        <v>89</v>
      </c>
    </row>
    <row r="9">
      <c r="A9" s="86" t="s">
        <v>90</v>
      </c>
      <c r="B9" s="86" t="s">
        <v>91</v>
      </c>
    </row>
    <row r="10">
      <c r="A10" s="86" t="s">
        <v>92</v>
      </c>
      <c r="B10" s="86" t="s">
        <v>93</v>
      </c>
    </row>
    <row r="11">
      <c r="A11" s="86" t="s">
        <v>94</v>
      </c>
      <c r="B11" s="86" t="s">
        <v>95</v>
      </c>
    </row>
    <row r="12">
      <c r="A12" s="86" t="s">
        <v>96</v>
      </c>
      <c r="B12" s="86" t="s">
        <v>97</v>
      </c>
    </row>
    <row r="13">
      <c r="A13" s="86" t="s">
        <v>98</v>
      </c>
      <c r="B13" s="87" t="s">
        <v>99</v>
      </c>
    </row>
    <row r="14">
      <c r="A14" s="86" t="s">
        <v>100</v>
      </c>
      <c r="B14" s="87" t="s">
        <v>101</v>
      </c>
    </row>
    <row r="15">
      <c r="A15" s="86" t="s">
        <v>65</v>
      </c>
      <c r="B15" s="88"/>
    </row>
    <row r="16">
      <c r="A16" s="86" t="s">
        <v>66</v>
      </c>
      <c r="B16" s="8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