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60" windowWidth="5910" windowHeight="1170" tabRatio="760"/>
  </bookViews>
  <sheets>
    <sheet name="Model" sheetId="19" r:id="rId1"/>
  </sheets>
  <definedNames>
    <definedName name="DefStrat" localSheetId="0">Model!#REF!</definedName>
    <definedName name="DefStrat">#REF!</definedName>
    <definedName name="DefSum" localSheetId="0">Model!#REF!</definedName>
    <definedName name="DefSum">#REF!</definedName>
    <definedName name="ExpValGame" localSheetId="0">Model!#REF!</definedName>
    <definedName name="ExpValGame">#REF!</definedName>
    <definedName name="MasterBound" localSheetId="0">Model!#REF!</definedName>
    <definedName name="MasterBound">#REF!</definedName>
    <definedName name="OffStrat" localSheetId="0">Model!#REF!</definedName>
    <definedName name="OffStrat">#REF!</definedName>
    <definedName name="OffSum" localSheetId="0">Model!#REF!</definedName>
    <definedName name="OffSum">#REF!</definedName>
    <definedName name="OpenSolver_ChosenSolver" localSheetId="0" hidden="1">CBC</definedName>
    <definedName name="OpenSolver_DualsNewSheet" localSheetId="0" hidden="1">FALSE</definedName>
    <definedName name="OpenSolver_UpdateSensitivity" localSheetId="0" hidden="1">TRUE</definedName>
    <definedName name="PayoffMatrix" localSheetId="0">Model!#REF!</definedName>
    <definedName name="PayoffMatrix">#REF!</definedName>
    <definedName name="solver_adj" localSheetId="0" hidden="1">Model!#REF!,Model!#REF!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Model!#REF!</definedName>
    <definedName name="solver_lhs10" localSheetId="0" hidden="1">Model!#REF!</definedName>
    <definedName name="solver_lhs11" localSheetId="0" hidden="1">Model!#REF!</definedName>
    <definedName name="solver_lhs12" localSheetId="0" hidden="1">Model!#REF!</definedName>
    <definedName name="solver_lhs2" localSheetId="0" hidden="1">Model!#REF!</definedName>
    <definedName name="solver_lhs3" localSheetId="0" hidden="1">Model!#REF!</definedName>
    <definedName name="solver_lhs4" localSheetId="0" hidden="1">Model!#REF!</definedName>
    <definedName name="solver_lhs5" localSheetId="0" hidden="1">Model!#REF!</definedName>
    <definedName name="solver_lhs6" localSheetId="0" hidden="1">Model!#REF!</definedName>
    <definedName name="solver_lhs7" localSheetId="0" hidden="1">Model!#REF!</definedName>
    <definedName name="solver_lhs8" localSheetId="0" hidden="1">Model!#REF!</definedName>
    <definedName name="solver_lhs9" localSheetId="0" hidden="1">Model!#REF!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Model!#REF!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1</definedName>
    <definedName name="solver_rhs10" localSheetId="0" hidden="1">Model!MasterBound</definedName>
    <definedName name="solver_rhs11" localSheetId="0" hidden="1">Model!MasterBound</definedName>
    <definedName name="solver_rhs12" localSheetId="0" hidden="1">Model!MasterBound</definedName>
    <definedName name="solver_rhs2" localSheetId="0" hidden="1">0</definedName>
    <definedName name="solver_rhs3" localSheetId="0" hidden="1">Model!MasterBound</definedName>
    <definedName name="solver_rhs4" localSheetId="0" hidden="1">Model!MasterBound</definedName>
    <definedName name="solver_rhs5" localSheetId="0" hidden="1">Model!MasterBound</definedName>
    <definedName name="solver_rhs6" localSheetId="0" hidden="1">Model!MasterBound</definedName>
    <definedName name="solver_rhs7" localSheetId="0" hidden="1">Model!MasterBound</definedName>
    <definedName name="solver_rhs8" localSheetId="0" hidden="1">Model!MasterBound</definedName>
    <definedName name="solver_rhs9" localSheetId="0" hidden="1">Model!MasterBound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B2" i="19" l="1"/>
  <c r="F2" i="19"/>
  <c r="J17" i="19"/>
  <c r="J18" i="19" s="1"/>
  <c r="J16" i="19"/>
  <c r="J15" i="19"/>
  <c r="K10" i="19"/>
  <c r="J10" i="19"/>
  <c r="K9" i="19"/>
  <c r="J9" i="19" s="1"/>
  <c r="B3" i="19" l="1"/>
  <c r="C8" i="19" s="1"/>
  <c r="F3" i="19"/>
  <c r="F8" i="19" s="1"/>
  <c r="B4" i="19" l="1"/>
  <c r="B8" i="19"/>
  <c r="G8" i="19"/>
  <c r="F4" i="19"/>
</calcChain>
</file>

<file path=xl/sharedStrings.xml><?xml version="1.0" encoding="utf-8"?>
<sst xmlns="http://schemas.openxmlformats.org/spreadsheetml/2006/main" count="31" uniqueCount="24">
  <si>
    <t>Payoff Matrix</t>
  </si>
  <si>
    <t>Off. Strategy</t>
  </si>
  <si>
    <t>Off. Plays</t>
  </si>
  <si>
    <t>Def. Plays</t>
  </si>
  <si>
    <t>Def. Strategy</t>
  </si>
  <si>
    <t>Sum</t>
  </si>
  <si>
    <t>Run</t>
  </si>
  <si>
    <t>Pass</t>
  </si>
  <si>
    <t>Pass D</t>
  </si>
  <si>
    <t>Run D</t>
  </si>
  <si>
    <t>r</t>
  </si>
  <si>
    <t>k</t>
  </si>
  <si>
    <t>p</t>
  </si>
  <si>
    <t>m</t>
  </si>
  <si>
    <t>Winston's Parameters</t>
  </si>
  <si>
    <t>q</t>
  </si>
  <si>
    <t>s</t>
  </si>
  <si>
    <t>Run (q)</t>
  </si>
  <si>
    <t>Run D (s)</t>
  </si>
  <si>
    <t>Choose Run D</t>
  </si>
  <si>
    <t>Choose Pass D</t>
  </si>
  <si>
    <t>Choose Run</t>
  </si>
  <si>
    <t>Choose Pass</t>
  </si>
  <si>
    <t>Optimal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</si>
</sst>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DA969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Offense's</a:t>
            </a:r>
            <a:r>
              <a:rPr lang="en-US" baseline="0"/>
              <a:t> Decision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 Yds vs Run D</c:v>
          </c:tx>
          <c:xVal>
            <c:numRef>
              <c:f>Model!$A$9:$A$29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0.85000000000000009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</c:numCache>
            </c:numRef>
          </c:xVal>
          <c:yVal>
            <c:numRef>
              <c:f>Model!$B$9:$B$29</c:f>
              <c:numCache>
                <c:formatCode>General</c:formatCode>
                <c:ptCount val="21"/>
              </c:numCache>
            </c:numRef>
          </c:yVal>
          <c:smooth val="0"/>
        </c:ser>
        <c:ser>
          <c:idx val="1"/>
          <c:order val="1"/>
          <c:tx>
            <c:v>Exp Yds vs Pass D</c:v>
          </c:tx>
          <c:xVal>
            <c:numRef>
              <c:f>Model!$A$9:$A$29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0.85000000000000009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</c:numCache>
            </c:numRef>
          </c:xVal>
          <c:yVal>
            <c:numRef>
              <c:f>Model!$C$9:$C$29</c:f>
              <c:numCache>
                <c:formatCode>General</c:formatCode>
                <c:ptCount val="2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70912"/>
        <c:axId val="205730560"/>
      </c:scatterChart>
      <c:valAx>
        <c:axId val="20447091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 of Run (q)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730560"/>
        <c:crosses val="autoZero"/>
        <c:crossBetween val="midCat"/>
      </c:valAx>
      <c:valAx>
        <c:axId val="205730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Expected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4709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Defense's</a:t>
            </a:r>
            <a:r>
              <a:rPr lang="en-US" baseline="0"/>
              <a:t> Decision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 Yds vs Run</c:v>
          </c:tx>
          <c:xVal>
            <c:numRef>
              <c:f>Model!$E$9:$E$29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0.85000000000000009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</c:numCache>
            </c:numRef>
          </c:xVal>
          <c:yVal>
            <c:numRef>
              <c:f>Model!$F$9:$F$29</c:f>
              <c:numCache>
                <c:formatCode>General</c:formatCode>
                <c:ptCount val="21"/>
              </c:numCache>
            </c:numRef>
          </c:yVal>
          <c:smooth val="0"/>
        </c:ser>
        <c:ser>
          <c:idx val="1"/>
          <c:order val="1"/>
          <c:tx>
            <c:v>Exp Yds vs Pass</c:v>
          </c:tx>
          <c:xVal>
            <c:numRef>
              <c:f>Model!$E$9:$E$29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0.85000000000000009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</c:numCache>
            </c:numRef>
          </c:xVal>
          <c:yVal>
            <c:numRef>
              <c:f>Model!$G$9:$G$29</c:f>
              <c:numCache>
                <c:formatCode>General</c:formatCode>
                <c:ptCount val="2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6320"/>
        <c:axId val="205762560"/>
      </c:scatterChart>
      <c:valAx>
        <c:axId val="20541632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 of Run D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762560"/>
        <c:crosses val="autoZero"/>
        <c:crossBetween val="midCat"/>
      </c:valAx>
      <c:valAx>
        <c:axId val="205762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Expected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41632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590549</xdr:colOff>
      <xdr:row>0</xdr:row>
      <xdr:rowOff>71437</xdr:rowOff>
    </xdr:from>
    <xdr:to>
      <xdr:col>21</xdr:col>
      <xdr:colOff>161924</xdr:colOff>
      <xdr:row>18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20</xdr:row>
      <xdr:rowOff>0</xdr:rowOff>
    </xdr:from>
    <xdr:to>
      <xdr:col>21</xdr:col>
      <xdr:colOff>180975</xdr:colOff>
      <xdr:row>38</xdr:row>
      <xdr:rowOff>52388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29"/>
  <sheetViews>
    <sheetView tabSelected="1" workbookViewId="0">
      <selection activeCell="G10" sqref="G10"/>
    </sheetView>
  </sheetViews>
  <sheetFormatPr defaultRowHeight="15" x14ac:dyDescent="0.25"/>
  <cols>
    <col min="1" max="1" width="9.42578125" bestFit="1" customWidth="1"/>
    <col min="2" max="2" width="13.28515625" bestFit="1" customWidth="1"/>
    <col min="3" max="3" width="13.7109375" bestFit="1" customWidth="1"/>
    <col min="5" max="5" width="9.7109375" bestFit="1" customWidth="1"/>
    <col min="6" max="6" width="12.7109375" bestFit="1" customWidth="1"/>
    <col min="7" max="7" width="12" bestFit="1" customWidth="1"/>
    <col min="9" max="9" width="13.5703125" customWidth="1"/>
  </cols>
  <sheetData>
    <row r="1" spans="1:11" x14ac:dyDescent="0.25">
      <c r="A1" t="s">
        <v>2</v>
      </c>
      <c r="B1" t="s">
        <v>1</v>
      </c>
      <c r="E1" t="s">
        <v>3</v>
      </c>
      <c r="F1" t="s">
        <v>4</v>
      </c>
      <c r="I1" s="1" t="s">
        <v>14</v>
      </c>
      <c r="J1" s="1"/>
    </row>
    <row r="2" spans="1:11" x14ac:dyDescent="0.25">
      <c r="A2" t="s">
        <v>17</v>
      </c>
      <c r="B2" s="2">
        <f>B14/(B14+1)</f>
        <v>0</v>
      </c>
      <c r="E2" t="s">
        <v>18</v>
      </c>
      <c r="F2" s="2">
        <f>F14/(F14+1)</f>
        <v>0</v>
      </c>
      <c r="I2" t="s">
        <v>10</v>
      </c>
      <c r="J2" s="3">
        <v>0</v>
      </c>
    </row>
    <row r="3" spans="1:11" x14ac:dyDescent="0.25">
      <c r="A3" t="s">
        <v>7</v>
      </c>
      <c r="B3" s="2">
        <f>1-B2</f>
        <v>1</v>
      </c>
      <c r="E3" t="s">
        <v>8</v>
      </c>
      <c r="F3" s="2">
        <f>1-F2</f>
        <v>1</v>
      </c>
      <c r="I3" t="s">
        <v>11</v>
      </c>
      <c r="J3" s="3">
        <v>5</v>
      </c>
    </row>
    <row r="4" spans="1:11" x14ac:dyDescent="0.25">
      <c r="A4" t="s">
        <v>5</v>
      </c>
      <c r="B4" s="2">
        <f>B2+B3</f>
        <v>1</v>
      </c>
      <c r="E4" t="s">
        <v>5</v>
      </c>
      <c r="F4" s="2">
        <f>F2+F3</f>
        <v>1</v>
      </c>
      <c r="I4" t="s">
        <v>12</v>
      </c>
      <c r="J4" s="3">
        <v>5</v>
      </c>
    </row>
    <row r="5" spans="1:11" x14ac:dyDescent="0.25">
      <c r="I5" t="s">
        <v>13</v>
      </c>
      <c r="J5" s="3">
        <v>1</v>
      </c>
    </row>
    <row r="7" spans="1:11" x14ac:dyDescent="0.25">
      <c r="B7" t="s">
        <v>19</v>
      </c>
      <c r="C7" t="s">
        <v>20</v>
      </c>
      <c r="F7" t="s">
        <v>21</v>
      </c>
      <c r="G7" t="s">
        <v>22</v>
      </c>
    </row>
    <row r="8" spans="1:11" x14ac:dyDescent="0.25">
      <c r="A8" t="s">
        <v>15</v>
      </c>
      <c r="B8" s="4">
        <f>$J$9*$B$2+$J$10*$B$3</f>
        <v>10</v>
      </c>
      <c r="C8" s="4">
        <f>$K$9*$B$2+$K$10*$B$3</f>
        <v>0</v>
      </c>
      <c r="E8" t="s">
        <v>16</v>
      </c>
      <c r="F8" s="4">
        <f>$J$9*$F$2+$K$9*$F$3</f>
        <v>5</v>
      </c>
      <c r="G8" s="4">
        <f>$J$10*$F$2+$K$10*$F$3</f>
        <v>0</v>
      </c>
      <c r="I8" s="1" t="s">
        <v>0</v>
      </c>
      <c r="J8" t="s">
        <v>9</v>
      </c>
      <c r="K8" t="s">
        <v>8</v>
      </c>
    </row>
    <row r="9" spans="1:11" x14ac:dyDescent="0.25">
      <c r="A9">
        <v>0</v>
      </c>
      <c r="E9">
        <v>0</v>
      </c>
      <c r="I9" t="s">
        <v>6</v>
      </c>
      <c r="J9" s="2">
        <f>J2-K9</f>
        <v>-5</v>
      </c>
      <c r="K9" s="2">
        <f>J2+J3</f>
        <v>5</v>
      </c>
    </row>
    <row r="10" spans="1:11" x14ac:dyDescent="0.25">
      <c r="A10">
        <v>0.05</v>
      </c>
      <c r="E10">
        <v>0.05</v>
      </c>
      <c r="I10" t="s">
        <v>7</v>
      </c>
      <c r="J10" s="2">
        <f>J4+J5*J3</f>
        <v>10</v>
      </c>
      <c r="K10" s="2">
        <f>J4-J5*J3</f>
        <v>0</v>
      </c>
    </row>
    <row r="11" spans="1:11" x14ac:dyDescent="0.25">
      <c r="A11">
        <v>0.1</v>
      </c>
      <c r="E11">
        <v>0.1</v>
      </c>
    </row>
    <row r="12" spans="1:11" x14ac:dyDescent="0.25">
      <c r="A12">
        <v>0.15000000000000002</v>
      </c>
      <c r="E12">
        <v>0.15000000000000002</v>
      </c>
    </row>
    <row r="13" spans="1:11" x14ac:dyDescent="0.25">
      <c r="A13">
        <v>0.2</v>
      </c>
      <c r="E13">
        <v>0.2</v>
      </c>
    </row>
    <row r="14" spans="1:11" x14ac:dyDescent="0.25">
      <c r="A14">
        <v>0.25</v>
      </c>
      <c r="E14">
        <v>0.25</v>
      </c>
      <c r="I14" s="1" t="s">
        <v>23</v>
      </c>
    </row>
    <row r="15" spans="1:11" x14ac:dyDescent="0.25">
      <c r="A15">
        <v>0.30000000000000004</v>
      </c>
      <c r="E15">
        <v>0.30000000000000004</v>
      </c>
      <c r="I15" t="s">
        <v>6</v>
      </c>
      <c r="J15" s="2">
        <f>J5/(J5+1)</f>
        <v>0.5</v>
      </c>
    </row>
    <row r="16" spans="1:11" x14ac:dyDescent="0.25">
      <c r="A16">
        <v>0.35000000000000003</v>
      </c>
      <c r="E16">
        <v>0.35000000000000003</v>
      </c>
      <c r="I16" t="s">
        <v>7</v>
      </c>
      <c r="J16" s="2">
        <f>1-J15</f>
        <v>0.5</v>
      </c>
    </row>
    <row r="17" spans="1:10" x14ac:dyDescent="0.25">
      <c r="A17">
        <v>0.4</v>
      </c>
      <c r="E17">
        <v>0.4</v>
      </c>
      <c r="I17" t="s">
        <v>9</v>
      </c>
      <c r="J17" s="2">
        <f>0.5+(J2-J4)/(2*J3*(J5+1))</f>
        <v>0.25</v>
      </c>
    </row>
    <row r="18" spans="1:10" x14ac:dyDescent="0.25">
      <c r="A18">
        <v>0.45</v>
      </c>
      <c r="E18">
        <v>0.45</v>
      </c>
      <c r="I18" t="s">
        <v>8</v>
      </c>
      <c r="J18" s="2">
        <f>1-J17</f>
        <v>0.75</v>
      </c>
    </row>
    <row r="19" spans="1:10" x14ac:dyDescent="0.25">
      <c r="A19">
        <v>0.5</v>
      </c>
      <c r="E19">
        <v>0.5</v>
      </c>
    </row>
    <row r="20" spans="1:10" x14ac:dyDescent="0.25">
      <c r="A20">
        <v>0.55000000000000004</v>
      </c>
      <c r="E20">
        <v>0.55000000000000004</v>
      </c>
    </row>
    <row r="21" spans="1:10" x14ac:dyDescent="0.25">
      <c r="A21">
        <v>0.60000000000000009</v>
      </c>
      <c r="E21">
        <v>0.60000000000000009</v>
      </c>
    </row>
    <row r="22" spans="1:10" x14ac:dyDescent="0.25">
      <c r="A22">
        <v>0.65</v>
      </c>
      <c r="E22">
        <v>0.65</v>
      </c>
    </row>
    <row r="23" spans="1:10" x14ac:dyDescent="0.25">
      <c r="A23">
        <v>0.70000000000000007</v>
      </c>
      <c r="E23">
        <v>0.70000000000000007</v>
      </c>
    </row>
    <row r="24" spans="1:10" x14ac:dyDescent="0.25">
      <c r="A24">
        <v>0.75</v>
      </c>
      <c r="E24">
        <v>0.75</v>
      </c>
    </row>
    <row r="25" spans="1:10" x14ac:dyDescent="0.25">
      <c r="A25">
        <v>0.8</v>
      </c>
      <c r="E25">
        <v>0.8</v>
      </c>
    </row>
    <row r="26" spans="1:10" x14ac:dyDescent="0.25">
      <c r="A26">
        <v>0.85000000000000009</v>
      </c>
      <c r="E26">
        <v>0.85000000000000009</v>
      </c>
    </row>
    <row r="27" spans="1:10" x14ac:dyDescent="0.25">
      <c r="A27">
        <v>0.9</v>
      </c>
      <c r="E27">
        <v>0.9</v>
      </c>
    </row>
    <row r="28" spans="1:10" x14ac:dyDescent="0.25">
      <c r="A28">
        <v>0.95000000000000007</v>
      </c>
      <c r="E28">
        <v>0.95000000000000007</v>
      </c>
    </row>
    <row r="29" spans="1:10" x14ac:dyDescent="0.25">
      <c r="A29">
        <v>1</v>
      </c>
      <c r="E29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cade835-edac-4a7e-af34-56d289d23a02">YMK2ZCXUH6A7-1064-95</_dlc_DocId>
    <_dlc_DocIdUrl xmlns="acade835-edac-4a7e-af34-56d289d23a02">
      <Url>https://eis.usafa.edu/academics/management/or495spring2015/_layouts/DocIdRedir.aspx?ID=YMK2ZCXUH6A7-1064-95</Url>
      <Description>YMK2ZCXUH6A7-1064-95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12A67DE462054BAE3D65C6A4AD6832" ma:contentTypeVersion="0" ma:contentTypeDescription="Create a new document." ma:contentTypeScope="" ma:versionID="93574c179d4bac8df72cc1bf47b33ba8">
  <xsd:schema xmlns:xsd="http://www.w3.org/2001/XMLSchema" xmlns:xs="http://www.w3.org/2001/XMLSchema" xmlns:p="http://schemas.microsoft.com/office/2006/metadata/properties" xmlns:ns2="acade835-edac-4a7e-af34-56d289d23a02" targetNamespace="http://schemas.microsoft.com/office/2006/metadata/properties" ma:root="true" ma:fieldsID="3ac5d73c131723b97f7648b90606b3ab" ns2:_="">
    <xsd:import namespace="acade835-edac-4a7e-af34-56d289d23a02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ade835-edac-4a7e-af34-56d289d23a0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51107E0E-DB18-4594-8099-66378343F2F5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acade835-edac-4a7e-af34-56d289d23a02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C62CC07-EFDD-4FAA-9270-A8C0868BA7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E8C1A1-160B-4987-9A64-11907C9A43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ade835-edac-4a7e-af34-56d289d23a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D066C84-4CA6-4257-8A86-901CA6D480A7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Test</cp:lastModifiedBy>
  <dcterms:created xsi:type="dcterms:W3CDTF">2014-01-15T17:12:21Z</dcterms:created>
  <dcterms:modified xsi:type="dcterms:W3CDTF">2015-04-13T16:19:20Z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0x0101009512A67DE462054BAE3D65C6A4AD6832</vt:lpwstr>
  </property>
  <property fmtid="{D5CDD505-2E9C-101B-9397-08002B2CF9AE}" pid="3" name="_dlc_DocIdItemGuid">
    <vt:lpwstr>bac59d2b-3d5f-4de0-8aa3-100db3cc830a</vt:lpwstr>
  </property>
</Properties>
</file>