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360" yWindow="15" windowWidth="11280" windowHeight="5715"/>
  </bookViews>
  <sheets>
    <sheet name="model" sheetId="4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look" localSheetId="0">model!$B$5:$C$22</definedName>
    <definedName name="look">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model!$C$3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2</definedName>
    <definedName name="solver_rep" localSheetId="0" hidden="1">0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</definedNames>
  <calcPr calcId="145621" concurrentCalc="0"/>
</workbook>
</file>

<file path=xl/calcChain.xml><?xml version="1.0" encoding="utf-8"?>
<calcChain xmlns="http://schemas.openxmlformats.org/spreadsheetml/2006/main">
  <c r="F4" i="4" l="1"/>
  <c r="AB5" i="4"/>
  <c r="AC5" i="4"/>
  <c r="AD5" i="4"/>
  <c r="F5" i="4"/>
  <c r="AE5" i="4"/>
  <c r="AF5" i="4"/>
  <c r="AG5" i="4"/>
  <c r="AH5" i="4"/>
  <c r="AI5" i="4"/>
  <c r="AJ5" i="4"/>
  <c r="AB6" i="4"/>
  <c r="AC6" i="4"/>
  <c r="F6" i="4"/>
  <c r="AD6" i="4"/>
  <c r="AE6" i="4"/>
  <c r="AF6" i="4"/>
  <c r="AG6" i="4"/>
  <c r="AH6" i="4"/>
  <c r="AI6" i="4"/>
  <c r="AJ6" i="4"/>
  <c r="AB7" i="4"/>
  <c r="AC7" i="4"/>
  <c r="F7" i="4"/>
  <c r="AD7" i="4"/>
  <c r="AE7" i="4"/>
  <c r="AF7" i="4"/>
  <c r="AG7" i="4"/>
  <c r="AH7" i="4"/>
  <c r="AI7" i="4"/>
  <c r="AJ7" i="4"/>
  <c r="AB8" i="4"/>
  <c r="AC8" i="4"/>
  <c r="AD8" i="4"/>
  <c r="AE8" i="4"/>
  <c r="AF8" i="4"/>
  <c r="AG8" i="4"/>
  <c r="AH8" i="4"/>
  <c r="AI8" i="4"/>
  <c r="AJ8" i="4"/>
  <c r="AB9" i="4"/>
  <c r="AC9" i="4"/>
  <c r="AD9" i="4"/>
  <c r="F9" i="4"/>
  <c r="AE9" i="4"/>
  <c r="AF9" i="4"/>
  <c r="AG9" i="4"/>
  <c r="AH9" i="4"/>
  <c r="AI9" i="4"/>
  <c r="AJ9" i="4"/>
  <c r="AB10" i="4"/>
  <c r="AC10" i="4"/>
  <c r="F10" i="4"/>
  <c r="AD10" i="4"/>
  <c r="AE10" i="4"/>
  <c r="AF10" i="4"/>
  <c r="AG10" i="4"/>
  <c r="AH10" i="4"/>
  <c r="AI10" i="4"/>
  <c r="AJ10" i="4"/>
  <c r="AB11" i="4"/>
  <c r="AC11" i="4"/>
  <c r="F11" i="4"/>
  <c r="AD11" i="4"/>
  <c r="AE11" i="4"/>
  <c r="AF11" i="4"/>
  <c r="AG11" i="4"/>
  <c r="AH11" i="4"/>
  <c r="AI11" i="4"/>
  <c r="AJ11" i="4"/>
  <c r="AB12" i="4"/>
  <c r="AC12" i="4"/>
  <c r="AD12" i="4"/>
  <c r="AE12" i="4"/>
  <c r="AF12" i="4"/>
  <c r="AG12" i="4"/>
  <c r="AH12" i="4"/>
  <c r="AI12" i="4"/>
  <c r="AJ12" i="4"/>
  <c r="AB13" i="4"/>
  <c r="AC13" i="4"/>
  <c r="AD13" i="4"/>
  <c r="F13" i="4"/>
  <c r="AE13" i="4"/>
  <c r="AF13" i="4"/>
  <c r="AG13" i="4"/>
  <c r="AH13" i="4"/>
  <c r="AI13" i="4"/>
  <c r="AJ13" i="4"/>
  <c r="AB14" i="4"/>
  <c r="AC14" i="4"/>
  <c r="F14" i="4"/>
  <c r="AD14" i="4"/>
  <c r="AE14" i="4"/>
  <c r="AF14" i="4"/>
  <c r="AG14" i="4"/>
  <c r="AH14" i="4"/>
  <c r="AI14" i="4"/>
  <c r="AJ14" i="4"/>
  <c r="AB15" i="4"/>
  <c r="AC15" i="4"/>
  <c r="F15" i="4"/>
  <c r="AD15" i="4"/>
  <c r="AE15" i="4"/>
  <c r="AF15" i="4"/>
  <c r="AG15" i="4"/>
  <c r="AH15" i="4"/>
  <c r="AI15" i="4"/>
  <c r="AJ15" i="4"/>
  <c r="AB16" i="4"/>
  <c r="AC16" i="4"/>
  <c r="AD16" i="4"/>
  <c r="AE16" i="4"/>
  <c r="AF16" i="4"/>
  <c r="AG16" i="4"/>
  <c r="AH16" i="4"/>
  <c r="AI16" i="4"/>
  <c r="AJ16" i="4"/>
  <c r="AB17" i="4"/>
  <c r="AC17" i="4"/>
  <c r="AD17" i="4"/>
  <c r="F17" i="4"/>
  <c r="AE17" i="4"/>
  <c r="AF17" i="4"/>
  <c r="AG17" i="4"/>
  <c r="AH17" i="4"/>
  <c r="AI17" i="4"/>
  <c r="AJ17" i="4"/>
  <c r="AB18" i="4"/>
  <c r="AC18" i="4"/>
  <c r="F18" i="4"/>
  <c r="AD18" i="4"/>
  <c r="AE18" i="4"/>
  <c r="AF18" i="4"/>
  <c r="AG18" i="4"/>
  <c r="AH18" i="4"/>
  <c r="AI18" i="4"/>
  <c r="AJ18" i="4"/>
  <c r="AB19" i="4"/>
  <c r="AC19" i="4"/>
  <c r="F19" i="4"/>
  <c r="AD19" i="4"/>
  <c r="AE19" i="4"/>
  <c r="AF19" i="4"/>
  <c r="AG19" i="4"/>
  <c r="AH19" i="4"/>
  <c r="AI19" i="4"/>
  <c r="AJ19" i="4"/>
  <c r="AB20" i="4"/>
  <c r="AC20" i="4"/>
  <c r="AD20" i="4"/>
  <c r="AE20" i="4"/>
  <c r="AF20" i="4"/>
  <c r="AG20" i="4"/>
  <c r="AH20" i="4"/>
  <c r="AI20" i="4"/>
  <c r="AJ20" i="4"/>
  <c r="AB21" i="4"/>
  <c r="AC21" i="4"/>
  <c r="AD21" i="4"/>
  <c r="F21" i="4"/>
  <c r="AE21" i="4"/>
  <c r="AF21" i="4"/>
  <c r="AG21" i="4"/>
  <c r="AH21" i="4"/>
  <c r="AI21" i="4"/>
  <c r="AJ21" i="4"/>
  <c r="AB22" i="4"/>
  <c r="AC22" i="4"/>
  <c r="F22" i="4"/>
  <c r="AD22" i="4"/>
  <c r="AE22" i="4"/>
  <c r="AF22" i="4"/>
  <c r="AG22" i="4"/>
  <c r="AH22" i="4"/>
  <c r="AI22" i="4"/>
  <c r="AJ22" i="4"/>
  <c r="AB23" i="4"/>
  <c r="AC23" i="4"/>
  <c r="F23" i="4"/>
  <c r="AD23" i="4"/>
  <c r="AE23" i="4"/>
  <c r="AF23" i="4"/>
  <c r="AG23" i="4"/>
  <c r="AH23" i="4"/>
  <c r="AI23" i="4"/>
  <c r="AJ23" i="4"/>
  <c r="AC4" i="4"/>
  <c r="AD4" i="4"/>
  <c r="E4" i="4"/>
  <c r="AE4" i="4"/>
  <c r="AF4" i="4"/>
  <c r="AG4" i="4"/>
  <c r="AH4" i="4"/>
  <c r="AI4" i="4"/>
  <c r="AJ4" i="4"/>
  <c r="AB4" i="4"/>
  <c r="F8" i="4"/>
  <c r="F12" i="4"/>
  <c r="F16" i="4"/>
  <c r="F20" i="4"/>
  <c r="S4" i="4"/>
  <c r="C3" i="4"/>
  <c r="D5" i="4"/>
  <c r="D15" i="4"/>
  <c r="T4" i="4"/>
  <c r="D6" i="4"/>
  <c r="U4" i="4"/>
  <c r="D7" i="4"/>
  <c r="V4" i="4"/>
  <c r="W4" i="4"/>
  <c r="X4" i="4"/>
  <c r="D10" i="4"/>
  <c r="Y4" i="4"/>
  <c r="D11" i="4"/>
  <c r="Z4" i="4"/>
  <c r="D12" i="4"/>
  <c r="AA4" i="4"/>
  <c r="D16" i="4"/>
  <c r="D17" i="4"/>
  <c r="D18" i="4"/>
  <c r="D19" i="4"/>
  <c r="D20" i="4"/>
  <c r="D21" i="4"/>
  <c r="D22" i="4"/>
  <c r="T5" i="4"/>
  <c r="U5" i="4"/>
  <c r="V5" i="4"/>
  <c r="W5" i="4"/>
  <c r="X5" i="4"/>
  <c r="Y5" i="4"/>
  <c r="Z5" i="4"/>
  <c r="AA5" i="4"/>
  <c r="D14" i="4"/>
  <c r="T6" i="4"/>
  <c r="U6" i="4"/>
  <c r="V6" i="4"/>
  <c r="W6" i="4"/>
  <c r="X6" i="4"/>
  <c r="Y6" i="4"/>
  <c r="Z6" i="4"/>
  <c r="AA6" i="4"/>
  <c r="T7" i="4"/>
  <c r="U7" i="4"/>
  <c r="V7" i="4"/>
  <c r="W7" i="4"/>
  <c r="D9" i="4"/>
  <c r="X7" i="4"/>
  <c r="Y7" i="4"/>
  <c r="Z7" i="4"/>
  <c r="AA7" i="4"/>
  <c r="D13" i="4"/>
  <c r="T8" i="4"/>
  <c r="U8" i="4"/>
  <c r="V8" i="4"/>
  <c r="W8" i="4"/>
  <c r="X8" i="4"/>
  <c r="Y8" i="4"/>
  <c r="Z8" i="4"/>
  <c r="AA8" i="4"/>
  <c r="T9" i="4"/>
  <c r="U9" i="4"/>
  <c r="V9" i="4"/>
  <c r="W9" i="4"/>
  <c r="X9" i="4"/>
  <c r="Y9" i="4"/>
  <c r="Z9" i="4"/>
  <c r="AA9" i="4"/>
  <c r="T10" i="4"/>
  <c r="U10" i="4"/>
  <c r="V10" i="4"/>
  <c r="W10" i="4"/>
  <c r="X10" i="4"/>
  <c r="Y10" i="4"/>
  <c r="Z10" i="4"/>
  <c r="AA10" i="4"/>
  <c r="T11" i="4"/>
  <c r="U11" i="4"/>
  <c r="V11" i="4"/>
  <c r="W11" i="4"/>
  <c r="X11" i="4"/>
  <c r="Y11" i="4"/>
  <c r="Z11" i="4"/>
  <c r="AA11" i="4"/>
  <c r="T12" i="4"/>
  <c r="U12" i="4"/>
  <c r="V12" i="4"/>
  <c r="W12" i="4"/>
  <c r="X12" i="4"/>
  <c r="Y12" i="4"/>
  <c r="Z12" i="4"/>
  <c r="AA12" i="4"/>
  <c r="T13" i="4"/>
  <c r="U13" i="4"/>
  <c r="V13" i="4"/>
  <c r="W13" i="4"/>
  <c r="X13" i="4"/>
  <c r="Y13" i="4"/>
  <c r="Z13" i="4"/>
  <c r="AA13" i="4"/>
  <c r="T14" i="4"/>
  <c r="U14" i="4"/>
  <c r="V14" i="4"/>
  <c r="W14" i="4"/>
  <c r="X14" i="4"/>
  <c r="Y14" i="4"/>
  <c r="Z14" i="4"/>
  <c r="AA14" i="4"/>
  <c r="T15" i="4"/>
  <c r="U15" i="4"/>
  <c r="V15" i="4"/>
  <c r="W15" i="4"/>
  <c r="X15" i="4"/>
  <c r="Y15" i="4"/>
  <c r="Z15" i="4"/>
  <c r="AA15" i="4"/>
  <c r="T16" i="4"/>
  <c r="U16" i="4"/>
  <c r="V16" i="4"/>
  <c r="W16" i="4"/>
  <c r="X16" i="4"/>
  <c r="Y16" i="4"/>
  <c r="Z16" i="4"/>
  <c r="AA16" i="4"/>
  <c r="T17" i="4"/>
  <c r="U17" i="4"/>
  <c r="V17" i="4"/>
  <c r="W17" i="4"/>
  <c r="X17" i="4"/>
  <c r="Y17" i="4"/>
  <c r="Z17" i="4"/>
  <c r="AA17" i="4"/>
  <c r="T18" i="4"/>
  <c r="U18" i="4"/>
  <c r="V18" i="4"/>
  <c r="W18" i="4"/>
  <c r="X18" i="4"/>
  <c r="Y18" i="4"/>
  <c r="Z18" i="4"/>
  <c r="AA18" i="4"/>
  <c r="T19" i="4"/>
  <c r="U19" i="4"/>
  <c r="V19" i="4"/>
  <c r="W19" i="4"/>
  <c r="X19" i="4"/>
  <c r="Y19" i="4"/>
  <c r="Z19" i="4"/>
  <c r="AA19" i="4"/>
  <c r="T20" i="4"/>
  <c r="U20" i="4"/>
  <c r="V20" i="4"/>
  <c r="W20" i="4"/>
  <c r="X20" i="4"/>
  <c r="Y20" i="4"/>
  <c r="Z20" i="4"/>
  <c r="AA20" i="4"/>
  <c r="T21" i="4"/>
  <c r="U21" i="4"/>
  <c r="V21" i="4"/>
  <c r="W21" i="4"/>
  <c r="X21" i="4"/>
  <c r="Y21" i="4"/>
  <c r="Z21" i="4"/>
  <c r="AA21" i="4"/>
  <c r="T22" i="4"/>
  <c r="U22" i="4"/>
  <c r="V22" i="4"/>
  <c r="W22" i="4"/>
  <c r="X22" i="4"/>
  <c r="Y22" i="4"/>
  <c r="Z22" i="4"/>
  <c r="AA22" i="4"/>
  <c r="T23" i="4"/>
  <c r="U23" i="4"/>
  <c r="V23" i="4"/>
  <c r="W23" i="4"/>
  <c r="X23" i="4"/>
  <c r="Y23" i="4"/>
  <c r="Z23" i="4"/>
  <c r="AA23" i="4"/>
  <c r="S5" i="4"/>
  <c r="E5" i="4"/>
  <c r="S6" i="4"/>
  <c r="E6" i="4"/>
  <c r="S7" i="4"/>
  <c r="S8" i="4"/>
  <c r="S9" i="4"/>
  <c r="E9" i="4"/>
  <c r="S10" i="4"/>
  <c r="E10" i="4"/>
  <c r="S11" i="4"/>
  <c r="S12" i="4"/>
  <c r="S13" i="4"/>
  <c r="E13" i="4"/>
  <c r="S14" i="4"/>
  <c r="S15" i="4"/>
  <c r="S16" i="4"/>
  <c r="S17" i="4"/>
  <c r="E17" i="4"/>
  <c r="S18" i="4"/>
  <c r="E18" i="4"/>
  <c r="S19" i="4"/>
  <c r="S20" i="4"/>
  <c r="S21" i="4"/>
  <c r="E21" i="4"/>
  <c r="S22" i="4"/>
  <c r="E22" i="4"/>
  <c r="S23" i="4"/>
  <c r="D8" i="4"/>
  <c r="E14" i="4"/>
  <c r="E7" i="4"/>
  <c r="E11" i="4"/>
  <c r="E15" i="4"/>
  <c r="E19" i="4"/>
  <c r="E8" i="4"/>
  <c r="E12" i="4"/>
  <c r="E16" i="4"/>
  <c r="E20" i="4"/>
  <c r="E23" i="4"/>
  <c r="E2" i="4"/>
</calcChain>
</file>

<file path=xl/comments1.xml><?xml version="1.0" encoding="utf-8"?>
<comments xmlns="http://schemas.openxmlformats.org/spreadsheetml/2006/main">
  <authors>
    <author>Test</author>
  </authors>
  <commentList>
    <comment ref="P14" authorId="0">
      <text>
        <r>
          <rPr>
            <b/>
            <sz val="9"/>
            <color indexed="81"/>
            <rFont val="Tahoma"/>
            <family val="2"/>
          </rPr>
          <t>Player number changed from Winston's data due to duplicate players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Player number changed from Winston's data due to duplicate players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Player number changed from Winston's data due to duplicate players</t>
        </r>
      </text>
    </comment>
  </commentList>
</comments>
</file>

<file path=xl/sharedStrings.xml><?xml version="1.0" encoding="utf-8"?>
<sst xmlns="http://schemas.openxmlformats.org/spreadsheetml/2006/main" count="26" uniqueCount="16">
  <si>
    <t>Game</t>
  </si>
  <si>
    <t>Player</t>
  </si>
  <si>
    <t>Adjusted +/-</t>
  </si>
  <si>
    <t>Pure +/-</t>
  </si>
  <si>
    <t>prediction</t>
  </si>
  <si>
    <t>sq err</t>
  </si>
  <si>
    <t>SSE</t>
  </si>
  <si>
    <t>Avg A+/-</t>
  </si>
  <si>
    <t>Player # Indicatior</t>
  </si>
  <si>
    <t>A</t>
  </si>
  <si>
    <t>B</t>
  </si>
  <si>
    <t>Team</t>
  </si>
  <si>
    <t>Result
(Team A perspective)</t>
  </si>
  <si>
    <t>Home/Away
1= A home
-1 = B home</t>
  </si>
  <si>
    <t>Home Advantage</t>
  </si>
  <si>
    <t>Player's (by #) In Each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</si>
</sst>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39"/>
  <sheetViews>
    <sheetView tabSelected="1" workbookViewId="0">
      <selection activeCell="AC27" sqref="AC27"/>
    </sheetView>
  </sheetViews>
  <sheetFormatPr defaultRowHeight="15" x14ac:dyDescent="0.25"/>
  <cols>
    <col min="3" max="3" width="13" customWidth="1"/>
    <col min="6" max="6" width="11.140625" customWidth="1"/>
    <col min="8" max="8" width="12.140625" bestFit="1" customWidth="1"/>
    <col min="9" max="9" width="3.5703125" bestFit="1" customWidth="1"/>
    <col min="10" max="14" width="3.140625" bestFit="1" customWidth="1"/>
    <col min="15" max="15" width="4" bestFit="1" customWidth="1"/>
    <col min="16" max="16" width="4" customWidth="1"/>
    <col min="17" max="17" width="5" customWidth="1"/>
    <col min="18" max="18" width="4.85546875" customWidth="1"/>
    <col min="19" max="27" width="2" bestFit="1" customWidth="1"/>
    <col min="28" max="36" width="3" bestFit="1" customWidth="1"/>
    <col min="37" max="37" width="16.28515625" bestFit="1" customWidth="1"/>
    <col min="38" max="38" width="14.28515625" bestFit="1" customWidth="1"/>
  </cols>
  <sheetData>
    <row r="1" spans="1:38" x14ac:dyDescent="0.25">
      <c r="E1" t="s">
        <v>6</v>
      </c>
      <c r="AK1" s="7" t="s">
        <v>14</v>
      </c>
    </row>
    <row r="2" spans="1:38" x14ac:dyDescent="0.25">
      <c r="C2" s="8" t="s">
        <v>7</v>
      </c>
      <c r="E2" s="5">
        <f>SUM(E4:E23)</f>
        <v>23346.48655948956</v>
      </c>
      <c r="I2" s="12" t="s">
        <v>15</v>
      </c>
      <c r="J2" s="12"/>
      <c r="K2" s="12"/>
      <c r="L2" s="12"/>
      <c r="M2" s="12"/>
      <c r="N2" s="12"/>
      <c r="O2" s="12"/>
      <c r="P2" s="12"/>
      <c r="Q2" s="12"/>
      <c r="R2" s="12"/>
      <c r="S2" s="12" t="s">
        <v>8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>
        <v>3.2</v>
      </c>
    </row>
    <row r="3" spans="1:38" ht="45" x14ac:dyDescent="0.25">
      <c r="C3" s="4">
        <f>AVERAGE(C5:C22)</f>
        <v>-0.36675377092043748</v>
      </c>
      <c r="E3" s="8" t="s">
        <v>5</v>
      </c>
      <c r="F3" s="8" t="s">
        <v>4</v>
      </c>
      <c r="G3" s="8" t="s">
        <v>0</v>
      </c>
      <c r="H3" s="9" t="s">
        <v>12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13</v>
      </c>
      <c r="AF3">
        <v>14</v>
      </c>
      <c r="AG3">
        <v>15</v>
      </c>
      <c r="AH3">
        <v>16</v>
      </c>
      <c r="AI3">
        <v>17</v>
      </c>
      <c r="AJ3">
        <v>18</v>
      </c>
      <c r="AK3" s="10" t="s">
        <v>13</v>
      </c>
      <c r="AL3" s="10"/>
    </row>
    <row r="4" spans="1:38" x14ac:dyDescent="0.25">
      <c r="A4" s="8" t="s">
        <v>11</v>
      </c>
      <c r="B4" s="8" t="s">
        <v>1</v>
      </c>
      <c r="C4" s="8" t="s">
        <v>2</v>
      </c>
      <c r="D4" s="8" t="s">
        <v>3</v>
      </c>
      <c r="E4">
        <f>(H4-F4)^2</f>
        <v>1663.1200274475777</v>
      </c>
      <c r="F4">
        <f>MMULT($S4:$AJ4,$C$5:$C$22)+$AK$2*AK4</f>
        <v>27.781368631368636</v>
      </c>
      <c r="G4">
        <v>1</v>
      </c>
      <c r="H4">
        <v>-13</v>
      </c>
      <c r="I4">
        <v>4</v>
      </c>
      <c r="J4">
        <v>1</v>
      </c>
      <c r="K4">
        <v>7</v>
      </c>
      <c r="L4">
        <v>5</v>
      </c>
      <c r="M4">
        <v>2</v>
      </c>
      <c r="N4">
        <v>15</v>
      </c>
      <c r="O4">
        <v>16</v>
      </c>
      <c r="P4">
        <v>10</v>
      </c>
      <c r="Q4">
        <v>17</v>
      </c>
      <c r="R4">
        <v>14</v>
      </c>
      <c r="S4">
        <f>COUNTIF($I4:$R4,S$3)</f>
        <v>1</v>
      </c>
      <c r="T4">
        <f t="shared" ref="T4:AA19" si="0">COUNTIF($I4:$R4,T$3)</f>
        <v>1</v>
      </c>
      <c r="U4">
        <f t="shared" si="0"/>
        <v>0</v>
      </c>
      <c r="V4">
        <f t="shared" si="0"/>
        <v>1</v>
      </c>
      <c r="W4">
        <f t="shared" si="0"/>
        <v>1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>-COUNTIF($I4:$R4,AB$3)</f>
        <v>-1</v>
      </c>
      <c r="AC4">
        <f t="shared" ref="AC4:AJ19" si="1">-COUNTIF($I4:$R4,AC$3)</f>
        <v>0</v>
      </c>
      <c r="AD4">
        <f t="shared" si="1"/>
        <v>0</v>
      </c>
      <c r="AE4">
        <f t="shared" si="1"/>
        <v>0</v>
      </c>
      <c r="AF4">
        <f t="shared" si="1"/>
        <v>-1</v>
      </c>
      <c r="AG4">
        <f t="shared" si="1"/>
        <v>-1</v>
      </c>
      <c r="AH4">
        <f t="shared" si="1"/>
        <v>-1</v>
      </c>
      <c r="AI4">
        <f t="shared" si="1"/>
        <v>-1</v>
      </c>
      <c r="AJ4">
        <f t="shared" si="1"/>
        <v>0</v>
      </c>
      <c r="AK4">
        <v>-1</v>
      </c>
    </row>
    <row r="5" spans="1:38" x14ac:dyDescent="0.25">
      <c r="A5" s="13" t="s">
        <v>9</v>
      </c>
      <c r="B5">
        <v>1</v>
      </c>
      <c r="C5" s="3">
        <v>8.4285714285714288</v>
      </c>
      <c r="D5">
        <f ca="1">SUMPRODUCT(OFFSET(S$4:S$23,0,B5-1),$H$4:$H$23)/SUM(OFFSET(S$4:S$23,0,B5-1))</f>
        <v>8.4285714285714288</v>
      </c>
      <c r="E5">
        <f t="shared" ref="E5:E23" si="2">(H5-F5)^2</f>
        <v>1078.2234965059915</v>
      </c>
      <c r="F5">
        <f t="shared" ref="F5:F23" si="3">MMULT($S5:$AJ5,$C$5:$C$22)+$AK$2*AK5</f>
        <v>51.836313686313687</v>
      </c>
      <c r="G5">
        <v>2</v>
      </c>
      <c r="H5">
        <v>19</v>
      </c>
      <c r="I5">
        <v>1</v>
      </c>
      <c r="J5">
        <v>6</v>
      </c>
      <c r="K5">
        <v>2</v>
      </c>
      <c r="L5">
        <v>5</v>
      </c>
      <c r="M5">
        <v>4</v>
      </c>
      <c r="N5">
        <v>11</v>
      </c>
      <c r="O5">
        <v>17</v>
      </c>
      <c r="P5">
        <v>14</v>
      </c>
      <c r="Q5">
        <v>15</v>
      </c>
      <c r="R5">
        <v>18</v>
      </c>
      <c r="S5">
        <f t="shared" ref="S5:AA23" si="4">COUNTIF($I5:$R5,S$3)</f>
        <v>1</v>
      </c>
      <c r="T5">
        <f t="shared" si="4"/>
        <v>1</v>
      </c>
      <c r="U5">
        <f t="shared" si="4"/>
        <v>0</v>
      </c>
      <c r="V5">
        <f t="shared" si="4"/>
        <v>1</v>
      </c>
      <c r="W5">
        <f t="shared" si="4"/>
        <v>1</v>
      </c>
      <c r="X5">
        <f t="shared" si="4"/>
        <v>1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ref="AB5:AJ23" si="5">-COUNTIF($I5:$R5,AB$3)</f>
        <v>0</v>
      </c>
      <c r="AC5">
        <f t="shared" si="1"/>
        <v>-1</v>
      </c>
      <c r="AD5">
        <f t="shared" si="1"/>
        <v>0</v>
      </c>
      <c r="AE5">
        <f t="shared" si="1"/>
        <v>0</v>
      </c>
      <c r="AF5">
        <f t="shared" si="1"/>
        <v>-1</v>
      </c>
      <c r="AG5">
        <f t="shared" si="1"/>
        <v>-1</v>
      </c>
      <c r="AH5">
        <f t="shared" si="1"/>
        <v>0</v>
      </c>
      <c r="AI5">
        <f t="shared" si="1"/>
        <v>-1</v>
      </c>
      <c r="AJ5">
        <f t="shared" si="1"/>
        <v>-1</v>
      </c>
      <c r="AK5">
        <v>-1</v>
      </c>
    </row>
    <row r="6" spans="1:38" x14ac:dyDescent="0.25">
      <c r="A6" s="13"/>
      <c r="B6">
        <v>2</v>
      </c>
      <c r="C6" s="3">
        <v>5.5333333333333332</v>
      </c>
      <c r="D6">
        <f t="shared" ref="D6:D13" ca="1" si="6">SUMPRODUCT(OFFSET(S$4:S$23,0,B6-1),$H$4:$H$23)/SUM(OFFSET(S$4:S$23,0,B6-1))</f>
        <v>5.5333333333333332</v>
      </c>
      <c r="E6">
        <f t="shared" si="2"/>
        <v>1841.9100674461597</v>
      </c>
      <c r="F6">
        <f t="shared" si="3"/>
        <v>38.917479742479749</v>
      </c>
      <c r="G6">
        <v>3</v>
      </c>
      <c r="H6">
        <v>-4</v>
      </c>
      <c r="I6">
        <v>1</v>
      </c>
      <c r="J6">
        <v>9</v>
      </c>
      <c r="K6">
        <v>2</v>
      </c>
      <c r="L6">
        <v>8</v>
      </c>
      <c r="M6">
        <v>4</v>
      </c>
      <c r="N6">
        <v>15</v>
      </c>
      <c r="O6">
        <v>14</v>
      </c>
      <c r="P6">
        <v>10</v>
      </c>
      <c r="Q6">
        <v>17</v>
      </c>
      <c r="R6">
        <v>13</v>
      </c>
      <c r="S6">
        <f t="shared" si="4"/>
        <v>1</v>
      </c>
      <c r="T6">
        <f t="shared" si="0"/>
        <v>1</v>
      </c>
      <c r="U6">
        <f t="shared" si="0"/>
        <v>0</v>
      </c>
      <c r="V6">
        <f t="shared" si="0"/>
        <v>1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5"/>
        <v>-1</v>
      </c>
      <c r="AC6">
        <f t="shared" si="1"/>
        <v>0</v>
      </c>
      <c r="AD6">
        <f t="shared" si="1"/>
        <v>0</v>
      </c>
      <c r="AE6">
        <f t="shared" si="1"/>
        <v>-1</v>
      </c>
      <c r="AF6">
        <f t="shared" si="1"/>
        <v>-1</v>
      </c>
      <c r="AG6">
        <f t="shared" si="1"/>
        <v>-1</v>
      </c>
      <c r="AH6">
        <f t="shared" si="1"/>
        <v>0</v>
      </c>
      <c r="AI6">
        <f t="shared" si="1"/>
        <v>-1</v>
      </c>
      <c r="AJ6">
        <f t="shared" si="1"/>
        <v>0</v>
      </c>
      <c r="AK6">
        <v>1</v>
      </c>
    </row>
    <row r="7" spans="1:38" x14ac:dyDescent="0.25">
      <c r="A7" s="13"/>
      <c r="B7">
        <v>3</v>
      </c>
      <c r="C7" s="3">
        <v>-4</v>
      </c>
      <c r="D7">
        <f t="shared" ca="1" si="6"/>
        <v>-4</v>
      </c>
      <c r="E7">
        <f t="shared" si="2"/>
        <v>385.47496950851337</v>
      </c>
      <c r="F7">
        <f t="shared" si="3"/>
        <v>48.63351648351648</v>
      </c>
      <c r="G7">
        <v>4</v>
      </c>
      <c r="H7">
        <v>29</v>
      </c>
      <c r="I7">
        <v>1</v>
      </c>
      <c r="J7">
        <v>6</v>
      </c>
      <c r="K7">
        <v>5</v>
      </c>
      <c r="L7">
        <v>3</v>
      </c>
      <c r="M7">
        <v>2</v>
      </c>
      <c r="N7">
        <v>16</v>
      </c>
      <c r="O7">
        <v>17</v>
      </c>
      <c r="P7">
        <v>18</v>
      </c>
      <c r="Q7">
        <v>14</v>
      </c>
      <c r="R7">
        <v>11</v>
      </c>
      <c r="S7">
        <f t="shared" si="4"/>
        <v>1</v>
      </c>
      <c r="T7">
        <f t="shared" si="0"/>
        <v>1</v>
      </c>
      <c r="U7">
        <f t="shared" si="0"/>
        <v>1</v>
      </c>
      <c r="V7">
        <f t="shared" si="0"/>
        <v>0</v>
      </c>
      <c r="W7">
        <f t="shared" si="0"/>
        <v>1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5"/>
        <v>0</v>
      </c>
      <c r="AC7">
        <f t="shared" si="1"/>
        <v>-1</v>
      </c>
      <c r="AD7">
        <f t="shared" si="1"/>
        <v>0</v>
      </c>
      <c r="AE7">
        <f t="shared" si="1"/>
        <v>0</v>
      </c>
      <c r="AF7">
        <f t="shared" si="1"/>
        <v>-1</v>
      </c>
      <c r="AG7">
        <f t="shared" si="1"/>
        <v>0</v>
      </c>
      <c r="AH7">
        <f t="shared" si="1"/>
        <v>-1</v>
      </c>
      <c r="AI7">
        <f t="shared" si="1"/>
        <v>-1</v>
      </c>
      <c r="AJ7">
        <f t="shared" si="1"/>
        <v>-1</v>
      </c>
      <c r="AK7">
        <v>-1</v>
      </c>
    </row>
    <row r="8" spans="1:38" x14ac:dyDescent="0.25">
      <c r="A8" s="13"/>
      <c r="B8">
        <v>4</v>
      </c>
      <c r="C8" s="3">
        <v>2.8181818181818183</v>
      </c>
      <c r="D8">
        <f t="shared" ca="1" si="6"/>
        <v>2.8181818181818183</v>
      </c>
      <c r="E8">
        <f t="shared" si="2"/>
        <v>436.87124756806082</v>
      </c>
      <c r="F8">
        <f t="shared" si="3"/>
        <v>17.901465201465204</v>
      </c>
      <c r="G8">
        <v>5</v>
      </c>
      <c r="H8">
        <v>-3</v>
      </c>
      <c r="I8">
        <v>9</v>
      </c>
      <c r="J8">
        <v>7</v>
      </c>
      <c r="K8">
        <v>1</v>
      </c>
      <c r="L8">
        <v>5</v>
      </c>
      <c r="M8">
        <v>6</v>
      </c>
      <c r="N8">
        <v>17</v>
      </c>
      <c r="O8">
        <v>15</v>
      </c>
      <c r="P8">
        <v>12</v>
      </c>
      <c r="Q8">
        <v>18</v>
      </c>
      <c r="R8">
        <v>10</v>
      </c>
      <c r="S8">
        <f t="shared" si="4"/>
        <v>1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0</v>
      </c>
      <c r="AA8">
        <f t="shared" si="0"/>
        <v>1</v>
      </c>
      <c r="AB8">
        <f t="shared" si="5"/>
        <v>-1</v>
      </c>
      <c r="AC8">
        <f t="shared" si="1"/>
        <v>0</v>
      </c>
      <c r="AD8">
        <f t="shared" si="1"/>
        <v>-1</v>
      </c>
      <c r="AE8">
        <f t="shared" si="1"/>
        <v>0</v>
      </c>
      <c r="AF8">
        <f t="shared" si="1"/>
        <v>0</v>
      </c>
      <c r="AG8">
        <f t="shared" si="1"/>
        <v>-1</v>
      </c>
      <c r="AH8">
        <f t="shared" si="1"/>
        <v>0</v>
      </c>
      <c r="AI8">
        <f t="shared" si="1"/>
        <v>-1</v>
      </c>
      <c r="AJ8">
        <f t="shared" si="1"/>
        <v>-1</v>
      </c>
      <c r="AK8">
        <v>-1</v>
      </c>
    </row>
    <row r="9" spans="1:38" x14ac:dyDescent="0.25">
      <c r="A9" s="13"/>
      <c r="B9">
        <v>5</v>
      </c>
      <c r="C9" s="3">
        <v>2.3333333333333335</v>
      </c>
      <c r="D9">
        <f t="shared" ca="1" si="6"/>
        <v>2.3333333333333335</v>
      </c>
      <c r="E9">
        <f t="shared" si="2"/>
        <v>1416.2991077323725</v>
      </c>
      <c r="F9">
        <f t="shared" si="3"/>
        <v>49.633749583749591</v>
      </c>
      <c r="G9">
        <v>6</v>
      </c>
      <c r="H9">
        <v>12</v>
      </c>
      <c r="I9">
        <v>7</v>
      </c>
      <c r="J9">
        <v>2</v>
      </c>
      <c r="K9">
        <v>5</v>
      </c>
      <c r="L9">
        <v>1</v>
      </c>
      <c r="M9">
        <v>4</v>
      </c>
      <c r="N9">
        <v>17</v>
      </c>
      <c r="O9">
        <v>11</v>
      </c>
      <c r="P9">
        <v>15</v>
      </c>
      <c r="Q9">
        <v>16</v>
      </c>
      <c r="R9">
        <v>18</v>
      </c>
      <c r="S9">
        <f t="shared" si="4"/>
        <v>1</v>
      </c>
      <c r="T9">
        <f t="shared" si="0"/>
        <v>1</v>
      </c>
      <c r="U9">
        <f t="shared" si="0"/>
        <v>0</v>
      </c>
      <c r="V9">
        <f t="shared" si="0"/>
        <v>1</v>
      </c>
      <c r="W9">
        <f t="shared" si="0"/>
        <v>1</v>
      </c>
      <c r="X9">
        <f t="shared" si="0"/>
        <v>0</v>
      </c>
      <c r="Y9">
        <f t="shared" si="0"/>
        <v>1</v>
      </c>
      <c r="Z9">
        <f t="shared" si="0"/>
        <v>0</v>
      </c>
      <c r="AA9">
        <f t="shared" si="0"/>
        <v>0</v>
      </c>
      <c r="AB9">
        <f t="shared" si="5"/>
        <v>0</v>
      </c>
      <c r="AC9">
        <f t="shared" si="1"/>
        <v>-1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-1</v>
      </c>
      <c r="AH9">
        <f t="shared" si="1"/>
        <v>-1</v>
      </c>
      <c r="AI9">
        <f t="shared" si="1"/>
        <v>-1</v>
      </c>
      <c r="AJ9">
        <f t="shared" si="1"/>
        <v>-1</v>
      </c>
      <c r="AK9">
        <v>1</v>
      </c>
    </row>
    <row r="10" spans="1:38" x14ac:dyDescent="0.25">
      <c r="A10" s="13"/>
      <c r="B10">
        <v>6</v>
      </c>
      <c r="C10" s="3">
        <v>7.7692307692307692</v>
      </c>
      <c r="D10">
        <f t="shared" ca="1" si="6"/>
        <v>7.7692307692307692</v>
      </c>
      <c r="E10">
        <f t="shared" si="2"/>
        <v>808.56033517247567</v>
      </c>
      <c r="F10">
        <f t="shared" si="3"/>
        <v>23.435195360195358</v>
      </c>
      <c r="G10">
        <v>7</v>
      </c>
      <c r="H10">
        <v>-5</v>
      </c>
      <c r="I10">
        <v>6</v>
      </c>
      <c r="J10">
        <v>5</v>
      </c>
      <c r="K10">
        <v>8</v>
      </c>
      <c r="L10">
        <v>9</v>
      </c>
      <c r="M10">
        <v>1</v>
      </c>
      <c r="N10">
        <v>13</v>
      </c>
      <c r="O10">
        <v>16</v>
      </c>
      <c r="P10">
        <v>12</v>
      </c>
      <c r="Q10">
        <v>15</v>
      </c>
      <c r="R10">
        <v>10</v>
      </c>
      <c r="S10">
        <f t="shared" si="4"/>
        <v>1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1</v>
      </c>
      <c r="X10">
        <f t="shared" si="0"/>
        <v>1</v>
      </c>
      <c r="Y10">
        <f t="shared" si="0"/>
        <v>0</v>
      </c>
      <c r="Z10">
        <f t="shared" si="0"/>
        <v>1</v>
      </c>
      <c r="AA10">
        <f t="shared" si="0"/>
        <v>1</v>
      </c>
      <c r="AB10">
        <f t="shared" si="5"/>
        <v>-1</v>
      </c>
      <c r="AC10">
        <f t="shared" si="1"/>
        <v>0</v>
      </c>
      <c r="AD10">
        <f t="shared" si="1"/>
        <v>-1</v>
      </c>
      <c r="AE10">
        <f t="shared" si="1"/>
        <v>-1</v>
      </c>
      <c r="AF10">
        <f t="shared" si="1"/>
        <v>0</v>
      </c>
      <c r="AG10">
        <f t="shared" si="1"/>
        <v>-1</v>
      </c>
      <c r="AH10">
        <f t="shared" si="1"/>
        <v>-1</v>
      </c>
      <c r="AI10">
        <f t="shared" si="1"/>
        <v>0</v>
      </c>
      <c r="AJ10">
        <f t="shared" si="1"/>
        <v>0</v>
      </c>
      <c r="AK10">
        <v>-1</v>
      </c>
    </row>
    <row r="11" spans="1:38" x14ac:dyDescent="0.25">
      <c r="A11" s="13"/>
      <c r="B11">
        <v>7</v>
      </c>
      <c r="C11" s="3">
        <v>3.5</v>
      </c>
      <c r="D11">
        <f t="shared" ca="1" si="6"/>
        <v>3.5</v>
      </c>
      <c r="E11">
        <f t="shared" si="2"/>
        <v>1677.3266177223825</v>
      </c>
      <c r="F11">
        <f t="shared" si="3"/>
        <v>8.9551781551781566</v>
      </c>
      <c r="G11">
        <v>8</v>
      </c>
      <c r="H11">
        <v>-32</v>
      </c>
      <c r="I11">
        <v>4</v>
      </c>
      <c r="J11" s="6">
        <v>2</v>
      </c>
      <c r="K11" s="6">
        <v>9</v>
      </c>
      <c r="L11" s="6">
        <v>5</v>
      </c>
      <c r="M11" s="6">
        <v>3</v>
      </c>
      <c r="N11" s="6">
        <v>17</v>
      </c>
      <c r="O11" s="6">
        <v>12</v>
      </c>
      <c r="P11" s="6">
        <v>10</v>
      </c>
      <c r="Q11" s="6">
        <v>18</v>
      </c>
      <c r="R11">
        <v>15</v>
      </c>
      <c r="S11">
        <f t="shared" si="4"/>
        <v>0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1</v>
      </c>
      <c r="AB11">
        <f t="shared" si="5"/>
        <v>-1</v>
      </c>
      <c r="AC11">
        <f t="shared" si="1"/>
        <v>0</v>
      </c>
      <c r="AD11">
        <f t="shared" si="1"/>
        <v>-1</v>
      </c>
      <c r="AE11">
        <f t="shared" si="1"/>
        <v>0</v>
      </c>
      <c r="AF11">
        <f t="shared" si="1"/>
        <v>0</v>
      </c>
      <c r="AG11">
        <f t="shared" si="1"/>
        <v>-1</v>
      </c>
      <c r="AH11">
        <f t="shared" si="1"/>
        <v>0</v>
      </c>
      <c r="AI11">
        <f t="shared" si="1"/>
        <v>-1</v>
      </c>
      <c r="AJ11">
        <f t="shared" si="1"/>
        <v>-1</v>
      </c>
      <c r="AK11">
        <v>1</v>
      </c>
    </row>
    <row r="12" spans="1:38" x14ac:dyDescent="0.25">
      <c r="A12" s="13"/>
      <c r="B12">
        <v>8</v>
      </c>
      <c r="C12" s="3">
        <v>-0.55555555555555558</v>
      </c>
      <c r="D12">
        <f t="shared" ca="1" si="6"/>
        <v>-0.55555555555555558</v>
      </c>
      <c r="E12">
        <f t="shared" si="2"/>
        <v>459.71496259099769</v>
      </c>
      <c r="F12">
        <f t="shared" si="3"/>
        <v>39.440964590964597</v>
      </c>
      <c r="G12">
        <v>9</v>
      </c>
      <c r="H12">
        <v>18</v>
      </c>
      <c r="I12">
        <v>8</v>
      </c>
      <c r="J12" s="6">
        <v>3</v>
      </c>
      <c r="K12" s="6">
        <v>9</v>
      </c>
      <c r="L12" s="6">
        <v>1</v>
      </c>
      <c r="M12" s="6">
        <v>7</v>
      </c>
      <c r="N12" s="6">
        <v>17</v>
      </c>
      <c r="O12" s="6">
        <v>16</v>
      </c>
      <c r="P12" s="6">
        <v>15</v>
      </c>
      <c r="Q12" s="6">
        <v>14</v>
      </c>
      <c r="R12">
        <v>11</v>
      </c>
      <c r="S12">
        <f t="shared" si="4"/>
        <v>1</v>
      </c>
      <c r="T12">
        <f t="shared" si="0"/>
        <v>0</v>
      </c>
      <c r="U12">
        <f t="shared" si="0"/>
        <v>1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5"/>
        <v>0</v>
      </c>
      <c r="AC12">
        <f t="shared" si="1"/>
        <v>-1</v>
      </c>
      <c r="AD12">
        <f t="shared" si="1"/>
        <v>0</v>
      </c>
      <c r="AE12">
        <f t="shared" si="1"/>
        <v>0</v>
      </c>
      <c r="AF12">
        <f t="shared" si="1"/>
        <v>-1</v>
      </c>
      <c r="AG12">
        <f t="shared" si="1"/>
        <v>-1</v>
      </c>
      <c r="AH12">
        <f t="shared" si="1"/>
        <v>-1</v>
      </c>
      <c r="AI12">
        <f t="shared" si="1"/>
        <v>-1</v>
      </c>
      <c r="AJ12">
        <f t="shared" si="1"/>
        <v>0</v>
      </c>
      <c r="AK12">
        <v>1</v>
      </c>
    </row>
    <row r="13" spans="1:38" x14ac:dyDescent="0.25">
      <c r="A13" s="13"/>
      <c r="B13">
        <v>9</v>
      </c>
      <c r="C13" s="3">
        <v>2</v>
      </c>
      <c r="D13">
        <f t="shared" ca="1" si="6"/>
        <v>2</v>
      </c>
      <c r="E13">
        <f t="shared" si="2"/>
        <v>1160.0857549793557</v>
      </c>
      <c r="F13">
        <f t="shared" si="3"/>
        <v>51.060031635031635</v>
      </c>
      <c r="G13">
        <v>10</v>
      </c>
      <c r="H13">
        <v>17</v>
      </c>
      <c r="I13">
        <v>1</v>
      </c>
      <c r="J13" s="6">
        <v>2</v>
      </c>
      <c r="K13" s="6">
        <v>9</v>
      </c>
      <c r="L13" s="6">
        <v>6</v>
      </c>
      <c r="M13" s="6">
        <v>4</v>
      </c>
      <c r="N13" s="6">
        <v>13</v>
      </c>
      <c r="O13" s="6">
        <v>16</v>
      </c>
      <c r="P13" s="6">
        <v>10</v>
      </c>
      <c r="Q13" s="6">
        <v>11</v>
      </c>
      <c r="R13">
        <v>18</v>
      </c>
      <c r="S13">
        <f t="shared" si="4"/>
        <v>1</v>
      </c>
      <c r="T13">
        <f t="shared" si="0"/>
        <v>1</v>
      </c>
      <c r="U13">
        <f t="shared" si="0"/>
        <v>0</v>
      </c>
      <c r="V13">
        <f t="shared" si="0"/>
        <v>1</v>
      </c>
      <c r="W13">
        <f t="shared" si="0"/>
        <v>0</v>
      </c>
      <c r="X13">
        <f t="shared" si="0"/>
        <v>1</v>
      </c>
      <c r="Y13">
        <f t="shared" si="0"/>
        <v>0</v>
      </c>
      <c r="Z13">
        <f t="shared" si="0"/>
        <v>0</v>
      </c>
      <c r="AA13">
        <f t="shared" si="0"/>
        <v>1</v>
      </c>
      <c r="AB13">
        <f t="shared" si="5"/>
        <v>-1</v>
      </c>
      <c r="AC13">
        <f t="shared" si="1"/>
        <v>-1</v>
      </c>
      <c r="AD13">
        <f t="shared" si="1"/>
        <v>0</v>
      </c>
      <c r="AE13">
        <f t="shared" si="1"/>
        <v>-1</v>
      </c>
      <c r="AF13">
        <f t="shared" si="1"/>
        <v>0</v>
      </c>
      <c r="AG13">
        <f t="shared" si="1"/>
        <v>0</v>
      </c>
      <c r="AH13">
        <f t="shared" si="1"/>
        <v>-1</v>
      </c>
      <c r="AI13">
        <f t="shared" si="1"/>
        <v>0</v>
      </c>
      <c r="AJ13">
        <f t="shared" si="1"/>
        <v>-1</v>
      </c>
      <c r="AK13">
        <v>-1</v>
      </c>
    </row>
    <row r="14" spans="1:38" x14ac:dyDescent="0.25">
      <c r="A14" s="13" t="s">
        <v>10</v>
      </c>
      <c r="B14">
        <v>10</v>
      </c>
      <c r="C14" s="3">
        <v>6.6</v>
      </c>
      <c r="D14">
        <f ca="1">-SUMPRODUCT(OFFSET(S$4:S$23,0,B14-1),$H$4:$H$23)/SUM(OFFSET(S$4:S$23,0,B14-1))</f>
        <v>6.6</v>
      </c>
      <c r="E14">
        <f t="shared" si="2"/>
        <v>1220.7728837096968</v>
      </c>
      <c r="F14">
        <f t="shared" si="3"/>
        <v>23.939560439560438</v>
      </c>
      <c r="G14">
        <v>11</v>
      </c>
      <c r="H14">
        <v>-11</v>
      </c>
      <c r="I14">
        <v>7</v>
      </c>
      <c r="J14" s="6">
        <v>3</v>
      </c>
      <c r="K14" s="6">
        <v>2</v>
      </c>
      <c r="L14" s="6">
        <v>5</v>
      </c>
      <c r="M14" s="6">
        <v>6</v>
      </c>
      <c r="N14" s="6">
        <v>14</v>
      </c>
      <c r="O14" s="6">
        <v>17</v>
      </c>
      <c r="P14" s="6">
        <v>18</v>
      </c>
      <c r="Q14" s="6">
        <v>12</v>
      </c>
      <c r="R14">
        <v>15</v>
      </c>
      <c r="S14">
        <f t="shared" si="4"/>
        <v>0</v>
      </c>
      <c r="T14">
        <f t="shared" si="0"/>
        <v>1</v>
      </c>
      <c r="U14">
        <f t="shared" si="0"/>
        <v>1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0</v>
      </c>
      <c r="AA14">
        <f t="shared" si="0"/>
        <v>0</v>
      </c>
      <c r="AB14">
        <f t="shared" si="5"/>
        <v>0</v>
      </c>
      <c r="AC14">
        <f t="shared" si="1"/>
        <v>0</v>
      </c>
      <c r="AD14">
        <f t="shared" si="1"/>
        <v>-1</v>
      </c>
      <c r="AE14">
        <f t="shared" si="1"/>
        <v>0</v>
      </c>
      <c r="AF14">
        <f t="shared" si="1"/>
        <v>-1</v>
      </c>
      <c r="AG14">
        <f t="shared" si="1"/>
        <v>-1</v>
      </c>
      <c r="AH14">
        <f t="shared" si="1"/>
        <v>0</v>
      </c>
      <c r="AI14">
        <f t="shared" si="1"/>
        <v>-1</v>
      </c>
      <c r="AJ14">
        <f t="shared" si="1"/>
        <v>-1</v>
      </c>
      <c r="AK14">
        <v>-1</v>
      </c>
    </row>
    <row r="15" spans="1:38" x14ac:dyDescent="0.25">
      <c r="A15" s="13"/>
      <c r="B15">
        <v>11</v>
      </c>
      <c r="C15" s="3">
        <v>-11.9</v>
      </c>
      <c r="D15">
        <f t="shared" ref="D15:D22" ca="1" si="7">-SUMPRODUCT(OFFSET(S$4:S$23,0,B15-1),$H$4:$H$23)/SUM(OFFSET(S$4:S$23,0,B15-1))</f>
        <v>-11.9</v>
      </c>
      <c r="E15">
        <f t="shared" si="2"/>
        <v>1288.9670099986713</v>
      </c>
      <c r="F15">
        <f t="shared" si="3"/>
        <v>21.9021867021867</v>
      </c>
      <c r="G15">
        <v>12</v>
      </c>
      <c r="H15">
        <v>-14</v>
      </c>
      <c r="I15">
        <v>7</v>
      </c>
      <c r="J15" s="6">
        <v>8</v>
      </c>
      <c r="K15" s="6">
        <v>4</v>
      </c>
      <c r="L15" s="6">
        <v>6</v>
      </c>
      <c r="M15" s="6">
        <v>3</v>
      </c>
      <c r="N15" s="6">
        <v>18</v>
      </c>
      <c r="O15" s="6">
        <v>11</v>
      </c>
      <c r="P15" s="6">
        <v>12</v>
      </c>
      <c r="Q15" s="6">
        <v>17</v>
      </c>
      <c r="R15">
        <v>15</v>
      </c>
      <c r="S15">
        <f t="shared" si="4"/>
        <v>0</v>
      </c>
      <c r="T15">
        <f t="shared" si="0"/>
        <v>0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0</v>
      </c>
      <c r="AB15">
        <f t="shared" si="5"/>
        <v>0</v>
      </c>
      <c r="AC15">
        <f t="shared" si="1"/>
        <v>-1</v>
      </c>
      <c r="AD15">
        <f t="shared" si="1"/>
        <v>-1</v>
      </c>
      <c r="AE15">
        <f t="shared" si="1"/>
        <v>0</v>
      </c>
      <c r="AF15">
        <f t="shared" si="1"/>
        <v>0</v>
      </c>
      <c r="AG15">
        <f t="shared" si="1"/>
        <v>-1</v>
      </c>
      <c r="AH15">
        <f t="shared" si="1"/>
        <v>0</v>
      </c>
      <c r="AI15">
        <f t="shared" si="1"/>
        <v>-1</v>
      </c>
      <c r="AJ15">
        <f t="shared" si="1"/>
        <v>-1</v>
      </c>
      <c r="AK15">
        <v>-1</v>
      </c>
    </row>
    <row r="16" spans="1:38" x14ac:dyDescent="0.25">
      <c r="A16" s="13"/>
      <c r="B16">
        <v>12</v>
      </c>
      <c r="C16" s="3">
        <v>4.25</v>
      </c>
      <c r="D16">
        <f t="shared" ca="1" si="7"/>
        <v>4.25</v>
      </c>
      <c r="E16">
        <f t="shared" si="2"/>
        <v>849.61330021190076</v>
      </c>
      <c r="F16">
        <f t="shared" si="3"/>
        <v>58.14812687312687</v>
      </c>
      <c r="G16">
        <v>13</v>
      </c>
      <c r="H16">
        <v>29</v>
      </c>
      <c r="I16">
        <v>4</v>
      </c>
      <c r="J16" s="6">
        <v>5</v>
      </c>
      <c r="K16" s="6">
        <v>9</v>
      </c>
      <c r="L16" s="6">
        <v>2</v>
      </c>
      <c r="M16" s="6">
        <v>6</v>
      </c>
      <c r="N16" s="6">
        <v>11</v>
      </c>
      <c r="O16" s="6">
        <v>13</v>
      </c>
      <c r="P16" s="6">
        <v>14</v>
      </c>
      <c r="Q16" s="6">
        <v>17</v>
      </c>
      <c r="R16">
        <v>18</v>
      </c>
      <c r="S16">
        <f t="shared" si="4"/>
        <v>0</v>
      </c>
      <c r="T16">
        <f t="shared" si="0"/>
        <v>1</v>
      </c>
      <c r="U16">
        <f t="shared" si="0"/>
        <v>0</v>
      </c>
      <c r="V16">
        <f t="shared" si="0"/>
        <v>1</v>
      </c>
      <c r="W16">
        <f t="shared" si="0"/>
        <v>1</v>
      </c>
      <c r="X16">
        <f t="shared" si="0"/>
        <v>1</v>
      </c>
      <c r="Y16">
        <f t="shared" si="0"/>
        <v>0</v>
      </c>
      <c r="Z16">
        <f t="shared" si="0"/>
        <v>0</v>
      </c>
      <c r="AA16">
        <f t="shared" si="0"/>
        <v>1</v>
      </c>
      <c r="AB16">
        <f t="shared" si="5"/>
        <v>0</v>
      </c>
      <c r="AC16">
        <f t="shared" si="1"/>
        <v>-1</v>
      </c>
      <c r="AD16">
        <f t="shared" si="1"/>
        <v>0</v>
      </c>
      <c r="AE16">
        <f t="shared" si="1"/>
        <v>-1</v>
      </c>
      <c r="AF16">
        <f t="shared" si="1"/>
        <v>-1</v>
      </c>
      <c r="AG16">
        <f t="shared" si="1"/>
        <v>0</v>
      </c>
      <c r="AH16">
        <f t="shared" si="1"/>
        <v>0</v>
      </c>
      <c r="AI16">
        <f t="shared" si="1"/>
        <v>-1</v>
      </c>
      <c r="AJ16">
        <f t="shared" si="1"/>
        <v>-1</v>
      </c>
      <c r="AK16">
        <v>-1</v>
      </c>
    </row>
    <row r="17" spans="1:37" x14ac:dyDescent="0.25">
      <c r="A17" s="13"/>
      <c r="B17">
        <v>13</v>
      </c>
      <c r="C17" s="3">
        <v>-13.125</v>
      </c>
      <c r="D17">
        <f t="shared" ca="1" si="7"/>
        <v>-13.125</v>
      </c>
      <c r="E17">
        <f t="shared" si="2"/>
        <v>940.56171601736833</v>
      </c>
      <c r="F17">
        <f t="shared" si="3"/>
        <v>47.668578643578648</v>
      </c>
      <c r="G17">
        <v>14</v>
      </c>
      <c r="H17">
        <v>17</v>
      </c>
      <c r="I17">
        <v>1</v>
      </c>
      <c r="J17" s="6">
        <v>8</v>
      </c>
      <c r="K17" s="6">
        <v>4</v>
      </c>
      <c r="L17" s="6">
        <v>2</v>
      </c>
      <c r="M17" s="6">
        <v>7</v>
      </c>
      <c r="N17" s="6">
        <v>13</v>
      </c>
      <c r="O17" s="6">
        <v>12</v>
      </c>
      <c r="P17" s="6">
        <v>14</v>
      </c>
      <c r="Q17" s="6">
        <v>17</v>
      </c>
      <c r="R17">
        <v>18</v>
      </c>
      <c r="S17">
        <f t="shared" si="4"/>
        <v>1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0</v>
      </c>
      <c r="Y17">
        <f t="shared" si="0"/>
        <v>1</v>
      </c>
      <c r="Z17">
        <f t="shared" si="0"/>
        <v>1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1"/>
        <v>-1</v>
      </c>
      <c r="AE17">
        <f t="shared" si="1"/>
        <v>-1</v>
      </c>
      <c r="AF17">
        <f t="shared" si="1"/>
        <v>-1</v>
      </c>
      <c r="AG17">
        <f t="shared" si="1"/>
        <v>0</v>
      </c>
      <c r="AH17">
        <f t="shared" si="1"/>
        <v>0</v>
      </c>
      <c r="AI17">
        <f t="shared" si="1"/>
        <v>-1</v>
      </c>
      <c r="AJ17">
        <f t="shared" si="1"/>
        <v>-1</v>
      </c>
      <c r="AK17">
        <v>1</v>
      </c>
    </row>
    <row r="18" spans="1:37" x14ac:dyDescent="0.25">
      <c r="A18" s="13"/>
      <c r="B18">
        <v>14</v>
      </c>
      <c r="C18" s="3">
        <v>-8.3333333333333339</v>
      </c>
      <c r="D18">
        <f t="shared" ca="1" si="7"/>
        <v>-8.3333333333333339</v>
      </c>
      <c r="E18">
        <f t="shared" si="2"/>
        <v>809.98271994048537</v>
      </c>
      <c r="F18">
        <f t="shared" si="3"/>
        <v>24.460195360195357</v>
      </c>
      <c r="G18">
        <v>15</v>
      </c>
      <c r="H18">
        <v>-4</v>
      </c>
      <c r="I18">
        <v>6</v>
      </c>
      <c r="J18" s="6">
        <v>9</v>
      </c>
      <c r="K18" s="6">
        <v>8</v>
      </c>
      <c r="L18" s="6">
        <v>7</v>
      </c>
      <c r="M18" s="6">
        <v>1</v>
      </c>
      <c r="N18" s="6">
        <v>15</v>
      </c>
      <c r="O18" s="6">
        <v>12</v>
      </c>
      <c r="P18" s="6">
        <v>10</v>
      </c>
      <c r="Q18" s="6">
        <v>17</v>
      </c>
      <c r="R18">
        <v>14</v>
      </c>
      <c r="S18">
        <f t="shared" si="4"/>
        <v>1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1</v>
      </c>
      <c r="AB18">
        <f t="shared" si="5"/>
        <v>-1</v>
      </c>
      <c r="AC18">
        <f t="shared" si="1"/>
        <v>0</v>
      </c>
      <c r="AD18">
        <f t="shared" si="1"/>
        <v>-1</v>
      </c>
      <c r="AE18">
        <f t="shared" si="1"/>
        <v>0</v>
      </c>
      <c r="AF18">
        <f t="shared" si="1"/>
        <v>-1</v>
      </c>
      <c r="AG18">
        <f t="shared" si="1"/>
        <v>-1</v>
      </c>
      <c r="AH18">
        <f t="shared" si="1"/>
        <v>0</v>
      </c>
      <c r="AI18">
        <f t="shared" si="1"/>
        <v>-1</v>
      </c>
      <c r="AJ18">
        <f t="shared" si="1"/>
        <v>0</v>
      </c>
      <c r="AK18">
        <v>1</v>
      </c>
    </row>
    <row r="19" spans="1:37" x14ac:dyDescent="0.25">
      <c r="A19" s="13"/>
      <c r="B19">
        <v>15</v>
      </c>
      <c r="C19" s="3">
        <v>-0.38461538461538464</v>
      </c>
      <c r="D19">
        <f t="shared" ca="1" si="7"/>
        <v>-0.38461538461538464</v>
      </c>
      <c r="E19">
        <f t="shared" si="2"/>
        <v>1172.6945190947297</v>
      </c>
      <c r="F19">
        <f t="shared" si="3"/>
        <v>27.244627594627595</v>
      </c>
      <c r="G19">
        <v>16</v>
      </c>
      <c r="H19">
        <v>-7</v>
      </c>
      <c r="I19">
        <v>6</v>
      </c>
      <c r="J19" s="6">
        <v>3</v>
      </c>
      <c r="K19" s="6">
        <v>2</v>
      </c>
      <c r="L19" s="6">
        <v>1</v>
      </c>
      <c r="M19" s="6">
        <v>8</v>
      </c>
      <c r="N19" s="6">
        <v>17</v>
      </c>
      <c r="O19" s="6">
        <v>18</v>
      </c>
      <c r="P19" s="6">
        <v>16</v>
      </c>
      <c r="Q19" s="6">
        <v>14</v>
      </c>
      <c r="R19">
        <v>10</v>
      </c>
      <c r="S19">
        <f t="shared" si="4"/>
        <v>1</v>
      </c>
      <c r="T19">
        <f t="shared" si="0"/>
        <v>1</v>
      </c>
      <c r="U19">
        <f t="shared" si="0"/>
        <v>1</v>
      </c>
      <c r="V19">
        <f t="shared" si="0"/>
        <v>0</v>
      </c>
      <c r="W19">
        <f t="shared" si="0"/>
        <v>0</v>
      </c>
      <c r="X19">
        <f t="shared" si="0"/>
        <v>1</v>
      </c>
      <c r="Y19">
        <f t="shared" si="0"/>
        <v>0</v>
      </c>
      <c r="Z19">
        <f t="shared" si="0"/>
        <v>1</v>
      </c>
      <c r="AA19">
        <f t="shared" si="0"/>
        <v>0</v>
      </c>
      <c r="AB19">
        <f t="shared" si="5"/>
        <v>-1</v>
      </c>
      <c r="AC19">
        <f t="shared" si="1"/>
        <v>0</v>
      </c>
      <c r="AD19">
        <f t="shared" si="1"/>
        <v>0</v>
      </c>
      <c r="AE19">
        <f t="shared" si="1"/>
        <v>0</v>
      </c>
      <c r="AF19">
        <f t="shared" si="1"/>
        <v>-1</v>
      </c>
      <c r="AG19">
        <f t="shared" si="1"/>
        <v>0</v>
      </c>
      <c r="AH19">
        <f t="shared" si="1"/>
        <v>-1</v>
      </c>
      <c r="AI19">
        <f t="shared" si="1"/>
        <v>-1</v>
      </c>
      <c r="AJ19">
        <f t="shared" si="1"/>
        <v>-1</v>
      </c>
      <c r="AK19">
        <v>-1</v>
      </c>
    </row>
    <row r="20" spans="1:37" x14ac:dyDescent="0.25">
      <c r="A20" s="13"/>
      <c r="B20" s="2">
        <v>16</v>
      </c>
      <c r="C20" s="3">
        <v>-4</v>
      </c>
      <c r="D20">
        <f t="shared" ca="1" si="7"/>
        <v>-4</v>
      </c>
      <c r="E20">
        <f t="shared" si="2"/>
        <v>1607.547340976332</v>
      </c>
      <c r="F20">
        <f t="shared" si="3"/>
        <v>49.094230769230776</v>
      </c>
      <c r="G20">
        <v>17</v>
      </c>
      <c r="H20">
        <v>9</v>
      </c>
      <c r="I20">
        <v>3</v>
      </c>
      <c r="J20" s="6">
        <v>2</v>
      </c>
      <c r="K20" s="6">
        <v>5</v>
      </c>
      <c r="L20" s="6">
        <v>6</v>
      </c>
      <c r="M20" s="6">
        <v>7</v>
      </c>
      <c r="N20" s="6">
        <v>13</v>
      </c>
      <c r="O20" s="6">
        <v>16</v>
      </c>
      <c r="P20" s="6">
        <v>14</v>
      </c>
      <c r="Q20" s="6">
        <v>10</v>
      </c>
      <c r="R20">
        <v>11</v>
      </c>
      <c r="S20">
        <f t="shared" si="4"/>
        <v>0</v>
      </c>
      <c r="T20">
        <f t="shared" ref="T20:AA23" si="8">COUNTIF($I20:$R20,T$3)</f>
        <v>1</v>
      </c>
      <c r="U20">
        <f t="shared" si="8"/>
        <v>1</v>
      </c>
      <c r="V20">
        <f t="shared" si="8"/>
        <v>0</v>
      </c>
      <c r="W20">
        <f t="shared" si="8"/>
        <v>1</v>
      </c>
      <c r="X20">
        <f t="shared" si="8"/>
        <v>1</v>
      </c>
      <c r="Y20">
        <f t="shared" si="8"/>
        <v>1</v>
      </c>
      <c r="Z20">
        <f t="shared" si="8"/>
        <v>0</v>
      </c>
      <c r="AA20">
        <f t="shared" si="8"/>
        <v>0</v>
      </c>
      <c r="AB20">
        <f t="shared" si="5"/>
        <v>-1</v>
      </c>
      <c r="AC20">
        <f t="shared" si="5"/>
        <v>-1</v>
      </c>
      <c r="AD20">
        <f t="shared" si="5"/>
        <v>0</v>
      </c>
      <c r="AE20">
        <f t="shared" si="5"/>
        <v>-1</v>
      </c>
      <c r="AF20">
        <f t="shared" si="5"/>
        <v>-1</v>
      </c>
      <c r="AG20">
        <f t="shared" si="5"/>
        <v>0</v>
      </c>
      <c r="AH20">
        <f t="shared" si="5"/>
        <v>-1</v>
      </c>
      <c r="AI20">
        <f t="shared" si="5"/>
        <v>0</v>
      </c>
      <c r="AJ20">
        <f t="shared" si="5"/>
        <v>0</v>
      </c>
      <c r="AK20">
        <v>1</v>
      </c>
    </row>
    <row r="21" spans="1:37" x14ac:dyDescent="0.25">
      <c r="A21" s="13"/>
      <c r="B21">
        <v>17</v>
      </c>
      <c r="C21" s="3">
        <v>-2.25</v>
      </c>
      <c r="D21">
        <f t="shared" ca="1" si="7"/>
        <v>-2.25</v>
      </c>
      <c r="E21">
        <f t="shared" si="2"/>
        <v>1615.6096490340192</v>
      </c>
      <c r="F21">
        <f t="shared" si="3"/>
        <v>64.194647019647022</v>
      </c>
      <c r="G21">
        <v>18</v>
      </c>
      <c r="H21">
        <v>24</v>
      </c>
      <c r="I21">
        <v>1</v>
      </c>
      <c r="J21" s="6">
        <v>7</v>
      </c>
      <c r="K21" s="6">
        <v>6</v>
      </c>
      <c r="L21" s="6">
        <v>2</v>
      </c>
      <c r="M21" s="6">
        <v>4</v>
      </c>
      <c r="N21" s="6">
        <v>18</v>
      </c>
      <c r="O21" s="6">
        <v>13</v>
      </c>
      <c r="P21" s="6">
        <v>17</v>
      </c>
      <c r="Q21" s="6">
        <v>15</v>
      </c>
      <c r="R21">
        <v>11</v>
      </c>
      <c r="S21">
        <f t="shared" si="4"/>
        <v>1</v>
      </c>
      <c r="T21">
        <f t="shared" si="8"/>
        <v>1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1</v>
      </c>
      <c r="Y21">
        <f t="shared" si="8"/>
        <v>1</v>
      </c>
      <c r="Z21">
        <f t="shared" si="8"/>
        <v>0</v>
      </c>
      <c r="AA21">
        <f t="shared" si="8"/>
        <v>0</v>
      </c>
      <c r="AB21">
        <f t="shared" si="5"/>
        <v>0</v>
      </c>
      <c r="AC21">
        <f t="shared" si="5"/>
        <v>-1</v>
      </c>
      <c r="AD21">
        <f t="shared" si="5"/>
        <v>0</v>
      </c>
      <c r="AE21">
        <f t="shared" si="5"/>
        <v>-1</v>
      </c>
      <c r="AF21">
        <f t="shared" si="5"/>
        <v>0</v>
      </c>
      <c r="AG21">
        <f t="shared" si="5"/>
        <v>-1</v>
      </c>
      <c r="AH21">
        <f t="shared" si="5"/>
        <v>0</v>
      </c>
      <c r="AI21">
        <f t="shared" si="5"/>
        <v>-1</v>
      </c>
      <c r="AJ21">
        <f t="shared" si="5"/>
        <v>-1</v>
      </c>
      <c r="AK21">
        <v>1</v>
      </c>
    </row>
    <row r="22" spans="1:37" x14ac:dyDescent="0.25">
      <c r="A22" s="13"/>
      <c r="B22">
        <v>18</v>
      </c>
      <c r="C22" s="3">
        <v>-5.2857142857142856</v>
      </c>
      <c r="D22">
        <f t="shared" ca="1" si="7"/>
        <v>-5.2857142857142856</v>
      </c>
      <c r="E22">
        <f t="shared" si="2"/>
        <v>997.77497730283244</v>
      </c>
      <c r="F22">
        <f t="shared" si="3"/>
        <v>49.587576312576317</v>
      </c>
      <c r="G22">
        <v>19</v>
      </c>
      <c r="H22">
        <v>18</v>
      </c>
      <c r="I22">
        <v>1</v>
      </c>
      <c r="J22" s="6">
        <v>2</v>
      </c>
      <c r="K22" s="6">
        <v>5</v>
      </c>
      <c r="L22" s="6">
        <v>8</v>
      </c>
      <c r="M22" s="6">
        <v>6</v>
      </c>
      <c r="N22" s="6">
        <v>14</v>
      </c>
      <c r="O22" s="6">
        <v>13</v>
      </c>
      <c r="P22" s="6">
        <v>12</v>
      </c>
      <c r="Q22" s="6">
        <v>15</v>
      </c>
      <c r="R22">
        <v>18</v>
      </c>
      <c r="S22">
        <f t="shared" si="4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1</v>
      </c>
      <c r="X22">
        <f t="shared" si="8"/>
        <v>1</v>
      </c>
      <c r="Y22">
        <f t="shared" si="8"/>
        <v>0</v>
      </c>
      <c r="Z22">
        <f t="shared" si="8"/>
        <v>1</v>
      </c>
      <c r="AA22">
        <f t="shared" si="8"/>
        <v>0</v>
      </c>
      <c r="AB22">
        <f t="shared" si="5"/>
        <v>0</v>
      </c>
      <c r="AC22">
        <f t="shared" si="5"/>
        <v>0</v>
      </c>
      <c r="AD22">
        <f t="shared" si="5"/>
        <v>-1</v>
      </c>
      <c r="AE22">
        <f t="shared" si="5"/>
        <v>-1</v>
      </c>
      <c r="AF22">
        <f t="shared" si="5"/>
        <v>-1</v>
      </c>
      <c r="AG22">
        <f t="shared" si="5"/>
        <v>-1</v>
      </c>
      <c r="AH22">
        <f t="shared" si="5"/>
        <v>0</v>
      </c>
      <c r="AI22">
        <f t="shared" si="5"/>
        <v>0</v>
      </c>
      <c r="AJ22">
        <f t="shared" si="5"/>
        <v>-1</v>
      </c>
      <c r="AK22">
        <v>1</v>
      </c>
    </row>
    <row r="23" spans="1:37" x14ac:dyDescent="0.25">
      <c r="E23">
        <f t="shared" si="2"/>
        <v>1915.3758565296337</v>
      </c>
      <c r="F23">
        <f t="shared" si="3"/>
        <v>19.765007215007216</v>
      </c>
      <c r="G23">
        <v>20</v>
      </c>
      <c r="H23">
        <v>-24</v>
      </c>
      <c r="I23">
        <v>2</v>
      </c>
      <c r="J23">
        <v>4</v>
      </c>
      <c r="K23">
        <v>3</v>
      </c>
      <c r="L23">
        <v>8</v>
      </c>
      <c r="M23">
        <v>5</v>
      </c>
      <c r="N23">
        <v>11</v>
      </c>
      <c r="O23">
        <v>18</v>
      </c>
      <c r="P23">
        <v>16</v>
      </c>
      <c r="Q23">
        <v>17</v>
      </c>
      <c r="R23">
        <v>10</v>
      </c>
      <c r="S23">
        <f t="shared" si="4"/>
        <v>0</v>
      </c>
      <c r="T23">
        <f t="shared" si="8"/>
        <v>1</v>
      </c>
      <c r="U23">
        <f t="shared" si="8"/>
        <v>1</v>
      </c>
      <c r="V23">
        <f t="shared" si="8"/>
        <v>1</v>
      </c>
      <c r="W23">
        <f t="shared" si="8"/>
        <v>1</v>
      </c>
      <c r="X23">
        <f t="shared" si="8"/>
        <v>0</v>
      </c>
      <c r="Y23">
        <f t="shared" si="8"/>
        <v>0</v>
      </c>
      <c r="Z23">
        <f t="shared" si="8"/>
        <v>1</v>
      </c>
      <c r="AA23">
        <f t="shared" si="8"/>
        <v>0</v>
      </c>
      <c r="AB23">
        <f t="shared" si="5"/>
        <v>-1</v>
      </c>
      <c r="AC23">
        <f t="shared" si="5"/>
        <v>-1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-1</v>
      </c>
      <c r="AI23">
        <f t="shared" si="5"/>
        <v>-1</v>
      </c>
      <c r="AJ23">
        <f t="shared" si="5"/>
        <v>-1</v>
      </c>
      <c r="AK23">
        <v>-1</v>
      </c>
    </row>
    <row r="27" spans="1:37" x14ac:dyDescent="0.25">
      <c r="C27" s="1"/>
    </row>
    <row r="39" spans="3:3" x14ac:dyDescent="0.25">
      <c r="C39" s="1"/>
    </row>
  </sheetData>
  <mergeCells count="4">
    <mergeCell ref="S2:AJ2"/>
    <mergeCell ref="I2:R2"/>
    <mergeCell ref="A5:A13"/>
    <mergeCell ref="A14:A22"/>
  </mergeCells>
  <printOptions headings="1" gridLines="1"/>
  <pageMargins left="0.7" right="0.7" top="0.75" bottom="0.75" header="0.3" footer="0.3"/>
  <pageSetup scale="38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YMK2ZCXUH6A7-1064-40</_dlc_DocId>
    <_dlc_DocIdUrl xmlns="acade835-edac-4a7e-af34-56d289d23a02">
      <Url>https://eis.usafa.edu/academics/management/or495spring2015/_layouts/DocIdRedir.aspx?ID=YMK2ZCXUH6A7-1064-40</Url>
      <Description>YMK2ZCXUH6A7-1064-40</Description>
    </_dlc_DocIdUrl>
  </documentManagement>
</p:properties>
</file>

<file path=customXml/itemProps1.xml><?xml version="1.0" encoding="utf-8"?>
<ds:datastoreItem xmlns:ds="http://schemas.openxmlformats.org/officeDocument/2006/customXml" ds:itemID="{CBBB1EFC-AF44-46CB-939E-A92FB1C8C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BEB02B-FB2A-4C95-82B9-BF44B93B498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C9D781-BE82-4CAD-9FAD-ECEB851CCA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D64909-61BF-43E8-8FB2-54553634B54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acade835-edac-4a7e-af34-56d289d23a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model!look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Test</cp:lastModifiedBy>
  <cp:lastPrinted>2008-03-18T13:32:38Z</cp:lastPrinted>
  <dcterms:created xsi:type="dcterms:W3CDTF">2007-07-21T00:32:50Z</dcterms:created>
  <dcterms:modified xsi:type="dcterms:W3CDTF">2015-02-20T16:36:37Z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4b0538c9-e3f5-4ccf-a45b-22062a60d710</vt:lpwstr>
  </property>
  <property fmtid="{D5CDD505-2E9C-101B-9397-08002B2CF9AE}" pid="3" name="ContentTypeId">
    <vt:lpwstr>0x0101009512A67DE462054BAE3D65C6A4AD6832</vt:lpwstr>
  </property>
</Properties>
</file>