
<file path=[Content_Types].xml><?xml version="1.0" encoding="utf-8"?>
<Types xmlns="http://schemas.openxmlformats.org/package/2006/content-types">
  <Default Extension="xml" ContentType="application/xml"/>
  <Default Extension="tiff" ContentType="image/tif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0" windowWidth="25520" windowHeight="15620"/>
  </bookViews>
  <sheets>
    <sheet name="Sheet1" sheetId="1" r:id="rId1"/>
    <sheet name="Sheet2" sheetId="2" r:id="rId2"/>
    <sheet name="Sheet3" sheetId="3" r:id="rId3"/>
  </sheets>
  <definedNames>
    <definedName name="Border_1">Sheet1!$G$113</definedName>
    <definedName name="Border_2">Sheet1!$G$114</definedName>
    <definedName name="Border_Offset">Sheet1!$G$115</definedName>
    <definedName name="Low_X">Sheet1!$G$1</definedName>
    <definedName name="Low_Y">Sheet1!$G$100</definedName>
    <definedName name="Mod_X">Sheet1!$G$101</definedName>
    <definedName name="Mod_Y">Sheet1!$G$102</definedName>
    <definedName name="X_Offset">Sheet1!$G$107</definedName>
    <definedName name="X_Range">Sheet1!$G$110</definedName>
    <definedName name="Y_Offset">Sheet1!$G$108</definedName>
    <definedName name="Y_Range">Sheet1!$G$111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D101" i="1"/>
  <c r="C101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G110" i="1"/>
  <c r="G114" i="1"/>
  <c r="I114" i="1"/>
  <c r="J114" i="1"/>
  <c r="K114" i="1"/>
  <c r="L114" i="1"/>
  <c r="M114" i="1"/>
  <c r="N114" i="1"/>
  <c r="G111" i="1"/>
  <c r="G117" i="1"/>
  <c r="G118" i="1"/>
  <c r="O114" i="1"/>
  <c r="I115" i="1"/>
  <c r="J115" i="1"/>
  <c r="K115" i="1"/>
  <c r="L115" i="1"/>
  <c r="M115" i="1"/>
  <c r="N115" i="1"/>
  <c r="O115" i="1"/>
  <c r="I106" i="1"/>
  <c r="J106" i="1"/>
  <c r="K106" i="1"/>
  <c r="L106" i="1"/>
  <c r="L101" i="1"/>
  <c r="M106" i="1"/>
  <c r="N106" i="1"/>
  <c r="O106" i="1"/>
  <c r="S108" i="1"/>
  <c r="S105" i="1"/>
  <c r="S106" i="1"/>
  <c r="I107" i="1"/>
  <c r="J107" i="1"/>
  <c r="K107" i="1"/>
  <c r="L107" i="1"/>
  <c r="M107" i="1"/>
  <c r="N107" i="1"/>
  <c r="O107" i="1"/>
  <c r="R108" i="1"/>
  <c r="R107" i="1"/>
  <c r="S107" i="1"/>
  <c r="I108" i="1"/>
  <c r="J108" i="1"/>
  <c r="K108" i="1"/>
  <c r="L108" i="1"/>
  <c r="M108" i="1"/>
  <c r="N108" i="1"/>
  <c r="O108" i="1"/>
  <c r="I109" i="1"/>
  <c r="J109" i="1"/>
  <c r="K109" i="1"/>
  <c r="L109" i="1"/>
  <c r="M109" i="1"/>
  <c r="N109" i="1"/>
  <c r="O109" i="1"/>
  <c r="R109" i="1"/>
  <c r="I110" i="1"/>
  <c r="J110" i="1"/>
  <c r="K110" i="1"/>
  <c r="L110" i="1"/>
  <c r="M110" i="1"/>
  <c r="N110" i="1"/>
  <c r="O110" i="1"/>
  <c r="R110" i="1"/>
  <c r="S110" i="1"/>
  <c r="I111" i="1"/>
  <c r="J111" i="1"/>
  <c r="K111" i="1"/>
  <c r="L111" i="1"/>
  <c r="M111" i="1"/>
  <c r="N111" i="1"/>
  <c r="O111" i="1"/>
  <c r="I112" i="1"/>
  <c r="J112" i="1"/>
  <c r="K112" i="1"/>
  <c r="L112" i="1"/>
  <c r="M112" i="1"/>
  <c r="N112" i="1"/>
  <c r="O112" i="1"/>
  <c r="S112" i="1"/>
  <c r="L102" i="1"/>
  <c r="M102" i="1"/>
  <c r="L103" i="1"/>
  <c r="M103" i="1"/>
  <c r="L104" i="1"/>
  <c r="M104" i="1"/>
  <c r="L105" i="1"/>
  <c r="M105" i="1"/>
  <c r="L113" i="1"/>
  <c r="M113" i="1"/>
  <c r="M116" i="1"/>
  <c r="M117" i="1"/>
  <c r="M118" i="1"/>
  <c r="L119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01" i="1"/>
  <c r="K102" i="1"/>
  <c r="K103" i="1"/>
  <c r="K104" i="1"/>
  <c r="K105" i="1"/>
  <c r="K113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01" i="1"/>
  <c r="R105" i="1"/>
  <c r="J102" i="1"/>
  <c r="J103" i="1"/>
  <c r="J104" i="1"/>
  <c r="J105" i="1"/>
  <c r="J113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01" i="1"/>
  <c r="N102" i="1"/>
  <c r="N103" i="1"/>
  <c r="N104" i="1"/>
  <c r="N105" i="1"/>
  <c r="N113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01" i="1"/>
  <c r="L116" i="1"/>
  <c r="L117" i="1"/>
  <c r="L118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O102" i="1"/>
  <c r="O103" i="1"/>
  <c r="O104" i="1"/>
  <c r="O105" i="1"/>
  <c r="O113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01" i="1"/>
  <c r="G113" i="1"/>
  <c r="I102" i="1"/>
  <c r="I103" i="1"/>
  <c r="I104" i="1"/>
  <c r="I105" i="1"/>
  <c r="I113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01" i="1"/>
</calcChain>
</file>

<file path=xl/sharedStrings.xml><?xml version="1.0" encoding="utf-8"?>
<sst xmlns="http://schemas.openxmlformats.org/spreadsheetml/2006/main" count="27" uniqueCount="22">
  <si>
    <t>Name</t>
  </si>
  <si>
    <t>Actual Data</t>
  </si>
  <si>
    <t>Y-Offset</t>
  </si>
  <si>
    <t>X-Offset</t>
  </si>
  <si>
    <t>X</t>
  </si>
  <si>
    <t>Y</t>
  </si>
  <si>
    <t>Counter for Offset</t>
  </si>
  <si>
    <t>X-Range</t>
  </si>
  <si>
    <t>Y-Range</t>
  </si>
  <si>
    <t>Border Offset</t>
  </si>
  <si>
    <t>Y-Border 1</t>
  </si>
  <si>
    <t>Y-Border 2</t>
  </si>
  <si>
    <t>Multiple Offset</t>
  </si>
  <si>
    <t>Low X</t>
  </si>
  <si>
    <t>Low Y</t>
  </si>
  <si>
    <t>Mod X</t>
  </si>
  <si>
    <t>Mod Y</t>
  </si>
  <si>
    <t>Border 1</t>
  </si>
  <si>
    <t>Border 2</t>
  </si>
  <si>
    <t>Multi-Offset</t>
  </si>
  <si>
    <t>Performance</t>
  </si>
  <si>
    <t>Versatility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</si>
</sst>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scheme val="minor"/>
    </font>
    <font>
      <b/>
      <sz val="14"/>
      <color theme="0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2" fontId="0" fillId="0" borderId="0" xfId="0" applyNumberFormat="1" applyBorder="1"/>
    <xf numFmtId="0" fontId="5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0" xfId="0" applyFont="1"/>
    <xf numFmtId="0" fontId="6" fillId="2" borderId="1" xfId="0" applyFont="1" applyFill="1" applyBorder="1" applyAlignment="1">
      <alignment horizontal="center" vertical="center"/>
    </xf>
    <xf numFmtId="0" fontId="7" fillId="3" borderId="2" xfId="0" applyFont="1" applyFill="1" applyBorder="1"/>
    <xf numFmtId="0" fontId="7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Fill="1" applyBorder="1"/>
    <xf numFmtId="0" fontId="0" fillId="0" borderId="0" xfId="0" applyFill="1"/>
    <xf numFmtId="0" fontId="8" fillId="2" borderId="1" xfId="0" applyFont="1" applyFill="1" applyBorder="1" applyAlignment="1">
      <alignment horizontal="center" vertical="center"/>
    </xf>
    <xf numFmtId="0" fontId="9" fillId="3" borderId="2" xfId="0" applyFont="1" applyFill="1" applyBorder="1"/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/>
    <xf numFmtId="0" fontId="9" fillId="4" borderId="2" xfId="0" applyFont="1" applyFill="1" applyBorder="1" applyAlignment="1">
      <alignment horizontal="center"/>
    </xf>
    <xf numFmtId="0" fontId="10" fillId="3" borderId="2" xfId="0" applyFont="1" applyFill="1" applyBorder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Performance - Versatility</a:t>
            </a:r>
            <a:r>
              <a:rPr lang="en-US" sz="2000" baseline="0"/>
              <a:t> 9 Box</a:t>
            </a:r>
            <a:r>
              <a:rPr lang="en-US" sz="2000"/>
              <a:t> Plot</a:t>
            </a:r>
          </a:p>
        </c:rich>
      </c:tx>
      <c:layout>
        <c:manualLayout>
          <c:xMode val="edge"/>
          <c:yMode val="edge"/>
          <c:x val="0.314018502458045"/>
          <c:y val="0.0032403732309719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39102744465679"/>
          <c:y val="0.0974773356033198"/>
          <c:w val="0.906018326407964"/>
          <c:h val="0.854499732775623"/>
        </c:manualLayout>
      </c:layout>
      <c:scatterChart>
        <c:scatterStyle val="lineMarker"/>
        <c:varyColors val="0"/>
        <c:ser>
          <c:idx val="0"/>
          <c:order val="0"/>
          <c:tx>
            <c:v>Performance vs. Versatility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0000"/>
              </a:solidFill>
            </c:spPr>
          </c:marker>
          <c:dLbls>
            <c:dLbl>
              <c:idx val="0"/>
              <c:layout/>
              <c:tx>
                <c:strRef>
                  <c:f>Sheet1!$B$101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Sheet1!$B$102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Sheet1!$B$103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Sheet1!$B$104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Sheet1!$B$105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Sheet1!$B$106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Sheet1!$B$107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Sheet1!$B$108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strRef>
                  <c:f>Sheet1!$B$109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strRef>
                  <c:f>Sheet1!$B$110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Sheet1!$B$111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strRef>
                  <c:f>Sheet1!$B$112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strRef>
                  <c:f>Sheet1!$B$113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strRef>
                  <c:f>Sheet1!$B$114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strRef>
                  <c:f>Sheet1!$B$115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strRef>
                  <c:f>Sheet1!$B$116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strRef>
                  <c:f>Sheet1!$B$117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strRef>
                  <c:f>Sheet1!$B$118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strRef>
                  <c:f>Sheet1!$B$119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strRef>
                  <c:f>Sheet1!$B$120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strRef>
                  <c:f>Sheet1!$B$121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strRef>
                  <c:f>Sheet1!$B$122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strRef>
                  <c:f>Sheet1!$B$123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tx>
                <c:strRef>
                  <c:f>Sheet1!$B$124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tx>
                <c:strRef>
                  <c:f>Sheet1!$B$125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strRef>
                  <c:f>Sheet1!$B$126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tx>
                <c:strRef>
                  <c:f>Sheet1!$B$127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tx>
                <c:strRef>
                  <c:f>Sheet1!$B$128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tx>
                <c:strRef>
                  <c:f>Sheet1!$B$129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tx>
                <c:strRef>
                  <c:f>Sheet1!$B$130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tx>
                <c:strRef>
                  <c:f>Sheet1!$B$131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tx>
                <c:strRef>
                  <c:f>Sheet1!$B$132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tx>
                <c:strRef>
                  <c:f>Sheet1!$B$133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tx>
                <c:strRef>
                  <c:f>Sheet1!$B$134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tx>
                <c:strRef>
                  <c:f>Sheet1!$B$135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tx>
                <c:strRef>
                  <c:f>Sheet1!$B$136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tx>
                <c:strRef>
                  <c:f>Sheet1!$B$137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tx>
                <c:strRef>
                  <c:f>Sheet1!$B$138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tx>
                <c:strRef>
                  <c:f>Sheet1!$B$139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tx>
                <c:strRef>
                  <c:f>Sheet1!$B$140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tx>
                <c:strRef>
                  <c:f>Sheet1!$B$141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tx>
                <c:strRef>
                  <c:f>Sheet1!$B$142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tx>
                <c:strRef>
                  <c:f>Sheet1!$B$143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tx>
                <c:strRef>
                  <c:f>Sheet1!$B$144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tx>
                <c:strRef>
                  <c:f>Sheet1!$B$145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tx>
                <c:strRef>
                  <c:f>Sheet1!$B$146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tx>
                <c:strRef>
                  <c:f>Sheet1!$B$147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tx>
                <c:strRef>
                  <c:f>Sheet1!$B$148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2">
                  <a:lumMod val="25000"/>
                  <a:alpha val="50000"/>
                </a:schemeClr>
              </a:solidFill>
            </c:spPr>
            <c:txPr>
              <a:bodyPr/>
              <a:lstStyle/>
              <a:p>
                <a:pPr>
                  <a:defRPr sz="1600" b="1" i="0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Sheet1!$J$101:$J$148</c:f>
              <c:numCache>
                <c:formatCode>0.00</c:formatCode>
                <c:ptCount val="48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1000.0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</c:numCache>
            </c:numRef>
          </c:xVal>
          <c:yVal>
            <c:numRef>
              <c:f>Sheet1!$O$101:$O$148</c:f>
              <c:numCache>
                <c:formatCode>General</c:formatCode>
                <c:ptCount val="48"/>
                <c:pt idx="0">
                  <c:v>999.9</c:v>
                </c:pt>
                <c:pt idx="1">
                  <c:v>999.9</c:v>
                </c:pt>
                <c:pt idx="2">
                  <c:v>999.9</c:v>
                </c:pt>
                <c:pt idx="3">
                  <c:v>999.9</c:v>
                </c:pt>
                <c:pt idx="4">
                  <c:v>999.9</c:v>
                </c:pt>
                <c:pt idx="5">
                  <c:v>999.9</c:v>
                </c:pt>
                <c:pt idx="6">
                  <c:v>999.9</c:v>
                </c:pt>
                <c:pt idx="7">
                  <c:v>999.9</c:v>
                </c:pt>
                <c:pt idx="8">
                  <c:v>999.9</c:v>
                </c:pt>
                <c:pt idx="9">
                  <c:v>999.9</c:v>
                </c:pt>
                <c:pt idx="10">
                  <c:v>999.9</c:v>
                </c:pt>
                <c:pt idx="11">
                  <c:v>999.9</c:v>
                </c:pt>
                <c:pt idx="12">
                  <c:v>999.9</c:v>
                </c:pt>
                <c:pt idx="13">
                  <c:v>999.9</c:v>
                </c:pt>
                <c:pt idx="14">
                  <c:v>999.9</c:v>
                </c:pt>
                <c:pt idx="15">
                  <c:v>999.9</c:v>
                </c:pt>
                <c:pt idx="16">
                  <c:v>999.9</c:v>
                </c:pt>
                <c:pt idx="17">
                  <c:v>999.9</c:v>
                </c:pt>
                <c:pt idx="18">
                  <c:v>999.9</c:v>
                </c:pt>
                <c:pt idx="19">
                  <c:v>999.9</c:v>
                </c:pt>
                <c:pt idx="20">
                  <c:v>999.9</c:v>
                </c:pt>
                <c:pt idx="21">
                  <c:v>999.9</c:v>
                </c:pt>
                <c:pt idx="22">
                  <c:v>999.9</c:v>
                </c:pt>
                <c:pt idx="23">
                  <c:v>999.9</c:v>
                </c:pt>
                <c:pt idx="24">
                  <c:v>999.9</c:v>
                </c:pt>
                <c:pt idx="25">
                  <c:v>999.9</c:v>
                </c:pt>
                <c:pt idx="26">
                  <c:v>999.9</c:v>
                </c:pt>
                <c:pt idx="27">
                  <c:v>999.9</c:v>
                </c:pt>
                <c:pt idx="28">
                  <c:v>999.9</c:v>
                </c:pt>
                <c:pt idx="29">
                  <c:v>999.9</c:v>
                </c:pt>
                <c:pt idx="30">
                  <c:v>999.9</c:v>
                </c:pt>
                <c:pt idx="31">
                  <c:v>999.9</c:v>
                </c:pt>
                <c:pt idx="32">
                  <c:v>999.9</c:v>
                </c:pt>
                <c:pt idx="33">
                  <c:v>999.9</c:v>
                </c:pt>
                <c:pt idx="34">
                  <c:v>999.9</c:v>
                </c:pt>
                <c:pt idx="35">
                  <c:v>999.9</c:v>
                </c:pt>
                <c:pt idx="36">
                  <c:v>999.9</c:v>
                </c:pt>
                <c:pt idx="37">
                  <c:v>999.9</c:v>
                </c:pt>
                <c:pt idx="38">
                  <c:v>999.9</c:v>
                </c:pt>
                <c:pt idx="39">
                  <c:v>999.9</c:v>
                </c:pt>
                <c:pt idx="40">
                  <c:v>999.9</c:v>
                </c:pt>
                <c:pt idx="41">
                  <c:v>999.9</c:v>
                </c:pt>
                <c:pt idx="42">
                  <c:v>999.9</c:v>
                </c:pt>
                <c:pt idx="43">
                  <c:v>999.9</c:v>
                </c:pt>
                <c:pt idx="44">
                  <c:v>999.9</c:v>
                </c:pt>
                <c:pt idx="45">
                  <c:v>999.9</c:v>
                </c:pt>
                <c:pt idx="46">
                  <c:v>999.9</c:v>
                </c:pt>
                <c:pt idx="47">
                  <c:v>999.9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58440"/>
        <c:axId val="2135863912"/>
      </c:scatterChart>
      <c:valAx>
        <c:axId val="2135858440"/>
        <c:scaling>
          <c:orientation val="minMax"/>
          <c:max val="1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2000" b="1"/>
                </a:pPr>
                <a:r>
                  <a:rPr lang="en-US" sz="2000" b="1"/>
                  <a:t>Versatility</a:t>
                </a:r>
              </a:p>
            </c:rich>
          </c:tx>
          <c:layout>
            <c:manualLayout>
              <c:xMode val="edge"/>
              <c:yMode val="edge"/>
              <c:x val="0.475951972421358"/>
              <c:y val="0.960382222024239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solidFill>
            <a:schemeClr val="bg1"/>
          </a:solidFill>
        </c:spPr>
        <c:txPr>
          <a:bodyPr/>
          <a:lstStyle/>
          <a:p>
            <a:pPr>
              <a:defRPr sz="1600">
                <a:solidFill>
                  <a:schemeClr val="bg1"/>
                </a:solidFill>
              </a:defRPr>
            </a:pPr>
            <a:endParaRPr lang="en-US"/>
          </a:p>
        </c:txPr>
        <c:crossAx val="2135863912"/>
        <c:crosses val="autoZero"/>
        <c:crossBetween val="midCat"/>
      </c:valAx>
      <c:valAx>
        <c:axId val="2135863912"/>
        <c:scaling>
          <c:orientation val="minMax"/>
          <c:max val="1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 b="1">
                    <a:latin typeface="+mn-lt"/>
                    <a:cs typeface="Arial" pitchFamily="34" charset="0"/>
                  </a:defRPr>
                </a:pPr>
                <a:r>
                  <a:rPr lang="en-US" sz="2000" b="1">
                    <a:latin typeface="+mn-lt"/>
                    <a:cs typeface="Arial" pitchFamily="34" charset="0"/>
                  </a:rPr>
                  <a:t>Performance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>
                <a:solidFill>
                  <a:schemeClr val="bg1"/>
                </a:solidFill>
              </a:defRPr>
            </a:pPr>
            <a:endParaRPr lang="en-US"/>
          </a:p>
        </c:txPr>
        <c:crossAx val="2135858440"/>
        <c:crosses val="autoZero"/>
        <c:crossBetween val="midCat"/>
      </c:valAx>
      <c:spPr>
        <a:blipFill rotWithShape="1">
          <a:blip xmlns:r="http://schemas.openxmlformats.org/officeDocument/2006/relationships" r:embed="rId1"/>
          <a:stretch>
            <a:fillRect/>
          </a:stretch>
        </a:blipFill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1989665</xdr:colOff>
      <xdr:row>0</xdr:row>
      <xdr:rowOff>0</xdr:rowOff>
    </xdr:from>
    <xdr:to>
      <xdr:col>19</xdr:col>
      <xdr:colOff>491065</xdr:colOff>
      <xdr:row>41</xdr:row>
      <xdr:rowOff>169334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W273"/>
  <sheetViews>
    <sheetView showGridLines="0" tabSelected="1" topLeftCell="A2" zoomScale="75" zoomScaleNormal="75" zoomScalePageLayoutView="75" workbookViewId="0">
      <selection activeCell="V13" sqref="V13"/>
    </sheetView>
  </sheetViews>
  <sheetFormatPr baseColWidth="10" defaultColWidth="8.83203125" defaultRowHeight="15" x14ac:dyDescent="0"/>
  <cols>
    <col min="2" max="2" width="29.1640625" style="8" customWidth="1"/>
    <col min="3" max="3" width="23.5" style="8" customWidth="1"/>
    <col min="4" max="4" width="26.1640625" style="8" customWidth="1"/>
    <col min="9" max="9" width="14.33203125" bestFit="1" customWidth="1"/>
  </cols>
  <sheetData>
    <row r="1" spans="2:49" hidden="1">
      <c r="C1" s="12" t="s">
        <v>1</v>
      </c>
      <c r="D1" s="12"/>
      <c r="F1" s="1" t="s">
        <v>13</v>
      </c>
      <c r="G1" s="1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2:49" ht="19" thickBot="1">
      <c r="B2" s="15" t="s">
        <v>0</v>
      </c>
      <c r="C2" s="15" t="s">
        <v>21</v>
      </c>
      <c r="D2" s="15" t="s">
        <v>20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2:49" ht="19" thickTop="1">
      <c r="B3" s="16"/>
      <c r="C3" s="17"/>
      <c r="D3" s="1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2:49" ht="18">
      <c r="B4" s="18"/>
      <c r="C4" s="19"/>
      <c r="D4" s="1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2:49" ht="18">
      <c r="B5" s="16"/>
      <c r="C5" s="17"/>
      <c r="D5" s="1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2:49" ht="18">
      <c r="B6" s="18"/>
      <c r="C6" s="19"/>
      <c r="D6" s="1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2:49" ht="18">
      <c r="B7" s="16"/>
      <c r="C7" s="17"/>
      <c r="D7" s="1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2:49" ht="18">
      <c r="B8" s="18"/>
      <c r="C8" s="19"/>
      <c r="D8" s="1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2:49" ht="18">
      <c r="B9" s="16"/>
      <c r="C9" s="17"/>
      <c r="D9" s="1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2:49" ht="18">
      <c r="B10" s="18"/>
      <c r="C10" s="19"/>
      <c r="D10" s="1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2:49" ht="18">
      <c r="B11" s="16"/>
      <c r="C11" s="17"/>
      <c r="D11" s="1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2:49" ht="18">
      <c r="B12" s="18"/>
      <c r="C12" s="18"/>
      <c r="D12" s="1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2:49" ht="18">
      <c r="B13" s="16"/>
      <c r="C13" s="16"/>
      <c r="D13" s="1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2:49" ht="18">
      <c r="B14" s="18"/>
      <c r="C14" s="18"/>
      <c r="D14" s="1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2:49" ht="18">
      <c r="B15" s="20"/>
      <c r="C15" s="16"/>
      <c r="D15" s="1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2:49" ht="18">
      <c r="B16" s="18"/>
      <c r="C16" s="18"/>
      <c r="D16" s="1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2:49" ht="18">
      <c r="B17" s="16"/>
      <c r="C17" s="16"/>
      <c r="D17" s="1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2:49" ht="18">
      <c r="B18" s="18"/>
      <c r="C18" s="18"/>
      <c r="D18" s="1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2:49" ht="18">
      <c r="B19" s="16"/>
      <c r="C19" s="16"/>
      <c r="D19" s="1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2:49" ht="18">
      <c r="B20" s="18"/>
      <c r="C20" s="18"/>
      <c r="D20" s="1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2:49" ht="18">
      <c r="B21" s="16"/>
      <c r="C21" s="16"/>
      <c r="D21" s="1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2:49" ht="18">
      <c r="B22" s="18"/>
      <c r="C22" s="18"/>
      <c r="D22" s="1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2:49" ht="18">
      <c r="B23" s="16"/>
      <c r="C23" s="16"/>
      <c r="D23" s="1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2:49" ht="18">
      <c r="B24" s="18"/>
      <c r="C24" s="18"/>
      <c r="D24" s="1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2:49" ht="18">
      <c r="B25" s="16"/>
      <c r="C25" s="16"/>
      <c r="D25" s="1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2:49" ht="18">
      <c r="B26" s="18"/>
      <c r="C26" s="18"/>
      <c r="D26" s="1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2:49" ht="18">
      <c r="B27" s="16"/>
      <c r="C27" s="16"/>
      <c r="D27" s="1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2:49" ht="18">
      <c r="B28" s="18"/>
      <c r="C28" s="18"/>
      <c r="D28" s="1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2:49" ht="18">
      <c r="B29" s="16"/>
      <c r="C29" s="16"/>
      <c r="D29" s="1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2:49" ht="18">
      <c r="B30" s="18"/>
      <c r="C30" s="18"/>
      <c r="D30" s="1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2:49" ht="18">
      <c r="B31" s="16"/>
      <c r="C31" s="16"/>
      <c r="D31" s="1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2:49" ht="18">
      <c r="B32" s="18"/>
      <c r="C32" s="18"/>
      <c r="D32" s="1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2:49" ht="18">
      <c r="B33" s="16"/>
      <c r="C33" s="16"/>
      <c r="D33" s="1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2:49" ht="18">
      <c r="B34" s="18"/>
      <c r="C34" s="18"/>
      <c r="D34" s="1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2:49" ht="18">
      <c r="B35" s="16"/>
      <c r="C35" s="16"/>
      <c r="D35" s="1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2:49" ht="18">
      <c r="B36" s="18"/>
      <c r="C36" s="18"/>
      <c r="D36" s="1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2:49" ht="18">
      <c r="B37" s="16"/>
      <c r="C37" s="16"/>
      <c r="D37" s="1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2:49" ht="18">
      <c r="B38" s="18"/>
      <c r="C38" s="18"/>
      <c r="D38" s="1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2:49" ht="18">
      <c r="B39" s="16"/>
      <c r="C39" s="16"/>
      <c r="D39" s="1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2:49" ht="18">
      <c r="B40" s="18"/>
      <c r="C40" s="18"/>
      <c r="D40" s="1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2:49" ht="18">
      <c r="B41" s="16"/>
      <c r="C41" s="16"/>
      <c r="D41" s="1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2:49" ht="18">
      <c r="B42" s="18"/>
      <c r="C42" s="18"/>
      <c r="D42" s="1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2:49" ht="18">
      <c r="B43" s="16"/>
      <c r="C43" s="16"/>
      <c r="D43" s="1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2:49" ht="18">
      <c r="B44" s="18"/>
      <c r="C44" s="18"/>
      <c r="D44" s="1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2:49" ht="18">
      <c r="B45" s="16"/>
      <c r="C45" s="16"/>
      <c r="D45" s="1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2:49" ht="18">
      <c r="B46" s="18"/>
      <c r="C46" s="18"/>
      <c r="D46" s="1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2:49" ht="18">
      <c r="B47" s="16"/>
      <c r="C47" s="16"/>
      <c r="D47" s="1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2:49" ht="18">
      <c r="B48" s="18"/>
      <c r="C48" s="18"/>
      <c r="D48" s="1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2:49" ht="18">
      <c r="B49" s="16"/>
      <c r="C49" s="16"/>
      <c r="D49" s="1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2:49" s="14" customFormat="1">
      <c r="B50" s="13"/>
      <c r="C50" s="13"/>
      <c r="D50" s="1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2:49" s="14" customFormat="1">
      <c r="B51" s="13"/>
      <c r="C51" s="13"/>
      <c r="D51" s="1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2:49" s="14" customFormat="1">
      <c r="B52" s="13"/>
      <c r="C52" s="13"/>
      <c r="D52" s="1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2:49" s="14" customFormat="1">
      <c r="B53" s="13"/>
      <c r="C53" s="13"/>
      <c r="D53" s="1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2:49" s="14" customFormat="1">
      <c r="B54" s="13"/>
      <c r="C54" s="13"/>
      <c r="D54" s="1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2:49" s="14" customFormat="1">
      <c r="B55" s="13"/>
      <c r="C55" s="13"/>
      <c r="D55" s="1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2:49" s="14" customFormat="1">
      <c r="B56" s="13"/>
      <c r="C56" s="13"/>
      <c r="D56" s="1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2:49" s="14" customFormat="1">
      <c r="B57" s="13"/>
      <c r="C57" s="13"/>
      <c r="D57" s="1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2:49" s="14" customFormat="1">
      <c r="B58" s="13"/>
      <c r="C58" s="13"/>
      <c r="D58" s="1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2:49" s="14" customFormat="1">
      <c r="B59" s="13"/>
      <c r="C59" s="13"/>
      <c r="D59" s="1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2:49" s="14" customFormat="1">
      <c r="B60" s="13"/>
      <c r="C60" s="13"/>
      <c r="D60" s="1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2:49" s="14" customFormat="1">
      <c r="B61" s="13"/>
      <c r="C61" s="13"/>
      <c r="D61" s="1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2:49" s="14" customFormat="1">
      <c r="B62" s="13"/>
      <c r="C62" s="13"/>
      <c r="D62" s="1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2:49" s="14" customFormat="1">
      <c r="B63" s="13"/>
      <c r="C63" s="13"/>
      <c r="D63" s="1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2:49" s="14" customFormat="1">
      <c r="B64" s="13"/>
      <c r="C64" s="13"/>
      <c r="D64" s="1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2:49" s="14" customFormat="1">
      <c r="B65" s="13"/>
      <c r="C65" s="13"/>
      <c r="D65" s="1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2:49" s="14" customFormat="1">
      <c r="B66" s="13"/>
      <c r="C66" s="13"/>
      <c r="D66" s="1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2:49" s="14" customFormat="1">
      <c r="B67" s="13"/>
      <c r="C67" s="13"/>
      <c r="D67" s="1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2:49" s="14" customFormat="1">
      <c r="B68" s="13"/>
      <c r="C68" s="13"/>
      <c r="D68" s="1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2:49" s="14" customFormat="1">
      <c r="B69" s="13"/>
      <c r="C69" s="13"/>
      <c r="D69" s="1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2:49" s="14" customFormat="1">
      <c r="B70" s="13"/>
      <c r="C70" s="13"/>
      <c r="D70" s="1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2:49" s="14" customFormat="1">
      <c r="B71" s="13"/>
      <c r="C71" s="13"/>
      <c r="D71" s="1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2:49" s="14" customFormat="1">
      <c r="B72" s="13"/>
      <c r="C72" s="13"/>
      <c r="D72" s="1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2:49" s="14" customFormat="1">
      <c r="B73" s="13"/>
      <c r="C73" s="13"/>
      <c r="D73" s="1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2:49" s="14" customFormat="1">
      <c r="B74" s="13"/>
      <c r="C74" s="13"/>
      <c r="D74" s="1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2:49" s="14" customFormat="1">
      <c r="B75" s="13"/>
      <c r="C75" s="13"/>
      <c r="D75" s="1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2:49" s="14" customFormat="1">
      <c r="B76" s="13"/>
      <c r="C76" s="13"/>
      <c r="D76" s="1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2:49" s="14" customFormat="1">
      <c r="B77" s="13"/>
      <c r="C77" s="13"/>
      <c r="D77" s="1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2:49" s="14" customFormat="1">
      <c r="B78" s="13"/>
      <c r="C78" s="13"/>
      <c r="D78" s="1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2:49" s="14" customFormat="1">
      <c r="B79" s="13"/>
      <c r="C79" s="13"/>
      <c r="D79" s="1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2:49" s="14" customFormat="1">
      <c r="B80" s="13"/>
      <c r="C80" s="13"/>
      <c r="D80" s="1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2:49" s="14" customFormat="1">
      <c r="B81" s="13"/>
      <c r="C81" s="13"/>
      <c r="D81" s="1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2:49" s="14" customFormat="1">
      <c r="B82" s="13"/>
      <c r="C82" s="13"/>
      <c r="D82" s="1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2:49" s="14" customFormat="1">
      <c r="B83" s="13"/>
      <c r="C83" s="13"/>
      <c r="D83" s="1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2:49" s="14" customFormat="1">
      <c r="B84" s="13"/>
      <c r="C84" s="13"/>
      <c r="D84" s="1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2:49" s="14" customFormat="1">
      <c r="B85" s="13"/>
      <c r="C85" s="13"/>
      <c r="D85" s="1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2:49" s="14" customFormat="1">
      <c r="B86" s="13"/>
      <c r="C86" s="13"/>
      <c r="D86" s="1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2:49" s="14" customFormat="1">
      <c r="B87" s="13"/>
      <c r="C87" s="13"/>
      <c r="D87" s="1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2:49" s="14" customFormat="1">
      <c r="B88" s="13"/>
      <c r="C88" s="13"/>
      <c r="D88" s="1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2:49" s="14" customFormat="1">
      <c r="B89" s="13"/>
      <c r="C89" s="13"/>
      <c r="D89" s="1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2:49" s="14" customFormat="1">
      <c r="B90" s="13"/>
      <c r="C90" s="13"/>
      <c r="D90" s="1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2:49" s="14" customFormat="1">
      <c r="B91" s="13"/>
      <c r="C91" s="13"/>
      <c r="D91" s="1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2:49" s="14" customFormat="1">
      <c r="B92" s="13"/>
      <c r="C92" s="13"/>
      <c r="D92" s="1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2:49" s="14" customFormat="1">
      <c r="B93" s="13"/>
      <c r="C93" s="13"/>
      <c r="D93" s="1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2:49" s="14" customFormat="1">
      <c r="B94" s="13"/>
      <c r="C94" s="13"/>
      <c r="D94" s="1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2:49" s="14" customFormat="1">
      <c r="B95" s="13"/>
      <c r="C95" s="13"/>
      <c r="D95" s="1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2:49" s="14" customFormat="1">
      <c r="B96" s="13"/>
      <c r="C96" s="13"/>
      <c r="D96" s="1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2:49" s="14" customFormat="1">
      <c r="B97" s="13"/>
      <c r="C97" s="13"/>
      <c r="D97" s="1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2:49" s="14" customFormat="1">
      <c r="B98" s="13"/>
      <c r="C98" s="13"/>
      <c r="D98" s="1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2:49" s="14" customFormat="1">
      <c r="B99" s="13"/>
      <c r="C99" s="13"/>
      <c r="D99" s="1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2:49" ht="29" thickBot="1">
      <c r="B100" s="9" t="s">
        <v>0</v>
      </c>
      <c r="C100" s="9" t="s">
        <v>21</v>
      </c>
      <c r="D100" s="9" t="s">
        <v>20</v>
      </c>
      <c r="F100" s="1" t="s">
        <v>14</v>
      </c>
      <c r="G100">
        <v>5</v>
      </c>
      <c r="H100" s="1"/>
      <c r="I100" s="1"/>
      <c r="J100" s="2" t="s">
        <v>4</v>
      </c>
      <c r="K100" s="2"/>
      <c r="L100" s="2"/>
      <c r="M100" s="3" t="s">
        <v>6</v>
      </c>
      <c r="N100" s="3" t="s">
        <v>12</v>
      </c>
      <c r="O100" s="6" t="s">
        <v>5</v>
      </c>
      <c r="Q100" s="1"/>
      <c r="R100" s="1"/>
      <c r="S100" s="1"/>
      <c r="T100" s="1"/>
      <c r="U100" s="1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2:49" ht="21" thickTop="1">
      <c r="B101" s="10">
        <f>B3</f>
        <v>0</v>
      </c>
      <c r="C101" s="11">
        <f>C3</f>
        <v>0</v>
      </c>
      <c r="D101" s="11">
        <f>D3</f>
        <v>0</v>
      </c>
      <c r="F101" s="1" t="s">
        <v>15</v>
      </c>
      <c r="G101" s="1">
        <v>8</v>
      </c>
      <c r="H101" s="1"/>
      <c r="I101" s="1">
        <f t="shared" ref="I101:I112" si="0">B101</f>
        <v>0</v>
      </c>
      <c r="J101" s="5">
        <f>VLOOKUP(C101,$Q$103:$S$113,2,FALSE)</f>
        <v>1000</v>
      </c>
      <c r="K101" s="5">
        <f>VLOOKUP(D101,$Q$103:$S$113,3,FALSE)</f>
        <v>1000</v>
      </c>
      <c r="L101" s="1">
        <f t="shared" ref="L101:L148" si="1">C101*10+D101</f>
        <v>0</v>
      </c>
      <c r="M101" s="1">
        <f>IF($C101=0,0,COUNTIF(L$101:L101,L101))</f>
        <v>0</v>
      </c>
      <c r="N101" s="1">
        <f t="shared" ref="N101:N148" si="2">IF(K101=0,0,K101+(M101-1)*$G$104)</f>
        <v>999.9</v>
      </c>
      <c r="O101" s="1">
        <f t="shared" ref="O101:O113" si="3">IF(OR(N101=G$117,N101=G$118),N101+G$115,N101)</f>
        <v>999.9</v>
      </c>
      <c r="Q101" s="1"/>
      <c r="R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2:49" ht="20">
      <c r="B102" s="10">
        <f>B4</f>
        <v>0</v>
      </c>
      <c r="C102" s="11">
        <f>C4</f>
        <v>0</v>
      </c>
      <c r="D102" s="11">
        <f>D4</f>
        <v>0</v>
      </c>
      <c r="F102" s="1" t="s">
        <v>16</v>
      </c>
      <c r="G102" s="1">
        <v>8</v>
      </c>
      <c r="H102" s="1"/>
      <c r="I102" s="1">
        <f t="shared" si="0"/>
        <v>0</v>
      </c>
      <c r="J102" s="5">
        <f>VLOOKUP(C102,$Q$103:$S$113,2,FALSE)</f>
        <v>1000</v>
      </c>
      <c r="K102" s="5">
        <f>VLOOKUP(D102,$Q$103:$S$113,3,FALSE)</f>
        <v>1000</v>
      </c>
      <c r="L102" s="1">
        <f t="shared" si="1"/>
        <v>0</v>
      </c>
      <c r="M102" s="1">
        <f>IF($C102=0,0,COUNTIF(L$101:L102,L102))</f>
        <v>0</v>
      </c>
      <c r="N102" s="1">
        <f t="shared" si="2"/>
        <v>999.9</v>
      </c>
      <c r="O102" s="1">
        <f t="shared" si="3"/>
        <v>999.9</v>
      </c>
      <c r="Q102" s="1"/>
      <c r="R102" t="s">
        <v>4</v>
      </c>
      <c r="S102" t="s">
        <v>5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2:49" ht="20">
      <c r="B103" s="10">
        <f>B5</f>
        <v>0</v>
      </c>
      <c r="C103" s="11">
        <f>C5</f>
        <v>0</v>
      </c>
      <c r="D103" s="11">
        <f>D5</f>
        <v>0</v>
      </c>
      <c r="F103" s="1"/>
      <c r="G103" s="1"/>
      <c r="H103" s="1"/>
      <c r="I103" s="1">
        <f t="shared" si="0"/>
        <v>0</v>
      </c>
      <c r="J103" s="5">
        <f>VLOOKUP(C103,$Q$103:$S$113,2,FALSE)</f>
        <v>1000</v>
      </c>
      <c r="K103" s="5">
        <f>VLOOKUP(D103,$Q$103:$S$113,3,FALSE)</f>
        <v>1000</v>
      </c>
      <c r="L103" s="1">
        <f t="shared" si="1"/>
        <v>0</v>
      </c>
      <c r="M103" s="1">
        <f>IF($C103=0,0,COUNTIF(L$101:L103,L103))</f>
        <v>0</v>
      </c>
      <c r="N103" s="1">
        <f t="shared" si="2"/>
        <v>999.9</v>
      </c>
      <c r="O103" s="1">
        <f t="shared" si="3"/>
        <v>999.9</v>
      </c>
      <c r="Q103" s="1">
        <v>0</v>
      </c>
      <c r="R103">
        <v>1000</v>
      </c>
      <c r="S103">
        <v>1000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2:49" ht="20">
      <c r="B104" s="10">
        <f>B6</f>
        <v>0</v>
      </c>
      <c r="C104" s="11">
        <f>C6</f>
        <v>0</v>
      </c>
      <c r="D104" s="11">
        <f>D6</f>
        <v>0</v>
      </c>
      <c r="F104" s="1" t="s">
        <v>19</v>
      </c>
      <c r="G104" s="1">
        <v>0.1</v>
      </c>
      <c r="H104" s="1"/>
      <c r="I104" s="1">
        <f t="shared" si="0"/>
        <v>0</v>
      </c>
      <c r="J104" s="5">
        <f>VLOOKUP(C104,$Q$103:$S$113,2,FALSE)</f>
        <v>1000</v>
      </c>
      <c r="K104" s="5">
        <f>VLOOKUP(D104,$Q$103:$S$113,3,FALSE)</f>
        <v>1000</v>
      </c>
      <c r="L104" s="1">
        <f t="shared" si="1"/>
        <v>0</v>
      </c>
      <c r="M104" s="1">
        <f>IF($C104=0,0,COUNTIF(L$101:L104,L104))</f>
        <v>0</v>
      </c>
      <c r="N104" s="1">
        <f t="shared" si="2"/>
        <v>999.9</v>
      </c>
      <c r="O104" s="1">
        <f t="shared" si="3"/>
        <v>999.9</v>
      </c>
      <c r="Q104" s="1">
        <v>1</v>
      </c>
      <c r="R104">
        <v>1.04</v>
      </c>
      <c r="S104">
        <v>0.9</v>
      </c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2:49" ht="20">
      <c r="B105" s="10">
        <f>B7</f>
        <v>0</v>
      </c>
      <c r="C105" s="11">
        <f>C7</f>
        <v>0</v>
      </c>
      <c r="D105" s="11">
        <f>D7</f>
        <v>0</v>
      </c>
      <c r="F105" s="1"/>
      <c r="G105" s="1"/>
      <c r="H105" s="1"/>
      <c r="I105" s="1">
        <f t="shared" si="0"/>
        <v>0</v>
      </c>
      <c r="J105" s="5">
        <f>VLOOKUP(C105,$Q$103:$S$113,2,FALSE)</f>
        <v>1000</v>
      </c>
      <c r="K105" s="5">
        <f>VLOOKUP(D105,$Q$103:$S$113,3,FALSE)</f>
        <v>1000</v>
      </c>
      <c r="L105" s="1">
        <f t="shared" si="1"/>
        <v>0</v>
      </c>
      <c r="M105" s="1">
        <f>IF($C105=0,0,COUNTIF(L$101:L105,L105))</f>
        <v>0</v>
      </c>
      <c r="N105" s="1">
        <f t="shared" si="2"/>
        <v>999.9</v>
      </c>
      <c r="O105" s="1">
        <f t="shared" si="3"/>
        <v>999.9</v>
      </c>
      <c r="Q105" s="1">
        <v>2</v>
      </c>
      <c r="R105">
        <f>(R$108-R$104)/4+R104</f>
        <v>1.7216666666666667</v>
      </c>
      <c r="S105">
        <f>(S$108-S$104)/4+S104</f>
        <v>1.6</v>
      </c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2:49" ht="20">
      <c r="B106" s="10">
        <f>B8</f>
        <v>0</v>
      </c>
      <c r="C106" s="11">
        <f>C8</f>
        <v>0</v>
      </c>
      <c r="D106" s="11">
        <f>D8</f>
        <v>0</v>
      </c>
      <c r="F106" s="1"/>
      <c r="G106" s="1"/>
      <c r="H106" s="1"/>
      <c r="I106" s="1">
        <f t="shared" si="0"/>
        <v>0</v>
      </c>
      <c r="J106" s="5">
        <f t="shared" ref="J106:J115" si="4">VLOOKUP(C106,$Q$103:$S$113,2,FALSE)</f>
        <v>1000</v>
      </c>
      <c r="K106" s="5">
        <f t="shared" ref="K106:K115" si="5">VLOOKUP(D106,$Q$103:$S$113,3,FALSE)</f>
        <v>1000</v>
      </c>
      <c r="L106" s="1">
        <f t="shared" si="1"/>
        <v>0</v>
      </c>
      <c r="M106" s="1">
        <f>IF($C106=0,0,COUNTIF(L$101:L106,L106))</f>
        <v>0</v>
      </c>
      <c r="N106" s="1">
        <f t="shared" si="2"/>
        <v>999.9</v>
      </c>
      <c r="O106" s="1">
        <f t="shared" si="3"/>
        <v>999.9</v>
      </c>
      <c r="Q106" s="4">
        <v>3</v>
      </c>
      <c r="R106">
        <v>2.2999999999999998</v>
      </c>
      <c r="S106">
        <f t="shared" ref="R106:S107" si="6">(S$108-S$104)/4+S105</f>
        <v>2.3000000000000003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2:49" ht="20">
      <c r="B107" s="10">
        <f>B9</f>
        <v>0</v>
      </c>
      <c r="C107" s="11">
        <f>C9</f>
        <v>0</v>
      </c>
      <c r="D107" s="11">
        <f>D9</f>
        <v>0</v>
      </c>
      <c r="F107" s="1" t="s">
        <v>3</v>
      </c>
      <c r="G107" s="1">
        <v>0.8</v>
      </c>
      <c r="H107" s="1"/>
      <c r="I107" s="1">
        <f t="shared" si="0"/>
        <v>0</v>
      </c>
      <c r="J107" s="5">
        <f t="shared" si="4"/>
        <v>1000</v>
      </c>
      <c r="K107" s="5">
        <f t="shared" si="5"/>
        <v>1000</v>
      </c>
      <c r="L107" s="1">
        <f t="shared" si="1"/>
        <v>0</v>
      </c>
      <c r="M107" s="1">
        <f>IF($C107=0,0,COUNTIF(L$101:L107,L107))</f>
        <v>0</v>
      </c>
      <c r="N107" s="1">
        <f t="shared" si="2"/>
        <v>999.9</v>
      </c>
      <c r="O107" s="1">
        <f t="shared" si="3"/>
        <v>999.9</v>
      </c>
      <c r="Q107" s="4">
        <v>4</v>
      </c>
      <c r="R107">
        <f t="shared" si="6"/>
        <v>2.9816666666666665</v>
      </c>
      <c r="S107">
        <f t="shared" si="6"/>
        <v>3.0000000000000004</v>
      </c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2:49" ht="20">
      <c r="B108" s="10">
        <f>B10</f>
        <v>0</v>
      </c>
      <c r="C108" s="11">
        <f>C10</f>
        <v>0</v>
      </c>
      <c r="D108" s="11">
        <f>D10</f>
        <v>0</v>
      </c>
      <c r="F108" s="1" t="s">
        <v>2</v>
      </c>
      <c r="G108" s="1">
        <v>0.7</v>
      </c>
      <c r="H108" s="1"/>
      <c r="I108" s="1">
        <f t="shared" si="0"/>
        <v>0</v>
      </c>
      <c r="J108" s="5">
        <f t="shared" si="4"/>
        <v>1000</v>
      </c>
      <c r="K108" s="5">
        <f t="shared" si="5"/>
        <v>1000</v>
      </c>
      <c r="L108" s="1">
        <f t="shared" si="1"/>
        <v>0</v>
      </c>
      <c r="M108" s="1">
        <f>IF($C108=0,0,COUNTIF(L$101:L108,L108))</f>
        <v>0</v>
      </c>
      <c r="N108" s="1">
        <f t="shared" si="2"/>
        <v>999.9</v>
      </c>
      <c r="O108" s="1">
        <f t="shared" si="3"/>
        <v>999.9</v>
      </c>
      <c r="Q108" s="4">
        <v>5</v>
      </c>
      <c r="R108">
        <f>X_Range-Border_Offset+X_Offset</f>
        <v>3.7666666666666666</v>
      </c>
      <c r="S108">
        <f>Y_Range-Border_Offset+Y_Offset</f>
        <v>3.7</v>
      </c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2:49" ht="20">
      <c r="B109" s="10">
        <f>B11</f>
        <v>0</v>
      </c>
      <c r="C109" s="11">
        <f>C11</f>
        <v>0</v>
      </c>
      <c r="D109" s="11">
        <f>D11</f>
        <v>0</v>
      </c>
      <c r="F109" s="1"/>
      <c r="G109" s="1"/>
      <c r="H109" s="1"/>
      <c r="I109" s="1">
        <f t="shared" si="0"/>
        <v>0</v>
      </c>
      <c r="J109" s="5">
        <f t="shared" si="4"/>
        <v>1000</v>
      </c>
      <c r="K109" s="5">
        <f t="shared" si="5"/>
        <v>1000</v>
      </c>
      <c r="L109" s="1">
        <f t="shared" si="1"/>
        <v>0</v>
      </c>
      <c r="M109" s="1">
        <f>IF($C109=0,0,COUNTIF(L$101:L109,L109))</f>
        <v>0</v>
      </c>
      <c r="N109" s="1">
        <f t="shared" si="2"/>
        <v>999.9</v>
      </c>
      <c r="O109" s="1">
        <f t="shared" si="3"/>
        <v>999.9</v>
      </c>
      <c r="Q109" s="4">
        <v>6</v>
      </c>
      <c r="R109">
        <f>X_Range+X_Offset+0.3</f>
        <v>4.1666666666666661</v>
      </c>
      <c r="S109">
        <v>4.2</v>
      </c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2:49" ht="20">
      <c r="B110" s="10">
        <f>B12</f>
        <v>0</v>
      </c>
      <c r="C110" s="11">
        <f>C12</f>
        <v>0</v>
      </c>
      <c r="D110" s="11">
        <f>D12</f>
        <v>0</v>
      </c>
      <c r="F110" s="1" t="s">
        <v>7</v>
      </c>
      <c r="G110" s="5">
        <f>(10-G107)/3</f>
        <v>3.0666666666666664</v>
      </c>
      <c r="H110" s="1"/>
      <c r="I110" s="1">
        <f t="shared" si="0"/>
        <v>0</v>
      </c>
      <c r="J110" s="5">
        <f t="shared" si="4"/>
        <v>1000</v>
      </c>
      <c r="K110" s="5">
        <f t="shared" si="5"/>
        <v>1000</v>
      </c>
      <c r="L110" s="1">
        <f t="shared" si="1"/>
        <v>0</v>
      </c>
      <c r="M110" s="1">
        <f>IF($C110=0,0,COUNTIF(L$101:L110,L110))</f>
        <v>0</v>
      </c>
      <c r="N110" s="1">
        <f t="shared" si="2"/>
        <v>999.9</v>
      </c>
      <c r="O110" s="1">
        <f t="shared" si="3"/>
        <v>999.9</v>
      </c>
      <c r="Q110" s="4">
        <v>7</v>
      </c>
      <c r="R110">
        <f>(R109+R111)/2</f>
        <v>5.333333333333333</v>
      </c>
      <c r="S110">
        <f>(S109+S111)/2</f>
        <v>5.35</v>
      </c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2:49" ht="20">
      <c r="B111" s="10">
        <f>B13</f>
        <v>0</v>
      </c>
      <c r="C111" s="11">
        <f>C13</f>
        <v>0</v>
      </c>
      <c r="D111" s="11">
        <f>D13</f>
        <v>0</v>
      </c>
      <c r="F111" s="4" t="s">
        <v>8</v>
      </c>
      <c r="G111" s="5">
        <f>(10-G108)/3</f>
        <v>3.1</v>
      </c>
      <c r="H111" s="1"/>
      <c r="I111" s="1">
        <f t="shared" si="0"/>
        <v>0</v>
      </c>
      <c r="J111" s="5">
        <f t="shared" si="4"/>
        <v>1000</v>
      </c>
      <c r="K111" s="5">
        <f t="shared" si="5"/>
        <v>1000</v>
      </c>
      <c r="L111" s="1">
        <f t="shared" si="1"/>
        <v>0</v>
      </c>
      <c r="M111" s="1">
        <f>IF($C111=0,0,COUNTIF(L$101:L111,L111))</f>
        <v>0</v>
      </c>
      <c r="N111" s="1">
        <f t="shared" si="2"/>
        <v>999.9</v>
      </c>
      <c r="O111" s="1">
        <f t="shared" si="3"/>
        <v>999.9</v>
      </c>
      <c r="Q111" s="4">
        <v>8</v>
      </c>
      <c r="R111">
        <v>6.5</v>
      </c>
      <c r="S111">
        <v>6.5</v>
      </c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2:49" ht="20">
      <c r="B112" s="10">
        <f>B14</f>
        <v>0</v>
      </c>
      <c r="C112" s="11">
        <f>C14</f>
        <v>0</v>
      </c>
      <c r="D112" s="11">
        <f>D14</f>
        <v>0</v>
      </c>
      <c r="F112" s="1"/>
      <c r="G112" s="1"/>
      <c r="H112" s="1"/>
      <c r="I112" s="1">
        <f t="shared" si="0"/>
        <v>0</v>
      </c>
      <c r="J112" s="5">
        <f t="shared" si="4"/>
        <v>1000</v>
      </c>
      <c r="K112" s="5">
        <f t="shared" si="5"/>
        <v>1000</v>
      </c>
      <c r="L112" s="1">
        <f t="shared" si="1"/>
        <v>0</v>
      </c>
      <c r="M112" s="1">
        <f>IF($C112=0,0,COUNTIF(L$101:L112,L112))</f>
        <v>0</v>
      </c>
      <c r="N112" s="1">
        <f t="shared" si="2"/>
        <v>999.9</v>
      </c>
      <c r="O112" s="1">
        <f t="shared" si="3"/>
        <v>999.9</v>
      </c>
      <c r="Q112" s="4">
        <v>9</v>
      </c>
      <c r="R112">
        <v>7.5</v>
      </c>
      <c r="S112">
        <f>2*Y_Range+Y_Offset+0.7</f>
        <v>7.6000000000000005</v>
      </c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2:49" ht="20">
      <c r="B113" s="10">
        <f>B15</f>
        <v>0</v>
      </c>
      <c r="C113" s="11">
        <f>C15</f>
        <v>0</v>
      </c>
      <c r="D113" s="11">
        <f>D15</f>
        <v>0</v>
      </c>
      <c r="F113" s="4" t="s">
        <v>17</v>
      </c>
      <c r="G113" s="5">
        <f>G107+G110</f>
        <v>3.8666666666666663</v>
      </c>
      <c r="H113" s="1"/>
      <c r="I113" s="1">
        <f t="shared" ref="I113:I148" si="7">B113</f>
        <v>0</v>
      </c>
      <c r="J113" s="5">
        <f>VLOOKUP(C113,$Q$103:$S$113,2,FALSE)</f>
        <v>1000</v>
      </c>
      <c r="K113" s="5">
        <f>VLOOKUP(D113,$Q$103:$S$113,3,FALSE)</f>
        <v>1000</v>
      </c>
      <c r="L113" s="1">
        <f t="shared" si="1"/>
        <v>0</v>
      </c>
      <c r="M113" s="1">
        <f>IF($C113=0,0,COUNTIF(L$101:L113,L113))</f>
        <v>0</v>
      </c>
      <c r="N113" s="1">
        <f t="shared" si="2"/>
        <v>999.9</v>
      </c>
      <c r="O113" s="1">
        <f t="shared" si="3"/>
        <v>999.9</v>
      </c>
      <c r="Q113" s="4">
        <v>10</v>
      </c>
      <c r="R113">
        <v>9.4</v>
      </c>
      <c r="S113">
        <v>9.3000000000000007</v>
      </c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2:49" ht="20">
      <c r="B114" s="10">
        <f>B16</f>
        <v>0</v>
      </c>
      <c r="C114" s="11">
        <f>C16</f>
        <v>0</v>
      </c>
      <c r="D114" s="11">
        <f>D16</f>
        <v>0</v>
      </c>
      <c r="F114" s="4" t="s">
        <v>18</v>
      </c>
      <c r="G114" s="1">
        <f>G107+2*G110</f>
        <v>6.9333333333333327</v>
      </c>
      <c r="H114" s="1"/>
      <c r="I114" s="1">
        <f t="shared" si="7"/>
        <v>0</v>
      </c>
      <c r="J114" s="5">
        <f t="shared" si="4"/>
        <v>1000</v>
      </c>
      <c r="K114" s="5">
        <f t="shared" si="5"/>
        <v>1000</v>
      </c>
      <c r="L114" s="1">
        <f t="shared" si="1"/>
        <v>0</v>
      </c>
      <c r="M114" s="1">
        <f>IF($C114=0,0,COUNTIF(L$101:L114,L114))</f>
        <v>0</v>
      </c>
      <c r="N114" s="1">
        <f t="shared" si="2"/>
        <v>999.9</v>
      </c>
      <c r="O114" s="1">
        <f t="shared" ref="O114:O115" si="8">IF(OR(N114=G$117,N114=G$118),N114+G$115,N114)</f>
        <v>999.9</v>
      </c>
      <c r="Q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2:49" ht="20">
      <c r="B115" s="10">
        <f>B17</f>
        <v>0</v>
      </c>
      <c r="C115" s="11">
        <f>C17</f>
        <v>0</v>
      </c>
      <c r="D115" s="11">
        <f>D17</f>
        <v>0</v>
      </c>
      <c r="F115" s="4" t="s">
        <v>9</v>
      </c>
      <c r="G115" s="1">
        <v>0.1</v>
      </c>
      <c r="H115" s="1"/>
      <c r="I115" s="1">
        <f t="shared" si="7"/>
        <v>0</v>
      </c>
      <c r="J115" s="5">
        <f t="shared" si="4"/>
        <v>1000</v>
      </c>
      <c r="K115" s="5">
        <f t="shared" si="5"/>
        <v>1000</v>
      </c>
      <c r="L115" s="1">
        <f t="shared" si="1"/>
        <v>0</v>
      </c>
      <c r="M115" s="1">
        <f>IF($C115=0,0,COUNTIF(L$101:L115,L115))</f>
        <v>0</v>
      </c>
      <c r="N115" s="1">
        <f t="shared" si="2"/>
        <v>999.9</v>
      </c>
      <c r="O115" s="1">
        <f t="shared" si="8"/>
        <v>999.9</v>
      </c>
      <c r="Q115" s="1"/>
      <c r="R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2:49" ht="20">
      <c r="B116" s="10">
        <f>B18</f>
        <v>0</v>
      </c>
      <c r="C116" s="11">
        <f>C18</f>
        <v>0</v>
      </c>
      <c r="D116" s="11">
        <f>D18</f>
        <v>0</v>
      </c>
      <c r="F116" s="1"/>
      <c r="G116" s="1"/>
      <c r="H116" s="1"/>
      <c r="I116" s="1">
        <f t="shared" si="7"/>
        <v>0</v>
      </c>
      <c r="J116" s="5">
        <f t="shared" ref="J116:J148" si="9">VLOOKUP(C116,$Q$103:$S$113,2,FALSE)</f>
        <v>1000</v>
      </c>
      <c r="K116" s="5">
        <f t="shared" ref="K116:K148" si="10">VLOOKUP(D116,$Q$103:$S$113,3,FALSE)</f>
        <v>1000</v>
      </c>
      <c r="L116" s="1">
        <f t="shared" si="1"/>
        <v>0</v>
      </c>
      <c r="M116" s="1">
        <f>IF($C116=0,0,COUNTIF(L$101:L116,L116))</f>
        <v>0</v>
      </c>
      <c r="N116" s="1">
        <f t="shared" si="2"/>
        <v>999.9</v>
      </c>
      <c r="O116" s="1">
        <f t="shared" ref="O116:O148" si="11">IF(OR(N116=G$117,N116=G$118),N116+G$115,N116)</f>
        <v>999.9</v>
      </c>
      <c r="Q116" s="1"/>
      <c r="R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2:49" ht="20">
      <c r="B117" s="10">
        <f>B19</f>
        <v>0</v>
      </c>
      <c r="C117" s="11">
        <f>C19</f>
        <v>0</v>
      </c>
      <c r="D117" s="11">
        <f>D19</f>
        <v>0</v>
      </c>
      <c r="F117" s="4" t="s">
        <v>10</v>
      </c>
      <c r="G117" s="5">
        <f>G108+G111</f>
        <v>3.8</v>
      </c>
      <c r="H117" s="1"/>
      <c r="I117" s="1">
        <f t="shared" si="7"/>
        <v>0</v>
      </c>
      <c r="J117" s="5">
        <f t="shared" si="9"/>
        <v>1000</v>
      </c>
      <c r="K117" s="5">
        <f t="shared" si="10"/>
        <v>1000</v>
      </c>
      <c r="L117" s="1">
        <f t="shared" si="1"/>
        <v>0</v>
      </c>
      <c r="M117" s="1">
        <f>IF($C117=0,0,COUNTIF(L$101:L117,L117))</f>
        <v>0</v>
      </c>
      <c r="N117" s="1">
        <f t="shared" si="2"/>
        <v>999.9</v>
      </c>
      <c r="O117" s="1">
        <f t="shared" si="11"/>
        <v>999.9</v>
      </c>
      <c r="Q117" s="1"/>
      <c r="R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2:49" ht="20">
      <c r="B118" s="10">
        <f>B20</f>
        <v>0</v>
      </c>
      <c r="C118" s="11">
        <f>C20</f>
        <v>0</v>
      </c>
      <c r="D118" s="11">
        <f>D20</f>
        <v>0</v>
      </c>
      <c r="F118" s="4" t="s">
        <v>11</v>
      </c>
      <c r="G118" s="1">
        <f>G108+2*G111</f>
        <v>6.9</v>
      </c>
      <c r="H118" s="1"/>
      <c r="I118" s="1">
        <f t="shared" ref="I118:I124" si="12">B118</f>
        <v>0</v>
      </c>
      <c r="J118" s="5">
        <f t="shared" si="9"/>
        <v>1000</v>
      </c>
      <c r="K118" s="5">
        <f t="shared" si="10"/>
        <v>1000</v>
      </c>
      <c r="L118" s="1">
        <f t="shared" si="1"/>
        <v>0</v>
      </c>
      <c r="M118" s="1">
        <f>IF($C118=0,0,COUNTIF(L$101:L118,L118))</f>
        <v>0</v>
      </c>
      <c r="N118" s="1">
        <f t="shared" si="2"/>
        <v>999.9</v>
      </c>
      <c r="O118" s="1">
        <f t="shared" si="11"/>
        <v>999.9</v>
      </c>
      <c r="Q118" s="1"/>
      <c r="R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2:49" ht="20">
      <c r="B119" s="10">
        <f>B21</f>
        <v>0</v>
      </c>
      <c r="C119" s="11">
        <f>C21</f>
        <v>0</v>
      </c>
      <c r="D119" s="11">
        <f>D21</f>
        <v>0</v>
      </c>
      <c r="F119" s="1"/>
      <c r="G119" s="1"/>
      <c r="H119" s="1"/>
      <c r="I119" s="1">
        <f t="shared" si="12"/>
        <v>0</v>
      </c>
      <c r="J119" s="5">
        <f t="shared" si="9"/>
        <v>1000</v>
      </c>
      <c r="K119" s="5">
        <f t="shared" si="10"/>
        <v>1000</v>
      </c>
      <c r="L119" s="1">
        <f t="shared" si="1"/>
        <v>0</v>
      </c>
      <c r="M119" s="1">
        <f>IF($C119=0,0,COUNTIF(L$101:L119,L119))</f>
        <v>0</v>
      </c>
      <c r="N119" s="1">
        <f t="shared" si="2"/>
        <v>999.9</v>
      </c>
      <c r="O119" s="1">
        <f t="shared" si="11"/>
        <v>999.9</v>
      </c>
      <c r="Q119" s="1"/>
      <c r="R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2:49" ht="20">
      <c r="B120" s="10">
        <f>B22</f>
        <v>0</v>
      </c>
      <c r="C120" s="11">
        <f>C22</f>
        <v>0</v>
      </c>
      <c r="D120" s="11">
        <f>D22</f>
        <v>0</v>
      </c>
      <c r="F120" s="1"/>
      <c r="G120" s="1"/>
      <c r="H120" s="1"/>
      <c r="I120" s="1">
        <f t="shared" si="12"/>
        <v>0</v>
      </c>
      <c r="J120" s="5">
        <f t="shared" si="9"/>
        <v>1000</v>
      </c>
      <c r="K120" s="5">
        <f t="shared" si="10"/>
        <v>1000</v>
      </c>
      <c r="L120" s="1">
        <f t="shared" si="1"/>
        <v>0</v>
      </c>
      <c r="M120" s="1">
        <f>IF($C120=0,0,COUNTIF(L$101:L120,L120))</f>
        <v>0</v>
      </c>
      <c r="N120" s="1">
        <f t="shared" si="2"/>
        <v>999.9</v>
      </c>
      <c r="O120" s="1">
        <f t="shared" si="11"/>
        <v>999.9</v>
      </c>
      <c r="Q120" s="1"/>
      <c r="R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2:49" ht="20">
      <c r="B121" s="10">
        <f>B23</f>
        <v>0</v>
      </c>
      <c r="C121" s="11">
        <f>C23</f>
        <v>0</v>
      </c>
      <c r="D121" s="11">
        <f>D23</f>
        <v>0</v>
      </c>
      <c r="F121" s="1"/>
      <c r="G121" s="1"/>
      <c r="H121" s="1"/>
      <c r="I121" s="1">
        <f t="shared" si="12"/>
        <v>0</v>
      </c>
      <c r="J121" s="5">
        <f t="shared" si="9"/>
        <v>1000</v>
      </c>
      <c r="K121" s="5">
        <f t="shared" si="10"/>
        <v>1000</v>
      </c>
      <c r="L121" s="1">
        <f t="shared" si="1"/>
        <v>0</v>
      </c>
      <c r="M121" s="1">
        <f>IF($C121=0,0,COUNTIF(L$101:L121,L121))</f>
        <v>0</v>
      </c>
      <c r="N121" s="1">
        <f t="shared" si="2"/>
        <v>999.9</v>
      </c>
      <c r="O121" s="1">
        <f t="shared" si="11"/>
        <v>999.9</v>
      </c>
      <c r="Q121" s="1"/>
      <c r="R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2:49" ht="20">
      <c r="B122" s="10">
        <f>B24</f>
        <v>0</v>
      </c>
      <c r="C122" s="11">
        <f>C24</f>
        <v>0</v>
      </c>
      <c r="D122" s="11">
        <f>D24</f>
        <v>0</v>
      </c>
      <c r="F122" s="1"/>
      <c r="G122" s="1"/>
      <c r="H122" s="1"/>
      <c r="I122" s="1">
        <f t="shared" si="12"/>
        <v>0</v>
      </c>
      <c r="J122" s="5">
        <f t="shared" si="9"/>
        <v>1000</v>
      </c>
      <c r="K122" s="5">
        <f t="shared" si="10"/>
        <v>1000</v>
      </c>
      <c r="L122" s="1">
        <f t="shared" si="1"/>
        <v>0</v>
      </c>
      <c r="M122" s="1">
        <f>IF($C122=0,0,COUNTIF(L$101:L122,L122))</f>
        <v>0</v>
      </c>
      <c r="N122" s="1">
        <f t="shared" si="2"/>
        <v>999.9</v>
      </c>
      <c r="O122" s="1">
        <f t="shared" si="11"/>
        <v>999.9</v>
      </c>
      <c r="Q122" s="1"/>
      <c r="R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2:49" ht="20">
      <c r="B123" s="10">
        <f>B25</f>
        <v>0</v>
      </c>
      <c r="C123" s="11">
        <f>C25</f>
        <v>0</v>
      </c>
      <c r="D123" s="11">
        <f>D25</f>
        <v>0</v>
      </c>
      <c r="F123" s="1"/>
      <c r="G123" s="1"/>
      <c r="H123" s="1"/>
      <c r="I123" s="1">
        <f t="shared" si="12"/>
        <v>0</v>
      </c>
      <c r="J123" s="5">
        <f t="shared" si="9"/>
        <v>1000</v>
      </c>
      <c r="K123" s="5">
        <f t="shared" si="10"/>
        <v>1000</v>
      </c>
      <c r="L123" s="1">
        <f t="shared" si="1"/>
        <v>0</v>
      </c>
      <c r="M123" s="1">
        <f>IF($C123=0,0,COUNTIF(L$101:L123,L123))</f>
        <v>0</v>
      </c>
      <c r="N123" s="1">
        <f t="shared" si="2"/>
        <v>999.9</v>
      </c>
      <c r="O123" s="1">
        <f t="shared" si="11"/>
        <v>999.9</v>
      </c>
      <c r="Q123" s="1"/>
      <c r="R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2:49" ht="20">
      <c r="B124" s="10">
        <f>B26</f>
        <v>0</v>
      </c>
      <c r="C124" s="11">
        <f>C26</f>
        <v>0</v>
      </c>
      <c r="D124" s="11">
        <f>D26</f>
        <v>0</v>
      </c>
      <c r="F124" s="1"/>
      <c r="G124" s="1"/>
      <c r="H124" s="1"/>
      <c r="I124" s="1">
        <f t="shared" si="12"/>
        <v>0</v>
      </c>
      <c r="J124" s="5">
        <f t="shared" si="9"/>
        <v>1000</v>
      </c>
      <c r="K124" s="5">
        <f t="shared" si="10"/>
        <v>1000</v>
      </c>
      <c r="L124" s="1">
        <f t="shared" si="1"/>
        <v>0</v>
      </c>
      <c r="M124" s="1">
        <f>IF($C124=0,0,COUNTIF(L$101:L124,L124))</f>
        <v>0</v>
      </c>
      <c r="N124" s="1">
        <f t="shared" si="2"/>
        <v>999.9</v>
      </c>
      <c r="O124" s="1">
        <f t="shared" si="11"/>
        <v>999.9</v>
      </c>
      <c r="Q124" s="1"/>
      <c r="R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2:49" ht="20">
      <c r="B125" s="10">
        <f>B27</f>
        <v>0</v>
      </c>
      <c r="C125" s="11">
        <f>C27</f>
        <v>0</v>
      </c>
      <c r="D125" s="11">
        <f>D27</f>
        <v>0</v>
      </c>
      <c r="F125" s="1"/>
      <c r="G125" s="1"/>
      <c r="H125" s="1"/>
      <c r="I125" s="1">
        <f t="shared" si="7"/>
        <v>0</v>
      </c>
      <c r="J125" s="5">
        <f t="shared" si="9"/>
        <v>1000</v>
      </c>
      <c r="K125" s="5">
        <f t="shared" si="10"/>
        <v>1000</v>
      </c>
      <c r="L125" s="1">
        <f t="shared" si="1"/>
        <v>0</v>
      </c>
      <c r="M125" s="1">
        <f>IF($C125=0,0,COUNTIF(L$101:L125,L125))</f>
        <v>0</v>
      </c>
      <c r="N125" s="1">
        <f t="shared" si="2"/>
        <v>999.9</v>
      </c>
      <c r="O125" s="1">
        <f t="shared" si="11"/>
        <v>999.9</v>
      </c>
      <c r="Q125" s="1"/>
      <c r="R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2:49" ht="20">
      <c r="B126" s="10">
        <f>B28</f>
        <v>0</v>
      </c>
      <c r="C126" s="11">
        <f>C28</f>
        <v>0</v>
      </c>
      <c r="D126" s="11">
        <f>D28</f>
        <v>0</v>
      </c>
      <c r="F126" s="1"/>
      <c r="G126" s="1"/>
      <c r="H126" s="1"/>
      <c r="I126" s="1">
        <f t="shared" si="7"/>
        <v>0</v>
      </c>
      <c r="J126" s="5">
        <f t="shared" si="9"/>
        <v>1000</v>
      </c>
      <c r="K126" s="5">
        <f t="shared" si="10"/>
        <v>1000</v>
      </c>
      <c r="L126" s="1">
        <f t="shared" si="1"/>
        <v>0</v>
      </c>
      <c r="M126" s="1">
        <f>IF($C126=0,0,COUNTIF(L$101:L126,L126))</f>
        <v>0</v>
      </c>
      <c r="N126" s="1">
        <f t="shared" si="2"/>
        <v>999.9</v>
      </c>
      <c r="O126" s="1">
        <f t="shared" si="11"/>
        <v>999.9</v>
      </c>
      <c r="Q126" s="1"/>
      <c r="R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2:49" ht="20">
      <c r="B127" s="10">
        <f>B29</f>
        <v>0</v>
      </c>
      <c r="C127" s="11">
        <f>C29</f>
        <v>0</v>
      </c>
      <c r="D127" s="11">
        <f>D29</f>
        <v>0</v>
      </c>
      <c r="F127" s="1"/>
      <c r="G127" s="1"/>
      <c r="H127" s="1"/>
      <c r="I127" s="1">
        <f t="shared" si="7"/>
        <v>0</v>
      </c>
      <c r="J127" s="5">
        <f t="shared" si="9"/>
        <v>1000</v>
      </c>
      <c r="K127" s="5">
        <f t="shared" si="10"/>
        <v>1000</v>
      </c>
      <c r="L127" s="1">
        <f t="shared" si="1"/>
        <v>0</v>
      </c>
      <c r="M127" s="1">
        <f>IF($C127=0,0,COUNTIF(L$101:L127,L127))</f>
        <v>0</v>
      </c>
      <c r="N127" s="1">
        <f t="shared" si="2"/>
        <v>999.9</v>
      </c>
      <c r="O127" s="1">
        <f t="shared" si="11"/>
        <v>999.9</v>
      </c>
      <c r="Q127" s="1"/>
      <c r="R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2:49" ht="20">
      <c r="B128" s="10">
        <f>B30</f>
        <v>0</v>
      </c>
      <c r="C128" s="11">
        <f>C30</f>
        <v>0</v>
      </c>
      <c r="D128" s="11">
        <f>D30</f>
        <v>0</v>
      </c>
      <c r="F128" s="1"/>
      <c r="G128" s="1"/>
      <c r="H128" s="1"/>
      <c r="I128" s="1">
        <f t="shared" si="7"/>
        <v>0</v>
      </c>
      <c r="J128" s="5">
        <f t="shared" si="9"/>
        <v>1000</v>
      </c>
      <c r="K128" s="5">
        <f t="shared" si="10"/>
        <v>1000</v>
      </c>
      <c r="L128" s="1">
        <f t="shared" si="1"/>
        <v>0</v>
      </c>
      <c r="M128" s="1">
        <f>IF($C128=0,0,COUNTIF(L$101:L128,L128))</f>
        <v>0</v>
      </c>
      <c r="N128" s="1">
        <f t="shared" si="2"/>
        <v>999.9</v>
      </c>
      <c r="O128" s="1">
        <f t="shared" si="11"/>
        <v>999.9</v>
      </c>
      <c r="Q128" s="1"/>
      <c r="R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2:49" ht="20">
      <c r="B129" s="10">
        <f>B31</f>
        <v>0</v>
      </c>
      <c r="C129" s="11">
        <f>C31</f>
        <v>0</v>
      </c>
      <c r="D129" s="11">
        <f>D31</f>
        <v>0</v>
      </c>
      <c r="F129" s="1"/>
      <c r="G129" s="1"/>
      <c r="H129" s="1"/>
      <c r="I129" s="1">
        <f t="shared" si="7"/>
        <v>0</v>
      </c>
      <c r="J129" s="5">
        <f t="shared" si="9"/>
        <v>1000</v>
      </c>
      <c r="K129" s="5">
        <f t="shared" si="10"/>
        <v>1000</v>
      </c>
      <c r="L129" s="1">
        <f t="shared" si="1"/>
        <v>0</v>
      </c>
      <c r="M129" s="1">
        <f>IF($C129=0,0,COUNTIF(L$101:L129,L129))</f>
        <v>0</v>
      </c>
      <c r="N129" s="1">
        <f t="shared" si="2"/>
        <v>999.9</v>
      </c>
      <c r="O129" s="1">
        <f t="shared" si="11"/>
        <v>999.9</v>
      </c>
      <c r="Q129" s="1"/>
      <c r="R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2:49" ht="20">
      <c r="B130" s="10">
        <f>B32</f>
        <v>0</v>
      </c>
      <c r="C130" s="11">
        <f>C32</f>
        <v>0</v>
      </c>
      <c r="D130" s="11">
        <f>D32</f>
        <v>0</v>
      </c>
      <c r="F130" s="1"/>
      <c r="G130" s="1"/>
      <c r="H130" s="1"/>
      <c r="I130" s="1">
        <f t="shared" si="7"/>
        <v>0</v>
      </c>
      <c r="J130" s="5">
        <f t="shared" si="9"/>
        <v>1000</v>
      </c>
      <c r="K130" s="5">
        <f t="shared" si="10"/>
        <v>1000</v>
      </c>
      <c r="L130" s="1">
        <f t="shared" si="1"/>
        <v>0</v>
      </c>
      <c r="M130" s="1">
        <f>IF($C130=0,0,COUNTIF(L$101:L130,L130))</f>
        <v>0</v>
      </c>
      <c r="N130" s="1">
        <f t="shared" si="2"/>
        <v>999.9</v>
      </c>
      <c r="O130" s="1">
        <f t="shared" si="11"/>
        <v>999.9</v>
      </c>
      <c r="Q130" s="1"/>
      <c r="R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2:49" ht="20">
      <c r="B131" s="10">
        <f>B33</f>
        <v>0</v>
      </c>
      <c r="C131" s="11">
        <f>C33</f>
        <v>0</v>
      </c>
      <c r="D131" s="11">
        <f>D33</f>
        <v>0</v>
      </c>
      <c r="F131" s="1"/>
      <c r="G131" s="1"/>
      <c r="H131" s="1"/>
      <c r="I131" s="1">
        <f t="shared" si="7"/>
        <v>0</v>
      </c>
      <c r="J131" s="5">
        <f t="shared" si="9"/>
        <v>1000</v>
      </c>
      <c r="K131" s="5">
        <f t="shared" si="10"/>
        <v>1000</v>
      </c>
      <c r="L131" s="1">
        <f t="shared" si="1"/>
        <v>0</v>
      </c>
      <c r="M131" s="1">
        <f>IF($C131=0,0,COUNTIF(L$101:L131,L131))</f>
        <v>0</v>
      </c>
      <c r="N131" s="1">
        <f t="shared" si="2"/>
        <v>999.9</v>
      </c>
      <c r="O131" s="1">
        <f t="shared" si="11"/>
        <v>999.9</v>
      </c>
      <c r="Q131" s="1"/>
      <c r="R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2:49" ht="20">
      <c r="B132" s="10">
        <f>B34</f>
        <v>0</v>
      </c>
      <c r="C132" s="11">
        <f>C34</f>
        <v>0</v>
      </c>
      <c r="D132" s="11">
        <f>D34</f>
        <v>0</v>
      </c>
      <c r="F132" s="1"/>
      <c r="G132" s="1"/>
      <c r="H132" s="1"/>
      <c r="I132" s="1">
        <f t="shared" si="7"/>
        <v>0</v>
      </c>
      <c r="J132" s="5">
        <f t="shared" si="9"/>
        <v>1000</v>
      </c>
      <c r="K132" s="5">
        <f t="shared" si="10"/>
        <v>1000</v>
      </c>
      <c r="L132" s="1">
        <f t="shared" si="1"/>
        <v>0</v>
      </c>
      <c r="M132" s="1">
        <f>IF($C132=0,0,COUNTIF(L$101:L132,L132))</f>
        <v>0</v>
      </c>
      <c r="N132" s="1">
        <f t="shared" si="2"/>
        <v>999.9</v>
      </c>
      <c r="O132" s="1">
        <f t="shared" si="11"/>
        <v>999.9</v>
      </c>
      <c r="Q132" s="1"/>
      <c r="R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2:49" ht="20">
      <c r="B133" s="10">
        <f>B35</f>
        <v>0</v>
      </c>
      <c r="C133" s="11">
        <f>C35</f>
        <v>0</v>
      </c>
      <c r="D133" s="11">
        <f>D35</f>
        <v>0</v>
      </c>
      <c r="F133" s="1"/>
      <c r="G133" s="1"/>
      <c r="H133" s="1"/>
      <c r="I133" s="1">
        <f t="shared" si="7"/>
        <v>0</v>
      </c>
      <c r="J133" s="5">
        <f t="shared" si="9"/>
        <v>1000</v>
      </c>
      <c r="K133" s="5">
        <f t="shared" si="10"/>
        <v>1000</v>
      </c>
      <c r="L133" s="1">
        <f t="shared" si="1"/>
        <v>0</v>
      </c>
      <c r="M133" s="1">
        <f>IF($C133=0,0,COUNTIF(L$101:L133,L133))</f>
        <v>0</v>
      </c>
      <c r="N133" s="1">
        <f t="shared" si="2"/>
        <v>999.9</v>
      </c>
      <c r="O133" s="1">
        <f t="shared" si="11"/>
        <v>999.9</v>
      </c>
      <c r="Q133" s="1"/>
      <c r="R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2:49" ht="20">
      <c r="B134" s="10">
        <f>B36</f>
        <v>0</v>
      </c>
      <c r="C134" s="11">
        <f>C36</f>
        <v>0</v>
      </c>
      <c r="D134" s="11">
        <f>D36</f>
        <v>0</v>
      </c>
      <c r="F134" s="1"/>
      <c r="G134" s="1"/>
      <c r="H134" s="1"/>
      <c r="I134" s="1">
        <f t="shared" si="7"/>
        <v>0</v>
      </c>
      <c r="J134" s="5">
        <f t="shared" si="9"/>
        <v>1000</v>
      </c>
      <c r="K134" s="5">
        <f t="shared" si="10"/>
        <v>1000</v>
      </c>
      <c r="L134" s="1">
        <f t="shared" si="1"/>
        <v>0</v>
      </c>
      <c r="M134" s="1">
        <f>IF($C134=0,0,COUNTIF(L$101:L134,L134))</f>
        <v>0</v>
      </c>
      <c r="N134" s="1">
        <f t="shared" si="2"/>
        <v>999.9</v>
      </c>
      <c r="O134" s="1">
        <f t="shared" si="11"/>
        <v>999.9</v>
      </c>
      <c r="Q134" s="1"/>
      <c r="R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2:49" ht="20">
      <c r="B135" s="10">
        <f>B37</f>
        <v>0</v>
      </c>
      <c r="C135" s="11">
        <f>C37</f>
        <v>0</v>
      </c>
      <c r="D135" s="11">
        <f>D37</f>
        <v>0</v>
      </c>
      <c r="F135" s="1"/>
      <c r="G135" s="1"/>
      <c r="H135" s="1"/>
      <c r="I135" s="1">
        <f t="shared" si="7"/>
        <v>0</v>
      </c>
      <c r="J135" s="5">
        <f t="shared" si="9"/>
        <v>1000</v>
      </c>
      <c r="K135" s="5">
        <f t="shared" si="10"/>
        <v>1000</v>
      </c>
      <c r="L135" s="1">
        <f t="shared" si="1"/>
        <v>0</v>
      </c>
      <c r="M135" s="1">
        <f>IF($C135=0,0,COUNTIF(L$101:L135,L135))</f>
        <v>0</v>
      </c>
      <c r="N135" s="1">
        <f t="shared" si="2"/>
        <v>999.9</v>
      </c>
      <c r="O135" s="1">
        <f t="shared" si="11"/>
        <v>999.9</v>
      </c>
      <c r="Q135" s="1"/>
      <c r="R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2:49" ht="20">
      <c r="B136" s="10">
        <f>B38</f>
        <v>0</v>
      </c>
      <c r="C136" s="11">
        <f>C38</f>
        <v>0</v>
      </c>
      <c r="D136" s="11">
        <f>D38</f>
        <v>0</v>
      </c>
      <c r="F136" s="1"/>
      <c r="G136" s="1"/>
      <c r="H136" s="1"/>
      <c r="I136" s="1">
        <f t="shared" si="7"/>
        <v>0</v>
      </c>
      <c r="J136" s="5">
        <f t="shared" si="9"/>
        <v>1000</v>
      </c>
      <c r="K136" s="5">
        <f t="shared" si="10"/>
        <v>1000</v>
      </c>
      <c r="L136" s="1">
        <f t="shared" si="1"/>
        <v>0</v>
      </c>
      <c r="M136" s="1">
        <f>IF($C136=0,0,COUNTIF(L$101:L136,L136))</f>
        <v>0</v>
      </c>
      <c r="N136" s="1">
        <f t="shared" si="2"/>
        <v>999.9</v>
      </c>
      <c r="O136" s="1">
        <f t="shared" si="11"/>
        <v>999.9</v>
      </c>
      <c r="Q136" s="1"/>
      <c r="R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2:49" ht="20">
      <c r="B137" s="10">
        <f>B39</f>
        <v>0</v>
      </c>
      <c r="C137" s="11">
        <f>C39</f>
        <v>0</v>
      </c>
      <c r="D137" s="11">
        <f>D39</f>
        <v>0</v>
      </c>
      <c r="F137" s="1"/>
      <c r="G137" s="1"/>
      <c r="H137" s="1"/>
      <c r="I137" s="1">
        <f t="shared" si="7"/>
        <v>0</v>
      </c>
      <c r="J137" s="5">
        <f t="shared" si="9"/>
        <v>1000</v>
      </c>
      <c r="K137" s="5">
        <f t="shared" si="10"/>
        <v>1000</v>
      </c>
      <c r="L137" s="1">
        <f t="shared" si="1"/>
        <v>0</v>
      </c>
      <c r="M137" s="1">
        <f>IF($C137=0,0,COUNTIF(L$101:L137,L137))</f>
        <v>0</v>
      </c>
      <c r="N137" s="1">
        <f t="shared" si="2"/>
        <v>999.9</v>
      </c>
      <c r="O137" s="1">
        <f t="shared" si="11"/>
        <v>999.9</v>
      </c>
      <c r="Q137" s="1"/>
      <c r="R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2:49" ht="20">
      <c r="B138" s="10">
        <f>B40</f>
        <v>0</v>
      </c>
      <c r="C138" s="11">
        <f>C40</f>
        <v>0</v>
      </c>
      <c r="D138" s="11">
        <f>D40</f>
        <v>0</v>
      </c>
      <c r="F138" s="1"/>
      <c r="G138" s="1"/>
      <c r="H138" s="1"/>
      <c r="I138" s="1">
        <f t="shared" si="7"/>
        <v>0</v>
      </c>
      <c r="J138" s="5">
        <f t="shared" si="9"/>
        <v>1000</v>
      </c>
      <c r="K138" s="5">
        <f t="shared" si="10"/>
        <v>1000</v>
      </c>
      <c r="L138" s="1">
        <f t="shared" si="1"/>
        <v>0</v>
      </c>
      <c r="M138" s="1">
        <f>IF($C138=0,0,COUNTIF(L$101:L138,L138))</f>
        <v>0</v>
      </c>
      <c r="N138" s="1">
        <f t="shared" si="2"/>
        <v>999.9</v>
      </c>
      <c r="O138" s="1">
        <f t="shared" si="11"/>
        <v>999.9</v>
      </c>
      <c r="Q138" s="1"/>
      <c r="R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2:49" ht="20">
      <c r="B139" s="10">
        <f>B41</f>
        <v>0</v>
      </c>
      <c r="C139" s="11">
        <f>C41</f>
        <v>0</v>
      </c>
      <c r="D139" s="11">
        <f>D41</f>
        <v>0</v>
      </c>
      <c r="F139" s="1"/>
      <c r="G139" s="1"/>
      <c r="H139" s="1"/>
      <c r="I139" s="1">
        <f t="shared" si="7"/>
        <v>0</v>
      </c>
      <c r="J139" s="5">
        <f t="shared" si="9"/>
        <v>1000</v>
      </c>
      <c r="K139" s="5">
        <f t="shared" si="10"/>
        <v>1000</v>
      </c>
      <c r="L139" s="1">
        <f t="shared" si="1"/>
        <v>0</v>
      </c>
      <c r="M139" s="1">
        <f>IF($C139=0,0,COUNTIF(L$101:L139,L139))</f>
        <v>0</v>
      </c>
      <c r="N139" s="1">
        <f t="shared" si="2"/>
        <v>999.9</v>
      </c>
      <c r="O139" s="1">
        <f t="shared" si="11"/>
        <v>999.9</v>
      </c>
      <c r="Q139" s="1"/>
      <c r="R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2:49" ht="20">
      <c r="B140" s="10">
        <f>B42</f>
        <v>0</v>
      </c>
      <c r="C140" s="11">
        <f>C42</f>
        <v>0</v>
      </c>
      <c r="D140" s="11">
        <f>D42</f>
        <v>0</v>
      </c>
      <c r="F140" s="1"/>
      <c r="G140" s="1"/>
      <c r="H140" s="1"/>
      <c r="I140" s="1">
        <f t="shared" si="7"/>
        <v>0</v>
      </c>
      <c r="J140" s="5">
        <f t="shared" si="9"/>
        <v>1000</v>
      </c>
      <c r="K140" s="5">
        <f t="shared" si="10"/>
        <v>1000</v>
      </c>
      <c r="L140" s="1">
        <f t="shared" si="1"/>
        <v>0</v>
      </c>
      <c r="M140" s="1">
        <f>IF($C140=0,0,COUNTIF(L$101:L140,L140))</f>
        <v>0</v>
      </c>
      <c r="N140" s="1">
        <f t="shared" si="2"/>
        <v>999.9</v>
      </c>
      <c r="O140" s="1">
        <f t="shared" si="11"/>
        <v>999.9</v>
      </c>
      <c r="Q140" s="1"/>
      <c r="R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2:49" ht="20">
      <c r="B141" s="10">
        <f>B43</f>
        <v>0</v>
      </c>
      <c r="C141" s="11">
        <f>C43</f>
        <v>0</v>
      </c>
      <c r="D141" s="11">
        <f>D43</f>
        <v>0</v>
      </c>
      <c r="F141" s="1"/>
      <c r="G141" s="1"/>
      <c r="H141" s="1"/>
      <c r="I141" s="1">
        <f t="shared" si="7"/>
        <v>0</v>
      </c>
      <c r="J141" s="5">
        <f t="shared" si="9"/>
        <v>1000</v>
      </c>
      <c r="K141" s="5">
        <f t="shared" si="10"/>
        <v>1000</v>
      </c>
      <c r="L141" s="1">
        <f t="shared" si="1"/>
        <v>0</v>
      </c>
      <c r="M141" s="1">
        <f>IF($C141=0,0,COUNTIF(L$101:L141,L141))</f>
        <v>0</v>
      </c>
      <c r="N141" s="1">
        <f t="shared" si="2"/>
        <v>999.9</v>
      </c>
      <c r="O141" s="1">
        <f t="shared" si="11"/>
        <v>999.9</v>
      </c>
      <c r="Q141" s="1"/>
      <c r="R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2:49" ht="20">
      <c r="B142" s="10">
        <f>B44</f>
        <v>0</v>
      </c>
      <c r="C142" s="11">
        <f>C44</f>
        <v>0</v>
      </c>
      <c r="D142" s="11">
        <f>D44</f>
        <v>0</v>
      </c>
      <c r="F142" s="1"/>
      <c r="G142" s="1"/>
      <c r="H142" s="1"/>
      <c r="I142" s="1">
        <f t="shared" si="7"/>
        <v>0</v>
      </c>
      <c r="J142" s="5">
        <f t="shared" si="9"/>
        <v>1000</v>
      </c>
      <c r="K142" s="5">
        <f t="shared" si="10"/>
        <v>1000</v>
      </c>
      <c r="L142" s="1">
        <f t="shared" si="1"/>
        <v>0</v>
      </c>
      <c r="M142" s="1">
        <f>IF($C142=0,0,COUNTIF(L$101:L142,L142))</f>
        <v>0</v>
      </c>
      <c r="N142" s="1">
        <f t="shared" si="2"/>
        <v>999.9</v>
      </c>
      <c r="O142" s="1">
        <f t="shared" si="11"/>
        <v>999.9</v>
      </c>
      <c r="Q142" s="1"/>
      <c r="R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2:49" ht="20">
      <c r="B143" s="10">
        <f>B45</f>
        <v>0</v>
      </c>
      <c r="C143" s="11">
        <f>C45</f>
        <v>0</v>
      </c>
      <c r="D143" s="11">
        <f>D45</f>
        <v>0</v>
      </c>
      <c r="F143" s="1"/>
      <c r="G143" s="1"/>
      <c r="H143" s="1"/>
      <c r="I143" s="1">
        <f t="shared" si="7"/>
        <v>0</v>
      </c>
      <c r="J143" s="5">
        <f t="shared" si="9"/>
        <v>1000</v>
      </c>
      <c r="K143" s="5">
        <f t="shared" si="10"/>
        <v>1000</v>
      </c>
      <c r="L143" s="1">
        <f t="shared" si="1"/>
        <v>0</v>
      </c>
      <c r="M143" s="1">
        <f>IF($C143=0,0,COUNTIF(L$101:L143,L143))</f>
        <v>0</v>
      </c>
      <c r="N143" s="1">
        <f t="shared" si="2"/>
        <v>999.9</v>
      </c>
      <c r="O143" s="1">
        <f t="shared" si="11"/>
        <v>999.9</v>
      </c>
      <c r="Q143" s="1"/>
      <c r="R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2:49" ht="20">
      <c r="B144" s="10">
        <f>B46</f>
        <v>0</v>
      </c>
      <c r="C144" s="11">
        <f>C46</f>
        <v>0</v>
      </c>
      <c r="D144" s="11">
        <f>D46</f>
        <v>0</v>
      </c>
      <c r="F144" s="1"/>
      <c r="G144" s="1"/>
      <c r="H144" s="1"/>
      <c r="I144" s="1">
        <f t="shared" si="7"/>
        <v>0</v>
      </c>
      <c r="J144" s="5">
        <f t="shared" si="9"/>
        <v>1000</v>
      </c>
      <c r="K144" s="5">
        <f t="shared" si="10"/>
        <v>1000</v>
      </c>
      <c r="L144" s="1">
        <f t="shared" si="1"/>
        <v>0</v>
      </c>
      <c r="M144" s="1">
        <f>IF($C144=0,0,COUNTIF(L$101:L144,L144))</f>
        <v>0</v>
      </c>
      <c r="N144" s="1">
        <f t="shared" si="2"/>
        <v>999.9</v>
      </c>
      <c r="O144" s="1">
        <f t="shared" si="11"/>
        <v>999.9</v>
      </c>
      <c r="Q144" s="1"/>
      <c r="R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2:49" ht="20">
      <c r="B145" s="10">
        <f>B47</f>
        <v>0</v>
      </c>
      <c r="C145" s="11">
        <f>C47</f>
        <v>0</v>
      </c>
      <c r="D145" s="11">
        <f>D47</f>
        <v>0</v>
      </c>
      <c r="F145" s="1"/>
      <c r="G145" s="1"/>
      <c r="H145" s="1"/>
      <c r="I145" s="1">
        <f t="shared" si="7"/>
        <v>0</v>
      </c>
      <c r="J145" s="5">
        <f t="shared" si="9"/>
        <v>1000</v>
      </c>
      <c r="K145" s="5">
        <f t="shared" si="10"/>
        <v>1000</v>
      </c>
      <c r="L145" s="1">
        <f t="shared" si="1"/>
        <v>0</v>
      </c>
      <c r="M145" s="1">
        <f>IF($C145=0,0,COUNTIF(L$101:L145,L145))</f>
        <v>0</v>
      </c>
      <c r="N145" s="1">
        <f t="shared" si="2"/>
        <v>999.9</v>
      </c>
      <c r="O145" s="1">
        <f t="shared" si="11"/>
        <v>999.9</v>
      </c>
      <c r="Q145" s="1"/>
      <c r="R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2:49" ht="20">
      <c r="B146" s="10">
        <f>B48</f>
        <v>0</v>
      </c>
      <c r="C146" s="11">
        <f>C48</f>
        <v>0</v>
      </c>
      <c r="D146" s="11">
        <f>D48</f>
        <v>0</v>
      </c>
      <c r="F146" s="1"/>
      <c r="G146" s="1"/>
      <c r="H146" s="1"/>
      <c r="I146" s="1">
        <f t="shared" si="7"/>
        <v>0</v>
      </c>
      <c r="J146" s="5">
        <f t="shared" si="9"/>
        <v>1000</v>
      </c>
      <c r="K146" s="5">
        <f t="shared" si="10"/>
        <v>1000</v>
      </c>
      <c r="L146" s="1">
        <f t="shared" si="1"/>
        <v>0</v>
      </c>
      <c r="M146" s="1">
        <f>IF($C146=0,0,COUNTIF(L$101:L146,L146))</f>
        <v>0</v>
      </c>
      <c r="N146" s="1">
        <f t="shared" si="2"/>
        <v>999.9</v>
      </c>
      <c r="O146" s="1">
        <f t="shared" si="11"/>
        <v>999.9</v>
      </c>
      <c r="Q146" s="1"/>
      <c r="R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2:49" ht="20">
      <c r="B147" s="10">
        <f>B49</f>
        <v>0</v>
      </c>
      <c r="C147" s="11">
        <f>C49</f>
        <v>0</v>
      </c>
      <c r="D147" s="11">
        <f>D49</f>
        <v>0</v>
      </c>
      <c r="F147" s="1"/>
      <c r="G147" s="1"/>
      <c r="H147" s="1"/>
      <c r="I147" s="1">
        <f t="shared" si="7"/>
        <v>0</v>
      </c>
      <c r="J147" s="5">
        <f t="shared" si="9"/>
        <v>1000</v>
      </c>
      <c r="K147" s="5">
        <f t="shared" si="10"/>
        <v>1000</v>
      </c>
      <c r="L147" s="1">
        <f t="shared" si="1"/>
        <v>0</v>
      </c>
      <c r="M147" s="1">
        <f>IF($C147=0,0,COUNTIF(L$101:L147,L147))</f>
        <v>0</v>
      </c>
      <c r="N147" s="1">
        <f t="shared" si="2"/>
        <v>999.9</v>
      </c>
      <c r="O147" s="1">
        <f t="shared" si="11"/>
        <v>999.9</v>
      </c>
      <c r="Q147" s="1"/>
      <c r="R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2:49" ht="20">
      <c r="B148" s="10">
        <f t="shared" ref="B148:D148" si="13">B75</f>
        <v>0</v>
      </c>
      <c r="C148" s="11">
        <f t="shared" si="13"/>
        <v>0</v>
      </c>
      <c r="D148" s="11">
        <f t="shared" si="13"/>
        <v>0</v>
      </c>
      <c r="F148" s="1"/>
      <c r="G148" s="1"/>
      <c r="H148" s="1"/>
      <c r="I148" s="1">
        <f t="shared" si="7"/>
        <v>0</v>
      </c>
      <c r="J148" s="5">
        <f t="shared" si="9"/>
        <v>1000</v>
      </c>
      <c r="K148" s="5">
        <f t="shared" si="10"/>
        <v>1000</v>
      </c>
      <c r="L148" s="1">
        <f t="shared" si="1"/>
        <v>0</v>
      </c>
      <c r="M148" s="1">
        <f>IF($C148=0,0,COUNTIF(L$101:L148,L148))</f>
        <v>0</v>
      </c>
      <c r="N148" s="1">
        <f t="shared" si="2"/>
        <v>999.9</v>
      </c>
      <c r="O148" s="1">
        <f t="shared" si="11"/>
        <v>999.9</v>
      </c>
      <c r="Q148" s="1"/>
      <c r="R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2:49">
      <c r="F149" s="1"/>
      <c r="G149" s="1"/>
      <c r="H149" s="1"/>
      <c r="I149" s="1"/>
      <c r="J149" s="1"/>
      <c r="K149" s="1"/>
      <c r="L149" s="1"/>
      <c r="M149" s="1"/>
      <c r="N149" s="1"/>
      <c r="O149" s="1"/>
      <c r="Q149" s="1"/>
      <c r="R149" s="1"/>
      <c r="S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2:49"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2:49"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2:49"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2:49"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2:49"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2:49"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2:49"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2:49"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2:49"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2:49"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2:49"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6:49"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6:49"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6:49"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6:49"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6:49"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6:49"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6:49"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6:49"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6:49"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6:49"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6:49"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6:49"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6:49"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6:49"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6:49"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6:49"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6:49"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6:49"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6:49"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6:49"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6:49"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6:49"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6:49"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6:49"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6:49"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6:49"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6:49"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6:49"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6:49"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6:49"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6:49"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6:49"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6:49"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6:49"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6:49"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6:49"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6:49"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6:49"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6:49"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6:49"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6:49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6:49"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6:49"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6:49"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6:49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6:49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6:49"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6:49"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6:49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6:49"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6:49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6:49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6:49"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6:49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6:49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6:49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6:49"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6:49"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6:49"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6:49"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6:49"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6:49"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6:49"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6:49"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6:49"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6:49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6:49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6:49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6:49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6:49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6:49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6:49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6:49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6:49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6:49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6:49"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6:49"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6:49"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6:49"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6:49"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6:49"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6:49"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6:49"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6:49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6:49"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6:49"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6:49"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6:49"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6:49"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6:49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6:49"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6:49"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6:49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6:49"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6:49"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6:49"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6:49"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6:49"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6:49"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6:49"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6:49"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6:49"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6:49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6:49"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6:49"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6:49"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6:49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6:49"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6:49"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6:49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6:49"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6:49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6:49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</sheetData>
  <mergeCells count="1">
    <mergeCell ref="C1:D1"/>
  </mergeCells>
  <phoneticPr fontId="2" type="noConversion"/>
  <pageMargins left="0.7" right="0.7" top="0.75" bottom="0.75" header="0.3" footer="0.3"/>
  <pageSetup paperSize="3" scale="63" orientation="landscape"/>
  <headerFooter>
    <oddHeader>&amp;L&amp;"Lucida Grande,Bold Italic"confidential&amp;C&amp;"Lucida Grande,Bold"Talent Review&amp;R&amp;D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8" sqref="B38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Master Chemical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Pawlicki, Rob</dc:creator>
  <cp:lastModifiedBy>Jeffrey Grip</cp:lastModifiedBy>
  <cp:lastPrinted>2009-02-26T19:37:49Z</cp:lastPrinted>
  <dcterms:created xsi:type="dcterms:W3CDTF">2008-11-04T19:30:03Z</dcterms:created>
  <dcterms:modified xsi:type="dcterms:W3CDTF">2014-01-22T23:46:28Z</dcterms:modified>
</cp:coreProperties>
</file>