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837410\Desktop\"/>
    </mc:Choice>
  </mc:AlternateContent>
  <bookViews>
    <workbookView xWindow="0" yWindow="0" windowWidth="25080" windowHeight="9210"/>
  </bookViews>
  <sheets>
    <sheet name="Sheet1" sheetId="1" r:id="rId1"/>
    <sheet name="Da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D6" i="1"/>
  <c r="D7" i="1"/>
  <c r="D8" i="1"/>
  <c r="D9" i="1"/>
  <c r="D10" i="1"/>
  <c r="D5" i="1"/>
  <c r="C6" i="1"/>
  <c r="C7" i="1"/>
  <c r="C8" i="1"/>
  <c r="C9" i="1"/>
  <c r="C10" i="1"/>
  <c r="C5" i="1"/>
  <c r="O12" i="2"/>
  <c r="O11" i="2"/>
  <c r="O6" i="2"/>
  <c r="O7" i="2"/>
  <c r="O8" i="2"/>
  <c r="O9" i="2"/>
  <c r="O5" i="2"/>
  <c r="K5" i="2"/>
  <c r="K6" i="2"/>
  <c r="K7" i="2"/>
  <c r="K8" i="2"/>
  <c r="K9" i="2"/>
  <c r="K4" i="2"/>
  <c r="J5" i="2"/>
  <c r="J6" i="2"/>
  <c r="J7" i="2"/>
  <c r="J8" i="2"/>
  <c r="J9" i="2"/>
  <c r="J4" i="2"/>
</calcChain>
</file>

<file path=xl/sharedStrings.xml><?xml version="1.0" encoding="utf-8"?>
<sst xmlns="http://schemas.openxmlformats.org/spreadsheetml/2006/main" count="47" uniqueCount="30">
  <si>
    <t>Cu-2kV-100s</t>
  </si>
  <si>
    <t>Line Type</t>
  </si>
  <si>
    <t>Area</t>
  </si>
  <si>
    <t>Sigma</t>
  </si>
  <si>
    <t>Fit Index</t>
  </si>
  <si>
    <t>Cu</t>
  </si>
  <si>
    <t>L series</t>
  </si>
  <si>
    <t>Cu-5kV-100s</t>
  </si>
  <si>
    <t>Cu-7kV-100s</t>
  </si>
  <si>
    <t>Cu-10kV-100s</t>
  </si>
  <si>
    <t>Cu-15kV-100s</t>
  </si>
  <si>
    <t>Cu-20kV-100s</t>
  </si>
  <si>
    <t>Element</t>
  </si>
  <si>
    <t>Spectrum Name</t>
  </si>
  <si>
    <t>live time [s]</t>
  </si>
  <si>
    <t>pc [nA]</t>
  </si>
  <si>
    <t>cps/nA</t>
  </si>
  <si>
    <t>mean</t>
  </si>
  <si>
    <t>unc (cts)</t>
  </si>
  <si>
    <t>sim</t>
  </si>
  <si>
    <t>factor</t>
  </si>
  <si>
    <t>s</t>
  </si>
  <si>
    <t>stds</t>
  </si>
  <si>
    <t>fac 5 kV</t>
  </si>
  <si>
    <t>fac ext</t>
  </si>
  <si>
    <t>e0</t>
  </si>
  <si>
    <t>[kv]</t>
  </si>
  <si>
    <t>Cu L cps/nA</t>
  </si>
  <si>
    <t xml:space="preserve">Cu-L  current proxy </t>
  </si>
  <si>
    <t>sim fudge factor [integration/solid angle]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</si>
</sst>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2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165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tabSelected="1" workbookViewId="0">
      <selection activeCell="E24" sqref="E24"/>
    </sheetView>
  </sheetViews>
  <sheetFormatPr defaultRowHeight="15" x14ac:dyDescent="0.25"/>
  <sheetData>
    <row r="2" spans="2:4" ht="18.75" x14ac:dyDescent="0.3">
      <c r="B2" s="13" t="s">
        <v>28</v>
      </c>
      <c r="C2" s="13"/>
      <c r="D2" s="13"/>
    </row>
    <row r="3" spans="2:4" ht="18.75" x14ac:dyDescent="0.3">
      <c r="B3" s="4" t="s">
        <v>25</v>
      </c>
      <c r="C3" s="11" t="s">
        <v>27</v>
      </c>
      <c r="D3" s="12"/>
    </row>
    <row r="4" spans="2:4" ht="18.75" x14ac:dyDescent="0.3">
      <c r="B4" s="5" t="s">
        <v>26</v>
      </c>
      <c r="C4" s="6" t="s">
        <v>17</v>
      </c>
      <c r="D4" s="7" t="s">
        <v>21</v>
      </c>
    </row>
    <row r="5" spans="2:4" ht="18.75" x14ac:dyDescent="0.3">
      <c r="B5" s="8">
        <v>2</v>
      </c>
      <c r="C5" s="9">
        <f>Data!J4</f>
        <v>406.99833333333339</v>
      </c>
      <c r="D5" s="9">
        <f>Data!K4</f>
        <v>3.7175000000000002</v>
      </c>
    </row>
    <row r="6" spans="2:4" ht="18.75" x14ac:dyDescent="0.3">
      <c r="B6" s="8">
        <v>5</v>
      </c>
      <c r="C6" s="9">
        <f>Data!J5</f>
        <v>2901.016017316017</v>
      </c>
      <c r="D6" s="9">
        <f>Data!K5</f>
        <v>6.8922077922077918</v>
      </c>
    </row>
    <row r="7" spans="2:4" ht="18.75" x14ac:dyDescent="0.3">
      <c r="B7" s="8">
        <v>7</v>
      </c>
      <c r="C7" s="9">
        <f>Data!J6</f>
        <v>4568.6397769516734</v>
      </c>
      <c r="D7" s="9">
        <f>Data!K6</f>
        <v>7.9561338289962817</v>
      </c>
    </row>
    <row r="8" spans="2:4" ht="18.75" x14ac:dyDescent="0.3">
      <c r="B8" s="8">
        <v>10</v>
      </c>
      <c r="C8" s="9">
        <f>Data!J7</f>
        <v>6478.1457446808508</v>
      </c>
      <c r="D8" s="9">
        <f>Data!K7</f>
        <v>9.1663120567375884</v>
      </c>
    </row>
    <row r="9" spans="2:4" ht="18.75" x14ac:dyDescent="0.3">
      <c r="B9" s="8">
        <v>15</v>
      </c>
      <c r="C9" s="9">
        <f>Data!J8</f>
        <v>8626.5940054495914</v>
      </c>
      <c r="D9" s="9">
        <f>Data!K8</f>
        <v>9.1479564032697542</v>
      </c>
    </row>
    <row r="10" spans="2:4" ht="18.75" x14ac:dyDescent="0.3">
      <c r="B10" s="8">
        <v>20</v>
      </c>
      <c r="C10" s="9">
        <f>Data!J9</f>
        <v>9758.3959239130436</v>
      </c>
      <c r="D10" s="9">
        <f>Data!K9</f>
        <v>9.6298913043478258</v>
      </c>
    </row>
    <row r="13" spans="2:4" x14ac:dyDescent="0.25">
      <c r="B13" t="s">
        <v>29</v>
      </c>
    </row>
    <row r="14" spans="2:4" x14ac:dyDescent="0.25">
      <c r="B14" s="10">
        <f>Data!O11</f>
        <v>0.6043358794198731</v>
      </c>
    </row>
  </sheetData>
  <mergeCells count="2">
    <mergeCell ref="C3:D3"/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workbookViewId="0">
      <selection activeCell="L10" sqref="L10"/>
    </sheetView>
  </sheetViews>
  <sheetFormatPr defaultRowHeight="15" x14ac:dyDescent="0.25"/>
  <cols>
    <col min="2" max="2" width="17.7109375" customWidth="1"/>
    <col min="8" max="8" width="11.42578125" customWidth="1"/>
  </cols>
  <sheetData>
    <row r="2" spans="2:15" x14ac:dyDescent="0.25">
      <c r="J2" s="14" t="s">
        <v>16</v>
      </c>
      <c r="K2" s="14"/>
      <c r="L2" s="2"/>
      <c r="N2" t="s">
        <v>19</v>
      </c>
      <c r="O2" t="s">
        <v>20</v>
      </c>
    </row>
    <row r="3" spans="2:15" x14ac:dyDescent="0.25">
      <c r="B3" t="s">
        <v>13</v>
      </c>
      <c r="C3" t="s">
        <v>12</v>
      </c>
      <c r="D3" t="s">
        <v>1</v>
      </c>
      <c r="E3" t="s">
        <v>2</v>
      </c>
      <c r="F3" t="s">
        <v>3</v>
      </c>
      <c r="G3" t="s">
        <v>4</v>
      </c>
      <c r="H3" t="s">
        <v>14</v>
      </c>
      <c r="I3" t="s">
        <v>15</v>
      </c>
      <c r="J3" t="s">
        <v>17</v>
      </c>
      <c r="K3" t="s">
        <v>18</v>
      </c>
      <c r="L3" t="s">
        <v>22</v>
      </c>
    </row>
    <row r="4" spans="2:15" x14ac:dyDescent="0.25">
      <c r="B4" s="1" t="s">
        <v>0</v>
      </c>
      <c r="C4" s="1" t="s">
        <v>5</v>
      </c>
      <c r="D4" s="1" t="s">
        <v>6</v>
      </c>
      <c r="E4" s="1">
        <v>48839.8</v>
      </c>
      <c r="F4" s="1">
        <v>446.1</v>
      </c>
      <c r="G4" s="1">
        <v>3.3</v>
      </c>
      <c r="H4" s="1">
        <v>100</v>
      </c>
      <c r="I4" s="1">
        <v>1.2</v>
      </c>
      <c r="J4" s="3">
        <f>(E4/H4)/I4</f>
        <v>406.99833333333339</v>
      </c>
      <c r="K4" s="3">
        <f>(F4/H4)/I4</f>
        <v>3.7175000000000002</v>
      </c>
      <c r="L4" s="3" t="s">
        <v>23</v>
      </c>
    </row>
    <row r="5" spans="2:15" x14ac:dyDescent="0.25">
      <c r="B5" s="1" t="s">
        <v>7</v>
      </c>
      <c r="C5" s="1" t="s">
        <v>5</v>
      </c>
      <c r="D5" s="1" t="s">
        <v>6</v>
      </c>
      <c r="E5" s="1">
        <v>670134.69999999995</v>
      </c>
      <c r="F5" s="1">
        <v>1592.1</v>
      </c>
      <c r="G5" s="1">
        <v>12.5</v>
      </c>
      <c r="H5" s="1">
        <v>100</v>
      </c>
      <c r="I5" s="1">
        <v>2.31</v>
      </c>
      <c r="J5" s="3">
        <f t="shared" ref="J5:J9" si="0">(E5/H5)/I5</f>
        <v>2901.016017316017</v>
      </c>
      <c r="K5" s="3">
        <f t="shared" ref="K5:K9" si="1">(F5/H5)/I5</f>
        <v>6.8922077922077918</v>
      </c>
      <c r="L5" s="3" t="s">
        <v>23</v>
      </c>
      <c r="N5">
        <v>4985.29</v>
      </c>
      <c r="O5">
        <f>J5/N5</f>
        <v>0.58191519797564772</v>
      </c>
    </row>
    <row r="6" spans="2:15" x14ac:dyDescent="0.25">
      <c r="B6" s="1" t="s">
        <v>8</v>
      </c>
      <c r="C6" s="1" t="s">
        <v>5</v>
      </c>
      <c r="D6" s="1" t="s">
        <v>6</v>
      </c>
      <c r="E6" s="1">
        <v>1228964.1000000001</v>
      </c>
      <c r="F6" s="1">
        <v>2140.1999999999998</v>
      </c>
      <c r="G6" s="1">
        <v>32.4</v>
      </c>
      <c r="H6" s="1">
        <v>100</v>
      </c>
      <c r="I6" s="1">
        <v>2.69</v>
      </c>
      <c r="J6" s="3">
        <f t="shared" si="0"/>
        <v>4568.6397769516734</v>
      </c>
      <c r="K6" s="3">
        <f t="shared" si="1"/>
        <v>7.9561338289962817</v>
      </c>
      <c r="L6" s="3" t="s">
        <v>23</v>
      </c>
      <c r="N6">
        <v>7673.13</v>
      </c>
      <c r="O6">
        <f t="shared" ref="O6:O9" si="2">J6/N6</f>
        <v>0.59540758164551799</v>
      </c>
    </row>
    <row r="7" spans="2:15" x14ac:dyDescent="0.25">
      <c r="B7" s="1" t="s">
        <v>9</v>
      </c>
      <c r="C7" s="1" t="s">
        <v>5</v>
      </c>
      <c r="D7" s="1" t="s">
        <v>6</v>
      </c>
      <c r="E7" s="1">
        <v>1826837.1</v>
      </c>
      <c r="F7" s="1">
        <v>2584.9</v>
      </c>
      <c r="G7" s="1">
        <v>82.4</v>
      </c>
      <c r="H7" s="1">
        <v>100</v>
      </c>
      <c r="I7" s="1">
        <v>2.82</v>
      </c>
      <c r="J7" s="3">
        <f t="shared" si="0"/>
        <v>6478.1457446808508</v>
      </c>
      <c r="K7" s="3">
        <f t="shared" si="1"/>
        <v>9.1663120567375884</v>
      </c>
      <c r="L7" s="3" t="s">
        <v>24</v>
      </c>
      <c r="N7">
        <v>10833.21</v>
      </c>
      <c r="O7">
        <f t="shared" si="2"/>
        <v>0.59798949200475682</v>
      </c>
    </row>
    <row r="8" spans="2:15" x14ac:dyDescent="0.25">
      <c r="B8" s="1" t="s">
        <v>10</v>
      </c>
      <c r="C8" s="1" t="s">
        <v>5</v>
      </c>
      <c r="D8" s="1" t="s">
        <v>6</v>
      </c>
      <c r="E8" s="1">
        <v>3165960</v>
      </c>
      <c r="F8" s="1">
        <v>3357.3</v>
      </c>
      <c r="G8" s="1">
        <v>199.2</v>
      </c>
      <c r="H8" s="1">
        <v>100</v>
      </c>
      <c r="I8" s="1">
        <v>3.67</v>
      </c>
      <c r="J8" s="3">
        <f t="shared" si="0"/>
        <v>8626.5940054495914</v>
      </c>
      <c r="K8" s="3">
        <f t="shared" si="1"/>
        <v>9.1479564032697542</v>
      </c>
      <c r="L8" s="3" t="s">
        <v>24</v>
      </c>
      <c r="N8">
        <v>14145.44</v>
      </c>
      <c r="O8">
        <f t="shared" si="2"/>
        <v>0.60984981771154456</v>
      </c>
    </row>
    <row r="9" spans="2:15" x14ac:dyDescent="0.25">
      <c r="B9" s="1" t="s">
        <v>11</v>
      </c>
      <c r="C9" s="1" t="s">
        <v>5</v>
      </c>
      <c r="D9" s="1" t="s">
        <v>6</v>
      </c>
      <c r="E9" s="1">
        <v>3591089.7</v>
      </c>
      <c r="F9" s="1">
        <v>3543.8</v>
      </c>
      <c r="G9" s="1">
        <v>230.3</v>
      </c>
      <c r="H9" s="1">
        <v>100</v>
      </c>
      <c r="I9" s="1">
        <v>3.68</v>
      </c>
      <c r="J9" s="3">
        <f t="shared" si="0"/>
        <v>9758.3959239130436</v>
      </c>
      <c r="K9" s="3">
        <f t="shared" si="1"/>
        <v>9.6298913043478258</v>
      </c>
      <c r="L9" s="3" t="s">
        <v>24</v>
      </c>
      <c r="N9">
        <v>15330.92</v>
      </c>
      <c r="O9">
        <f t="shared" si="2"/>
        <v>0.63651730776189841</v>
      </c>
    </row>
    <row r="11" spans="2:15" x14ac:dyDescent="0.25">
      <c r="N11" t="s">
        <v>17</v>
      </c>
      <c r="O11">
        <f>AVERAGE(O5:O9)</f>
        <v>0.6043358794198731</v>
      </c>
    </row>
    <row r="12" spans="2:15" x14ac:dyDescent="0.25">
      <c r="N12" t="s">
        <v>21</v>
      </c>
      <c r="O12">
        <f>STDEV(O5:O9)</f>
        <v>2.0547055363305731E-2</v>
      </c>
    </row>
  </sheetData>
  <mergeCells count="1"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Minter, John R</dc:creator>
  <cp:lastModifiedBy>Minter, John R</cp:lastModifiedBy>
  <dcterms:created xsi:type="dcterms:W3CDTF">2017-06-02T12:57:23Z</dcterms:created>
  <dcterms:modified xsi:type="dcterms:W3CDTF">2017-06-02T13:40:04Z</dcterms:modified>
</cp:coreProperties>
</file>